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26018"/>
  <workbookPr showInkAnnotation="0"/>
  <mc:AlternateContent xmlns:mc="http://schemas.openxmlformats.org/markup-compatibility/2006">
    <mc:Choice Requires="x15">
      <x15ac:absPath xmlns:x15ac="http://schemas.microsoft.com/office/spreadsheetml/2010/11/ac" url="/Users/til/Desktop/Uni Ordner/SS15/BA/Clean Energy/Data/"/>
    </mc:Choice>
  </mc:AlternateContent>
  <bookViews>
    <workbookView xWindow="800" yWindow="460" windowWidth="28160" windowHeight="15720" tabRatio="500"/>
  </bookViews>
  <sheets>
    <sheet name="Overview" sheetId="1" r:id="rId1"/>
    <sheet name="AGIXL" sheetId="2" r:id="rId2"/>
    <sheet name="FTAP" sheetId="3" r:id="rId3"/>
    <sheet name="MGAE" sheetId="4" r:id="rId4"/>
  </sheets>
  <externalReferences>
    <externalReference r:id="rId5"/>
  </externalReferences>
  <calcPr calcId="150000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G5" i="1" l="1"/>
  <c r="G4" i="1"/>
  <c r="G3" i="1"/>
  <c r="F5" i="1"/>
  <c r="F4" i="1"/>
  <c r="F3" i="1"/>
  <c r="E5" i="1"/>
  <c r="E4" i="1"/>
  <c r="E3" i="1"/>
  <c r="D5" i="1"/>
  <c r="D4" i="1"/>
  <c r="D3" i="1"/>
  <c r="H4" i="1"/>
  <c r="I4" i="1"/>
  <c r="H5" i="1"/>
  <c r="I5" i="1"/>
  <c r="I3" i="1"/>
  <c r="H3" i="1"/>
  <c r="D10" i="1"/>
  <c r="F10" i="1"/>
  <c r="H10" i="1"/>
  <c r="E10" i="1"/>
  <c r="G10" i="1"/>
  <c r="I10" i="1"/>
  <c r="D11" i="1"/>
  <c r="F11" i="1"/>
  <c r="H11" i="1"/>
  <c r="E11" i="1"/>
  <c r="G11" i="1"/>
  <c r="I11" i="1"/>
  <c r="E9" i="1"/>
  <c r="G9" i="1"/>
  <c r="I9" i="1"/>
  <c r="D9" i="1"/>
  <c r="F9" i="1"/>
  <c r="H9" i="1"/>
  <c r="C11" i="1"/>
  <c r="C10" i="1"/>
  <c r="C9" i="1"/>
  <c r="B5" i="1"/>
  <c r="B4" i="1"/>
  <c r="I106" i="4"/>
  <c r="I107" i="4"/>
  <c r="I108" i="4"/>
  <c r="I109" i="4"/>
  <c r="I110" i="4"/>
  <c r="I111" i="4"/>
  <c r="I112" i="4"/>
  <c r="I113" i="4"/>
  <c r="I114" i="4"/>
  <c r="I115" i="4"/>
  <c r="I116" i="4"/>
  <c r="I117" i="4"/>
  <c r="I118" i="4"/>
  <c r="I119" i="4"/>
  <c r="I120" i="4"/>
  <c r="I121" i="4"/>
  <c r="I122" i="4"/>
  <c r="I123" i="4"/>
  <c r="I124" i="4"/>
  <c r="I125" i="4"/>
  <c r="I126" i="4"/>
  <c r="I127" i="4"/>
  <c r="I128" i="4"/>
  <c r="I129" i="4"/>
  <c r="I130" i="4"/>
  <c r="I131" i="4"/>
  <c r="I132" i="4"/>
  <c r="I133" i="4"/>
  <c r="I134" i="4"/>
  <c r="I135" i="4"/>
  <c r="I136" i="4"/>
  <c r="I137" i="4"/>
  <c r="I138" i="4"/>
  <c r="I139" i="4"/>
  <c r="I140" i="4"/>
  <c r="I141" i="4"/>
  <c r="I142" i="4"/>
  <c r="I143" i="4"/>
  <c r="I144" i="4"/>
  <c r="I145" i="4"/>
  <c r="I146" i="4"/>
  <c r="I147" i="4"/>
  <c r="I148" i="4"/>
  <c r="I149" i="4"/>
  <c r="I150" i="4"/>
  <c r="I151" i="4"/>
  <c r="I152" i="4"/>
  <c r="I153" i="4"/>
  <c r="I154" i="4"/>
  <c r="I155" i="4"/>
  <c r="I156" i="4"/>
  <c r="I157" i="4"/>
  <c r="I158" i="4"/>
  <c r="I159" i="4"/>
  <c r="I160" i="4"/>
  <c r="I161" i="4"/>
  <c r="I162" i="4"/>
  <c r="I163" i="4"/>
  <c r="I164" i="4"/>
  <c r="I165" i="4"/>
  <c r="I166" i="4"/>
  <c r="I167" i="4"/>
  <c r="I168" i="4"/>
  <c r="I169" i="4"/>
  <c r="I170" i="4"/>
  <c r="I171" i="4"/>
  <c r="I172" i="4"/>
  <c r="I173" i="4"/>
  <c r="I174" i="4"/>
  <c r="I175" i="4"/>
  <c r="I176" i="4"/>
  <c r="I177" i="4"/>
  <c r="I178" i="4"/>
  <c r="I179" i="4"/>
  <c r="I180" i="4"/>
  <c r="I181" i="4"/>
  <c r="I182" i="4"/>
  <c r="I183" i="4"/>
  <c r="I184" i="4"/>
  <c r="I185" i="4"/>
  <c r="K106" i="4"/>
  <c r="K107" i="4"/>
  <c r="K108" i="4"/>
  <c r="K109" i="4"/>
  <c r="K110" i="4"/>
  <c r="K111" i="4"/>
  <c r="K112" i="4"/>
  <c r="K113" i="4"/>
  <c r="K114" i="4"/>
  <c r="K115" i="4"/>
  <c r="K116" i="4"/>
  <c r="K117" i="4"/>
  <c r="K118" i="4"/>
  <c r="K119" i="4"/>
  <c r="K120" i="4"/>
  <c r="K121" i="4"/>
  <c r="K122" i="4"/>
  <c r="K123" i="4"/>
  <c r="K124" i="4"/>
  <c r="K125" i="4"/>
  <c r="K126" i="4"/>
  <c r="K127" i="4"/>
  <c r="K128" i="4"/>
  <c r="K129" i="4"/>
  <c r="K130" i="4"/>
  <c r="K131" i="4"/>
  <c r="K132" i="4"/>
  <c r="K133" i="4"/>
  <c r="K134" i="4"/>
  <c r="K135" i="4"/>
  <c r="K136" i="4"/>
  <c r="K137" i="4"/>
  <c r="K138" i="4"/>
  <c r="K139" i="4"/>
  <c r="K140" i="4"/>
  <c r="K141" i="4"/>
  <c r="K142" i="4"/>
  <c r="K143" i="4"/>
  <c r="K144" i="4"/>
  <c r="K145" i="4"/>
  <c r="K146" i="4"/>
  <c r="K147" i="4"/>
  <c r="K148" i="4"/>
  <c r="K149" i="4"/>
  <c r="K150" i="4"/>
  <c r="K151" i="4"/>
  <c r="K152" i="4"/>
  <c r="K153" i="4"/>
  <c r="K154" i="4"/>
  <c r="K155" i="4"/>
  <c r="K156" i="4"/>
  <c r="K157" i="4"/>
  <c r="K158" i="4"/>
  <c r="K159" i="4"/>
  <c r="K160" i="4"/>
  <c r="K161" i="4"/>
  <c r="K162" i="4"/>
  <c r="K163" i="4"/>
  <c r="K164" i="4"/>
  <c r="K165" i="4"/>
  <c r="K166" i="4"/>
  <c r="K167" i="4"/>
  <c r="K168" i="4"/>
  <c r="K169" i="4"/>
  <c r="K170" i="4"/>
  <c r="K171" i="4"/>
  <c r="K172" i="4"/>
  <c r="K173" i="4"/>
  <c r="K174" i="4"/>
  <c r="K175" i="4"/>
  <c r="K176" i="4"/>
  <c r="K177" i="4"/>
  <c r="K178" i="4"/>
  <c r="K179" i="4"/>
  <c r="K180" i="4"/>
  <c r="K181" i="4"/>
  <c r="K182" i="4"/>
  <c r="K183" i="4"/>
  <c r="K184" i="4"/>
  <c r="K185" i="4"/>
  <c r="L185" i="4"/>
  <c r="J185" i="4"/>
  <c r="C106" i="4"/>
  <c r="C107" i="4"/>
  <c r="C108" i="4"/>
  <c r="C109" i="4"/>
  <c r="C110" i="4"/>
  <c r="C111" i="4"/>
  <c r="C112" i="4"/>
  <c r="C113" i="4"/>
  <c r="C114" i="4"/>
  <c r="C115" i="4"/>
  <c r="C116" i="4"/>
  <c r="C117" i="4"/>
  <c r="C118" i="4"/>
  <c r="C119" i="4"/>
  <c r="C120" i="4"/>
  <c r="C121" i="4"/>
  <c r="C122" i="4"/>
  <c r="C123" i="4"/>
  <c r="C124" i="4"/>
  <c r="C125" i="4"/>
  <c r="C126" i="4"/>
  <c r="C127" i="4"/>
  <c r="C128" i="4"/>
  <c r="C129" i="4"/>
  <c r="C130" i="4"/>
  <c r="C131" i="4"/>
  <c r="C132" i="4"/>
  <c r="C133" i="4"/>
  <c r="C134" i="4"/>
  <c r="C135" i="4"/>
  <c r="C136" i="4"/>
  <c r="C137" i="4"/>
  <c r="C138" i="4"/>
  <c r="C139" i="4"/>
  <c r="C140" i="4"/>
  <c r="C141" i="4"/>
  <c r="C142" i="4"/>
  <c r="C143" i="4"/>
  <c r="C144" i="4"/>
  <c r="C145" i="4"/>
  <c r="C146" i="4"/>
  <c r="C147" i="4"/>
  <c r="C148" i="4"/>
  <c r="C149" i="4"/>
  <c r="C150" i="4"/>
  <c r="C151" i="4"/>
  <c r="C152" i="4"/>
  <c r="C153" i="4"/>
  <c r="C154" i="4"/>
  <c r="C155" i="4"/>
  <c r="C156" i="4"/>
  <c r="C157" i="4"/>
  <c r="C158" i="4"/>
  <c r="C159" i="4"/>
  <c r="C160" i="4"/>
  <c r="C161" i="4"/>
  <c r="C162" i="4"/>
  <c r="C163" i="4"/>
  <c r="C164" i="4"/>
  <c r="C165" i="4"/>
  <c r="C166" i="4"/>
  <c r="C167" i="4"/>
  <c r="C168" i="4"/>
  <c r="C169" i="4"/>
  <c r="C170" i="4"/>
  <c r="C171" i="4"/>
  <c r="C172" i="4"/>
  <c r="C173" i="4"/>
  <c r="C174" i="4"/>
  <c r="C175" i="4"/>
  <c r="C176" i="4"/>
  <c r="C177" i="4"/>
  <c r="C178" i="4"/>
  <c r="C179" i="4"/>
  <c r="C180" i="4"/>
  <c r="C181" i="4"/>
  <c r="C182" i="4"/>
  <c r="C183" i="4"/>
  <c r="C184" i="4"/>
  <c r="C185" i="4"/>
  <c r="E106" i="4"/>
  <c r="E107" i="4"/>
  <c r="E108" i="4"/>
  <c r="E109" i="4"/>
  <c r="E110" i="4"/>
  <c r="E111" i="4"/>
  <c r="E112" i="4"/>
  <c r="E113" i="4"/>
  <c r="E114" i="4"/>
  <c r="E115" i="4"/>
  <c r="E116" i="4"/>
  <c r="E117" i="4"/>
  <c r="E118" i="4"/>
  <c r="E119" i="4"/>
  <c r="E120" i="4"/>
  <c r="E121" i="4"/>
  <c r="E122" i="4"/>
  <c r="E123" i="4"/>
  <c r="E124" i="4"/>
  <c r="E125" i="4"/>
  <c r="E126" i="4"/>
  <c r="E127" i="4"/>
  <c r="E128" i="4"/>
  <c r="E129" i="4"/>
  <c r="E130" i="4"/>
  <c r="E131" i="4"/>
  <c r="E132" i="4"/>
  <c r="E133" i="4"/>
  <c r="E134" i="4"/>
  <c r="E135" i="4"/>
  <c r="E136" i="4"/>
  <c r="E137" i="4"/>
  <c r="E138" i="4"/>
  <c r="E139" i="4"/>
  <c r="E140" i="4"/>
  <c r="E141" i="4"/>
  <c r="E142" i="4"/>
  <c r="E143" i="4"/>
  <c r="E144" i="4"/>
  <c r="E145" i="4"/>
  <c r="E146" i="4"/>
  <c r="E147" i="4"/>
  <c r="E148" i="4"/>
  <c r="E149" i="4"/>
  <c r="E150" i="4"/>
  <c r="E151" i="4"/>
  <c r="E152" i="4"/>
  <c r="E153" i="4"/>
  <c r="E154" i="4"/>
  <c r="E155" i="4"/>
  <c r="E156" i="4"/>
  <c r="E157" i="4"/>
  <c r="E158" i="4"/>
  <c r="E159" i="4"/>
  <c r="E160" i="4"/>
  <c r="E161" i="4"/>
  <c r="E162" i="4"/>
  <c r="E163" i="4"/>
  <c r="E164" i="4"/>
  <c r="E165" i="4"/>
  <c r="E166" i="4"/>
  <c r="E167" i="4"/>
  <c r="E168" i="4"/>
  <c r="E169" i="4"/>
  <c r="E170" i="4"/>
  <c r="E171" i="4"/>
  <c r="E172" i="4"/>
  <c r="E173" i="4"/>
  <c r="E174" i="4"/>
  <c r="E175" i="4"/>
  <c r="E176" i="4"/>
  <c r="E177" i="4"/>
  <c r="E178" i="4"/>
  <c r="E179" i="4"/>
  <c r="E180" i="4"/>
  <c r="E181" i="4"/>
  <c r="E182" i="4"/>
  <c r="E183" i="4"/>
  <c r="E184" i="4"/>
  <c r="E185" i="4"/>
  <c r="F185" i="4"/>
  <c r="D185" i="4"/>
  <c r="L184" i="4"/>
  <c r="F184" i="4"/>
  <c r="L183" i="4"/>
  <c r="F183" i="4"/>
  <c r="L182" i="4"/>
  <c r="F182" i="4"/>
  <c r="L181" i="4"/>
  <c r="F181" i="4"/>
  <c r="L180" i="4"/>
  <c r="F180" i="4"/>
  <c r="L179" i="4"/>
  <c r="F179" i="4"/>
  <c r="L178" i="4"/>
  <c r="F178" i="4"/>
  <c r="L177" i="4"/>
  <c r="F177" i="4"/>
  <c r="L176" i="4"/>
  <c r="F176" i="4"/>
  <c r="L175" i="4"/>
  <c r="F175" i="4"/>
  <c r="L174" i="4"/>
  <c r="F174" i="4"/>
  <c r="L173" i="4"/>
  <c r="F173" i="4"/>
  <c r="L172" i="4"/>
  <c r="F172" i="4"/>
  <c r="L171" i="4"/>
  <c r="F171" i="4"/>
  <c r="L170" i="4"/>
  <c r="F170" i="4"/>
  <c r="L169" i="4"/>
  <c r="F169" i="4"/>
  <c r="L168" i="4"/>
  <c r="F168" i="4"/>
  <c r="L167" i="4"/>
  <c r="F167" i="4"/>
  <c r="L166" i="4"/>
  <c r="F166" i="4"/>
  <c r="L165" i="4"/>
  <c r="F165" i="4"/>
  <c r="L164" i="4"/>
  <c r="F164" i="4"/>
  <c r="L163" i="4"/>
  <c r="F163" i="4"/>
  <c r="L162" i="4"/>
  <c r="F162" i="4"/>
  <c r="L161" i="4"/>
  <c r="F161" i="4"/>
  <c r="L160" i="4"/>
  <c r="F160" i="4"/>
  <c r="L159" i="4"/>
  <c r="F159" i="4"/>
  <c r="L158" i="4"/>
  <c r="F158" i="4"/>
  <c r="L157" i="4"/>
  <c r="F157" i="4"/>
  <c r="L156" i="4"/>
  <c r="F156" i="4"/>
  <c r="L155" i="4"/>
  <c r="F155" i="4"/>
  <c r="L154" i="4"/>
  <c r="F154" i="4"/>
  <c r="L153" i="4"/>
  <c r="F153" i="4"/>
  <c r="L152" i="4"/>
  <c r="F152" i="4"/>
  <c r="L151" i="4"/>
  <c r="F151" i="4"/>
  <c r="L150" i="4"/>
  <c r="F150" i="4"/>
  <c r="L149" i="4"/>
  <c r="F149" i="4"/>
  <c r="L148" i="4"/>
  <c r="F148" i="4"/>
  <c r="L147" i="4"/>
  <c r="F147" i="4"/>
  <c r="L146" i="4"/>
  <c r="F146" i="4"/>
  <c r="L145" i="4"/>
  <c r="F145" i="4"/>
  <c r="L144" i="4"/>
  <c r="F144" i="4"/>
  <c r="L143" i="4"/>
  <c r="F143" i="4"/>
  <c r="L142" i="4"/>
  <c r="F142" i="4"/>
  <c r="L141" i="4"/>
  <c r="F141" i="4"/>
  <c r="L140" i="4"/>
  <c r="F140" i="4"/>
  <c r="L139" i="4"/>
  <c r="F139" i="4"/>
  <c r="L138" i="4"/>
  <c r="F138" i="4"/>
  <c r="L137" i="4"/>
  <c r="F137" i="4"/>
  <c r="L136" i="4"/>
  <c r="F136" i="4"/>
  <c r="L135" i="4"/>
  <c r="F135" i="4"/>
  <c r="L134" i="4"/>
  <c r="F134" i="4"/>
  <c r="L133" i="4"/>
  <c r="F133" i="4"/>
  <c r="L132" i="4"/>
  <c r="F132" i="4"/>
  <c r="L131" i="4"/>
  <c r="F131" i="4"/>
  <c r="L130" i="4"/>
  <c r="F130" i="4"/>
  <c r="L129" i="4"/>
  <c r="F129" i="4"/>
  <c r="L128" i="4"/>
  <c r="F128" i="4"/>
  <c r="L127" i="4"/>
  <c r="F127" i="4"/>
  <c r="L126" i="4"/>
  <c r="F126" i="4"/>
  <c r="L125" i="4"/>
  <c r="F125" i="4"/>
  <c r="L124" i="4"/>
  <c r="F124" i="4"/>
  <c r="L123" i="4"/>
  <c r="F123" i="4"/>
  <c r="L122" i="4"/>
  <c r="F122" i="4"/>
  <c r="L121" i="4"/>
  <c r="F121" i="4"/>
  <c r="L120" i="4"/>
  <c r="F120" i="4"/>
  <c r="L119" i="4"/>
  <c r="F119" i="4"/>
  <c r="L118" i="4"/>
  <c r="F118" i="4"/>
  <c r="L117" i="4"/>
  <c r="F117" i="4"/>
  <c r="L116" i="4"/>
  <c r="F116" i="4"/>
  <c r="L115" i="4"/>
  <c r="F115" i="4"/>
  <c r="L114" i="4"/>
  <c r="F114" i="4"/>
  <c r="L113" i="4"/>
  <c r="F113" i="4"/>
  <c r="L112" i="4"/>
  <c r="F112" i="4"/>
  <c r="L111" i="4"/>
  <c r="F111" i="4"/>
  <c r="L110" i="4"/>
  <c r="F110" i="4"/>
  <c r="L109" i="4"/>
  <c r="F109" i="4"/>
  <c r="L108" i="4"/>
  <c r="F108" i="4"/>
  <c r="L107" i="4"/>
  <c r="F107" i="4"/>
  <c r="L106" i="4"/>
  <c r="F106" i="4"/>
  <c r="I105" i="4"/>
  <c r="K105" i="4"/>
  <c r="L105" i="4"/>
  <c r="C105" i="4"/>
  <c r="E105" i="4"/>
  <c r="F105" i="4"/>
  <c r="I104" i="4"/>
  <c r="K104" i="4"/>
  <c r="L104" i="4"/>
  <c r="C104" i="4"/>
  <c r="E104" i="4"/>
  <c r="F104" i="4"/>
  <c r="I103" i="4"/>
  <c r="K103" i="4"/>
  <c r="L103" i="4"/>
  <c r="C103" i="4"/>
  <c r="E103" i="4"/>
  <c r="F103" i="4"/>
  <c r="I102" i="4"/>
  <c r="K102" i="4"/>
  <c r="L102" i="4"/>
  <c r="C102" i="4"/>
  <c r="E102" i="4"/>
  <c r="F102" i="4"/>
  <c r="I101" i="4"/>
  <c r="K101" i="4"/>
  <c r="L101" i="4"/>
  <c r="C101" i="4"/>
  <c r="E101" i="4"/>
  <c r="F101" i="4"/>
  <c r="I100" i="4"/>
  <c r="K100" i="4"/>
  <c r="L100" i="4"/>
  <c r="C100" i="4"/>
  <c r="E100" i="4"/>
  <c r="F100" i="4"/>
  <c r="I99" i="4"/>
  <c r="K99" i="4"/>
  <c r="L99" i="4"/>
  <c r="C99" i="4"/>
  <c r="E99" i="4"/>
  <c r="F99" i="4"/>
  <c r="I98" i="4"/>
  <c r="K98" i="4"/>
  <c r="L98" i="4"/>
  <c r="C98" i="4"/>
  <c r="E98" i="4"/>
  <c r="F98" i="4"/>
  <c r="I97" i="4"/>
  <c r="K97" i="4"/>
  <c r="L97" i="4"/>
  <c r="C97" i="4"/>
  <c r="E97" i="4"/>
  <c r="F97" i="4"/>
  <c r="I96" i="4"/>
  <c r="K96" i="4"/>
  <c r="L96" i="4"/>
  <c r="C96" i="4"/>
  <c r="E96" i="4"/>
  <c r="F96" i="4"/>
  <c r="I95" i="4"/>
  <c r="K95" i="4"/>
  <c r="L95" i="4"/>
  <c r="C95" i="4"/>
  <c r="E95" i="4"/>
  <c r="F95" i="4"/>
  <c r="I94" i="4"/>
  <c r="K94" i="4"/>
  <c r="L94" i="4"/>
  <c r="C94" i="4"/>
  <c r="E94" i="4"/>
  <c r="F94" i="4"/>
  <c r="I93" i="4"/>
  <c r="K93" i="4"/>
  <c r="L93" i="4"/>
  <c r="C93" i="4"/>
  <c r="E93" i="4"/>
  <c r="F93" i="4"/>
  <c r="I92" i="4"/>
  <c r="K92" i="4"/>
  <c r="L92" i="4"/>
  <c r="C92" i="4"/>
  <c r="E92" i="4"/>
  <c r="F92" i="4"/>
  <c r="I91" i="4"/>
  <c r="K91" i="4"/>
  <c r="L91" i="4"/>
  <c r="C91" i="4"/>
  <c r="E91" i="4"/>
  <c r="F91" i="4"/>
  <c r="I90" i="4"/>
  <c r="K90" i="4"/>
  <c r="L90" i="4"/>
  <c r="C90" i="4"/>
  <c r="E90" i="4"/>
  <c r="F90" i="4"/>
  <c r="I89" i="4"/>
  <c r="K89" i="4"/>
  <c r="L89" i="4"/>
  <c r="C89" i="4"/>
  <c r="E89" i="4"/>
  <c r="F89" i="4"/>
  <c r="I88" i="4"/>
  <c r="K88" i="4"/>
  <c r="L88" i="4"/>
  <c r="C88" i="4"/>
  <c r="E88" i="4"/>
  <c r="F88" i="4"/>
  <c r="I87" i="4"/>
  <c r="K87" i="4"/>
  <c r="L87" i="4"/>
  <c r="C87" i="4"/>
  <c r="E87" i="4"/>
  <c r="F87" i="4"/>
  <c r="I86" i="4"/>
  <c r="K86" i="4"/>
  <c r="L86" i="4"/>
  <c r="C86" i="4"/>
  <c r="E86" i="4"/>
  <c r="F86" i="4"/>
  <c r="I85" i="4"/>
  <c r="K85" i="4"/>
  <c r="L85" i="4"/>
  <c r="C85" i="4"/>
  <c r="E85" i="4"/>
  <c r="F85" i="4"/>
  <c r="I84" i="4"/>
  <c r="K84" i="4"/>
  <c r="L84" i="4"/>
  <c r="C84" i="4"/>
  <c r="E84" i="4"/>
  <c r="F84" i="4"/>
  <c r="I83" i="4"/>
  <c r="K83" i="4"/>
  <c r="L83" i="4"/>
  <c r="C83" i="4"/>
  <c r="E83" i="4"/>
  <c r="F83" i="4"/>
  <c r="I82" i="4"/>
  <c r="K82" i="4"/>
  <c r="L82" i="4"/>
  <c r="C82" i="4"/>
  <c r="E82" i="4"/>
  <c r="F82" i="4"/>
  <c r="I81" i="4"/>
  <c r="K81" i="4"/>
  <c r="L81" i="4"/>
  <c r="C81" i="4"/>
  <c r="E81" i="4"/>
  <c r="F81" i="4"/>
  <c r="I80" i="4"/>
  <c r="K80" i="4"/>
  <c r="L80" i="4"/>
  <c r="C80" i="4"/>
  <c r="E80" i="4"/>
  <c r="F80" i="4"/>
  <c r="I79" i="4"/>
  <c r="K79" i="4"/>
  <c r="L79" i="4"/>
  <c r="C79" i="4"/>
  <c r="E79" i="4"/>
  <c r="F79" i="4"/>
  <c r="I78" i="4"/>
  <c r="K78" i="4"/>
  <c r="L78" i="4"/>
  <c r="C78" i="4"/>
  <c r="E78" i="4"/>
  <c r="F78" i="4"/>
  <c r="I77" i="4"/>
  <c r="K77" i="4"/>
  <c r="L77" i="4"/>
  <c r="C77" i="4"/>
  <c r="E77" i="4"/>
  <c r="F77" i="4"/>
  <c r="I76" i="4"/>
  <c r="K76" i="4"/>
  <c r="L76" i="4"/>
  <c r="C76" i="4"/>
  <c r="E76" i="4"/>
  <c r="F76" i="4"/>
  <c r="I75" i="4"/>
  <c r="K75" i="4"/>
  <c r="L75" i="4"/>
  <c r="C75" i="4"/>
  <c r="E75" i="4"/>
  <c r="F75" i="4"/>
  <c r="I74" i="4"/>
  <c r="K74" i="4"/>
  <c r="L74" i="4"/>
  <c r="C74" i="4"/>
  <c r="E74" i="4"/>
  <c r="F74" i="4"/>
  <c r="I73" i="4"/>
  <c r="K73" i="4"/>
  <c r="L73" i="4"/>
  <c r="C73" i="4"/>
  <c r="E73" i="4"/>
  <c r="F73" i="4"/>
  <c r="I72" i="4"/>
  <c r="K72" i="4"/>
  <c r="L72" i="4"/>
  <c r="C72" i="4"/>
  <c r="E72" i="4"/>
  <c r="F72" i="4"/>
  <c r="I71" i="4"/>
  <c r="K71" i="4"/>
  <c r="L71" i="4"/>
  <c r="C71" i="4"/>
  <c r="E71" i="4"/>
  <c r="F71" i="4"/>
  <c r="I70" i="4"/>
  <c r="K70" i="4"/>
  <c r="L70" i="4"/>
  <c r="C70" i="4"/>
  <c r="E70" i="4"/>
  <c r="F70" i="4"/>
  <c r="I69" i="4"/>
  <c r="K69" i="4"/>
  <c r="L69" i="4"/>
  <c r="C69" i="4"/>
  <c r="E69" i="4"/>
  <c r="F69" i="4"/>
  <c r="I68" i="4"/>
  <c r="K68" i="4"/>
  <c r="L68" i="4"/>
  <c r="C68" i="4"/>
  <c r="E68" i="4"/>
  <c r="F68" i="4"/>
  <c r="I67" i="4"/>
  <c r="K67" i="4"/>
  <c r="L67" i="4"/>
  <c r="C67" i="4"/>
  <c r="E67" i="4"/>
  <c r="F67" i="4"/>
  <c r="I66" i="4"/>
  <c r="K66" i="4"/>
  <c r="L66" i="4"/>
  <c r="C66" i="4"/>
  <c r="E66" i="4"/>
  <c r="F66" i="4"/>
  <c r="I65" i="4"/>
  <c r="K65" i="4"/>
  <c r="L65" i="4"/>
  <c r="C65" i="4"/>
  <c r="E65" i="4"/>
  <c r="F65" i="4"/>
  <c r="I64" i="4"/>
  <c r="K64" i="4"/>
  <c r="L64" i="4"/>
  <c r="C64" i="4"/>
  <c r="E64" i="4"/>
  <c r="F64" i="4"/>
  <c r="I63" i="4"/>
  <c r="K63" i="4"/>
  <c r="L63" i="4"/>
  <c r="C63" i="4"/>
  <c r="E63" i="4"/>
  <c r="F63" i="4"/>
  <c r="I62" i="4"/>
  <c r="K62" i="4"/>
  <c r="L62" i="4"/>
  <c r="C62" i="4"/>
  <c r="E62" i="4"/>
  <c r="F62" i="4"/>
  <c r="I61" i="4"/>
  <c r="K61" i="4"/>
  <c r="L61" i="4"/>
  <c r="C61" i="4"/>
  <c r="E61" i="4"/>
  <c r="F61" i="4"/>
  <c r="I60" i="4"/>
  <c r="K60" i="4"/>
  <c r="L60" i="4"/>
  <c r="C60" i="4"/>
  <c r="E60" i="4"/>
  <c r="F60" i="4"/>
  <c r="I59" i="4"/>
  <c r="K59" i="4"/>
  <c r="L59" i="4"/>
  <c r="C59" i="4"/>
  <c r="E59" i="4"/>
  <c r="F59" i="4"/>
  <c r="I58" i="4"/>
  <c r="K58" i="4"/>
  <c r="L58" i="4"/>
  <c r="C58" i="4"/>
  <c r="E58" i="4"/>
  <c r="F58" i="4"/>
  <c r="I57" i="4"/>
  <c r="K57" i="4"/>
  <c r="L57" i="4"/>
  <c r="C57" i="4"/>
  <c r="E57" i="4"/>
  <c r="F57" i="4"/>
  <c r="I56" i="4"/>
  <c r="K56" i="4"/>
  <c r="L56" i="4"/>
  <c r="C56" i="4"/>
  <c r="E56" i="4"/>
  <c r="F56" i="4"/>
  <c r="I55" i="4"/>
  <c r="K55" i="4"/>
  <c r="L55" i="4"/>
  <c r="C55" i="4"/>
  <c r="E55" i="4"/>
  <c r="F55" i="4"/>
  <c r="I54" i="4"/>
  <c r="K54" i="4"/>
  <c r="L54" i="4"/>
  <c r="C54" i="4"/>
  <c r="E54" i="4"/>
  <c r="F54" i="4"/>
  <c r="I53" i="4"/>
  <c r="K53" i="4"/>
  <c r="L53" i="4"/>
  <c r="C53" i="4"/>
  <c r="E53" i="4"/>
  <c r="F53" i="4"/>
  <c r="I52" i="4"/>
  <c r="K52" i="4"/>
  <c r="L52" i="4"/>
  <c r="C52" i="4"/>
  <c r="E52" i="4"/>
  <c r="F52" i="4"/>
  <c r="I51" i="4"/>
  <c r="K51" i="4"/>
  <c r="L51" i="4"/>
  <c r="C51" i="4"/>
  <c r="E51" i="4"/>
  <c r="F51" i="4"/>
  <c r="I50" i="4"/>
  <c r="K50" i="4"/>
  <c r="L50" i="4"/>
  <c r="C50" i="4"/>
  <c r="E50" i="4"/>
  <c r="F50" i="4"/>
  <c r="I49" i="4"/>
  <c r="K49" i="4"/>
  <c r="L49" i="4"/>
  <c r="C49" i="4"/>
  <c r="E49" i="4"/>
  <c r="F49" i="4"/>
  <c r="I48" i="4"/>
  <c r="K48" i="4"/>
  <c r="L48" i="4"/>
  <c r="C48" i="4"/>
  <c r="E48" i="4"/>
  <c r="F48" i="4"/>
  <c r="I47" i="4"/>
  <c r="K47" i="4"/>
  <c r="L47" i="4"/>
  <c r="C47" i="4"/>
  <c r="E47" i="4"/>
  <c r="F47" i="4"/>
  <c r="I46" i="4"/>
  <c r="K46" i="4"/>
  <c r="L46" i="4"/>
  <c r="C46" i="4"/>
  <c r="E46" i="4"/>
  <c r="F46" i="4"/>
  <c r="I45" i="4"/>
  <c r="L45" i="4"/>
  <c r="K45" i="4"/>
  <c r="C45" i="4"/>
  <c r="E45" i="4"/>
  <c r="F45" i="4"/>
  <c r="I44" i="4"/>
  <c r="L44" i="4"/>
  <c r="K44" i="4"/>
  <c r="C44" i="4"/>
  <c r="E44" i="4"/>
  <c r="F44" i="4"/>
  <c r="I43" i="4"/>
  <c r="L43" i="4"/>
  <c r="K43" i="4"/>
  <c r="C43" i="4"/>
  <c r="E43" i="4"/>
  <c r="F43" i="4"/>
  <c r="I42" i="4"/>
  <c r="L42" i="4"/>
  <c r="K42" i="4"/>
  <c r="C42" i="4"/>
  <c r="E42" i="4"/>
  <c r="F42" i="4"/>
  <c r="I41" i="4"/>
  <c r="L41" i="4"/>
  <c r="K41" i="4"/>
  <c r="C41" i="4"/>
  <c r="E41" i="4"/>
  <c r="F41" i="4"/>
  <c r="I40" i="4"/>
  <c r="L40" i="4"/>
  <c r="K40" i="4"/>
  <c r="C40" i="4"/>
  <c r="E40" i="4"/>
  <c r="F40" i="4"/>
  <c r="I39" i="4"/>
  <c r="L39" i="4"/>
  <c r="K39" i="4"/>
  <c r="C39" i="4"/>
  <c r="E39" i="4"/>
  <c r="F39" i="4"/>
  <c r="I38" i="4"/>
  <c r="L38" i="4"/>
  <c r="K38" i="4"/>
  <c r="C38" i="4"/>
  <c r="E38" i="4"/>
  <c r="F38" i="4"/>
  <c r="I37" i="4"/>
  <c r="L37" i="4"/>
  <c r="K37" i="4"/>
  <c r="C37" i="4"/>
  <c r="E37" i="4"/>
  <c r="F37" i="4"/>
  <c r="I36" i="4"/>
  <c r="L36" i="4"/>
  <c r="K36" i="4"/>
  <c r="C36" i="4"/>
  <c r="E36" i="4"/>
  <c r="F36" i="4"/>
  <c r="I35" i="4"/>
  <c r="L35" i="4"/>
  <c r="K35" i="4"/>
  <c r="C35" i="4"/>
  <c r="E35" i="4"/>
  <c r="F35" i="4"/>
  <c r="I34" i="4"/>
  <c r="L34" i="4"/>
  <c r="K34" i="4"/>
  <c r="C34" i="4"/>
  <c r="E34" i="4"/>
  <c r="F34" i="4"/>
  <c r="I33" i="4"/>
  <c r="L33" i="4"/>
  <c r="K33" i="4"/>
  <c r="C33" i="4"/>
  <c r="E33" i="4"/>
  <c r="F33" i="4"/>
  <c r="I32" i="4"/>
  <c r="L32" i="4"/>
  <c r="K32" i="4"/>
  <c r="C32" i="4"/>
  <c r="E32" i="4"/>
  <c r="F32" i="4"/>
  <c r="I31" i="4"/>
  <c r="L31" i="4"/>
  <c r="K31" i="4"/>
  <c r="C31" i="4"/>
  <c r="E31" i="4"/>
  <c r="F31" i="4"/>
  <c r="I30" i="4"/>
  <c r="L30" i="4"/>
  <c r="K30" i="4"/>
  <c r="C30" i="4"/>
  <c r="E30" i="4"/>
  <c r="F30" i="4"/>
  <c r="I29" i="4"/>
  <c r="L29" i="4"/>
  <c r="K29" i="4"/>
  <c r="C29" i="4"/>
  <c r="E29" i="4"/>
  <c r="F29" i="4"/>
  <c r="I28" i="4"/>
  <c r="L28" i="4"/>
  <c r="K28" i="4"/>
  <c r="C28" i="4"/>
  <c r="E28" i="4"/>
  <c r="F28" i="4"/>
  <c r="I27" i="4"/>
  <c r="L27" i="4"/>
  <c r="K27" i="4"/>
  <c r="C27" i="4"/>
  <c r="E27" i="4"/>
  <c r="F27" i="4"/>
  <c r="I26" i="4"/>
  <c r="L26" i="4"/>
  <c r="K26" i="4"/>
  <c r="C26" i="4"/>
  <c r="E26" i="4"/>
  <c r="F26" i="4"/>
  <c r="I25" i="4"/>
  <c r="L25" i="4"/>
  <c r="K25" i="4"/>
  <c r="C25" i="4"/>
  <c r="E25" i="4"/>
  <c r="F25" i="4"/>
  <c r="I24" i="4"/>
  <c r="L24" i="4"/>
  <c r="K24" i="4"/>
  <c r="C24" i="4"/>
  <c r="E24" i="4"/>
  <c r="F24" i="4"/>
  <c r="I23" i="4"/>
  <c r="L23" i="4"/>
  <c r="K23" i="4"/>
  <c r="C23" i="4"/>
  <c r="E23" i="4"/>
  <c r="F23" i="4"/>
  <c r="I22" i="4"/>
  <c r="L22" i="4"/>
  <c r="K22" i="4"/>
  <c r="C22" i="4"/>
  <c r="E22" i="4"/>
  <c r="F22" i="4"/>
  <c r="I21" i="4"/>
  <c r="L21" i="4"/>
  <c r="K21" i="4"/>
  <c r="C21" i="4"/>
  <c r="E21" i="4"/>
  <c r="F21" i="4"/>
  <c r="I20" i="4"/>
  <c r="L20" i="4"/>
  <c r="K20" i="4"/>
  <c r="C20" i="4"/>
  <c r="E20" i="4"/>
  <c r="F20" i="4"/>
  <c r="I19" i="4"/>
  <c r="L19" i="4"/>
  <c r="K19" i="4"/>
  <c r="C19" i="4"/>
  <c r="E19" i="4"/>
  <c r="F19" i="4"/>
  <c r="I18" i="4"/>
  <c r="L18" i="4"/>
  <c r="K18" i="4"/>
  <c r="C18" i="4"/>
  <c r="E18" i="4"/>
  <c r="F18" i="4"/>
  <c r="I17" i="4"/>
  <c r="L17" i="4"/>
  <c r="K17" i="4"/>
  <c r="C17" i="4"/>
  <c r="E17" i="4"/>
  <c r="F17" i="4"/>
  <c r="I16" i="4"/>
  <c r="L16" i="4"/>
  <c r="K16" i="4"/>
  <c r="C16" i="4"/>
  <c r="E16" i="4"/>
  <c r="F16" i="4"/>
  <c r="I15" i="4"/>
  <c r="L15" i="4"/>
  <c r="K15" i="4"/>
  <c r="C15" i="4"/>
  <c r="E15" i="4"/>
  <c r="F15" i="4"/>
  <c r="I14" i="4"/>
  <c r="L14" i="4"/>
  <c r="K14" i="4"/>
  <c r="C14" i="4"/>
  <c r="E14" i="4"/>
  <c r="F14" i="4"/>
  <c r="I13" i="4"/>
  <c r="L13" i="4"/>
  <c r="K13" i="4"/>
  <c r="C13" i="4"/>
  <c r="E13" i="4"/>
  <c r="F13" i="4"/>
  <c r="I12" i="4"/>
  <c r="L12" i="4"/>
  <c r="K12" i="4"/>
  <c r="C12" i="4"/>
  <c r="E12" i="4"/>
  <c r="F12" i="4"/>
  <c r="I11" i="4"/>
  <c r="L11" i="4"/>
  <c r="K11" i="4"/>
  <c r="C11" i="4"/>
  <c r="E11" i="4"/>
  <c r="F11" i="4"/>
  <c r="I10" i="4"/>
  <c r="L10" i="4"/>
  <c r="K10" i="4"/>
  <c r="C10" i="4"/>
  <c r="E10" i="4"/>
  <c r="F10" i="4"/>
  <c r="I1" i="4"/>
  <c r="I3" i="4"/>
  <c r="I5" i="4"/>
  <c r="C1" i="4"/>
  <c r="C3" i="4"/>
  <c r="C5" i="4"/>
  <c r="I118" i="3"/>
  <c r="I119" i="3"/>
  <c r="I120" i="3"/>
  <c r="I121" i="3"/>
  <c r="I122" i="3"/>
  <c r="I123" i="3"/>
  <c r="I124" i="3"/>
  <c r="I125" i="3"/>
  <c r="I126" i="3"/>
  <c r="I127" i="3"/>
  <c r="I128" i="3"/>
  <c r="I129" i="3"/>
  <c r="I130" i="3"/>
  <c r="I131" i="3"/>
  <c r="I132" i="3"/>
  <c r="I133" i="3"/>
  <c r="I134" i="3"/>
  <c r="I135" i="3"/>
  <c r="I136" i="3"/>
  <c r="I137" i="3"/>
  <c r="I138" i="3"/>
  <c r="I139" i="3"/>
  <c r="I140" i="3"/>
  <c r="I141" i="3"/>
  <c r="I142" i="3"/>
  <c r="I143" i="3"/>
  <c r="I144" i="3"/>
  <c r="I145" i="3"/>
  <c r="I146" i="3"/>
  <c r="I147" i="3"/>
  <c r="I148" i="3"/>
  <c r="I149" i="3"/>
  <c r="I150" i="3"/>
  <c r="I151" i="3"/>
  <c r="I152" i="3"/>
  <c r="I153" i="3"/>
  <c r="I154" i="3"/>
  <c r="I155" i="3"/>
  <c r="I156" i="3"/>
  <c r="I157" i="3"/>
  <c r="I158" i="3"/>
  <c r="I159" i="3"/>
  <c r="I160" i="3"/>
  <c r="I161" i="3"/>
  <c r="I162" i="3"/>
  <c r="I163" i="3"/>
  <c r="I164" i="3"/>
  <c r="I165" i="3"/>
  <c r="I166" i="3"/>
  <c r="I167" i="3"/>
  <c r="I168" i="3"/>
  <c r="I169" i="3"/>
  <c r="I170" i="3"/>
  <c r="I171" i="3"/>
  <c r="I172" i="3"/>
  <c r="I173" i="3"/>
  <c r="I174" i="3"/>
  <c r="I175" i="3"/>
  <c r="I176" i="3"/>
  <c r="I177" i="3"/>
  <c r="I178" i="3"/>
  <c r="I179" i="3"/>
  <c r="I180" i="3"/>
  <c r="I181" i="3"/>
  <c r="I182" i="3"/>
  <c r="I183" i="3"/>
  <c r="I184" i="3"/>
  <c r="I185" i="3"/>
  <c r="K118" i="3"/>
  <c r="K119" i="3"/>
  <c r="K120" i="3"/>
  <c r="K121" i="3"/>
  <c r="K122" i="3"/>
  <c r="K123" i="3"/>
  <c r="K124" i="3"/>
  <c r="K125" i="3"/>
  <c r="K126" i="3"/>
  <c r="K127" i="3"/>
  <c r="K128" i="3"/>
  <c r="K129" i="3"/>
  <c r="K130" i="3"/>
  <c r="K131" i="3"/>
  <c r="K132" i="3"/>
  <c r="K133" i="3"/>
  <c r="K134" i="3"/>
  <c r="K135" i="3"/>
  <c r="K136" i="3"/>
  <c r="K137" i="3"/>
  <c r="K138" i="3"/>
  <c r="K139" i="3"/>
  <c r="K140" i="3"/>
  <c r="K141" i="3"/>
  <c r="K142" i="3"/>
  <c r="K143" i="3"/>
  <c r="K144" i="3"/>
  <c r="K145" i="3"/>
  <c r="K146" i="3"/>
  <c r="K147" i="3"/>
  <c r="K148" i="3"/>
  <c r="K149" i="3"/>
  <c r="K150" i="3"/>
  <c r="K151" i="3"/>
  <c r="K152" i="3"/>
  <c r="K153" i="3"/>
  <c r="K154" i="3"/>
  <c r="K155" i="3"/>
  <c r="K156" i="3"/>
  <c r="K157" i="3"/>
  <c r="K158" i="3"/>
  <c r="K159" i="3"/>
  <c r="K160" i="3"/>
  <c r="K161" i="3"/>
  <c r="K162" i="3"/>
  <c r="K163" i="3"/>
  <c r="K164" i="3"/>
  <c r="K165" i="3"/>
  <c r="K166" i="3"/>
  <c r="K167" i="3"/>
  <c r="K168" i="3"/>
  <c r="K169" i="3"/>
  <c r="K170" i="3"/>
  <c r="K171" i="3"/>
  <c r="K172" i="3"/>
  <c r="K173" i="3"/>
  <c r="K174" i="3"/>
  <c r="K175" i="3"/>
  <c r="K176" i="3"/>
  <c r="K177" i="3"/>
  <c r="K178" i="3"/>
  <c r="K179" i="3"/>
  <c r="K180" i="3"/>
  <c r="K181" i="3"/>
  <c r="K182" i="3"/>
  <c r="K183" i="3"/>
  <c r="K184" i="3"/>
  <c r="K185" i="3"/>
  <c r="L185" i="3"/>
  <c r="J185" i="3"/>
  <c r="C118" i="3"/>
  <c r="C119" i="3"/>
  <c r="C120" i="3"/>
  <c r="C121" i="3"/>
  <c r="C122" i="3"/>
  <c r="C123" i="3"/>
  <c r="C124" i="3"/>
  <c r="C125" i="3"/>
  <c r="C126" i="3"/>
  <c r="C127" i="3"/>
  <c r="C128" i="3"/>
  <c r="C129" i="3"/>
  <c r="C130" i="3"/>
  <c r="C131" i="3"/>
  <c r="C132" i="3"/>
  <c r="C133" i="3"/>
  <c r="C134" i="3"/>
  <c r="C135" i="3"/>
  <c r="C136" i="3"/>
  <c r="C137" i="3"/>
  <c r="C138" i="3"/>
  <c r="C139" i="3"/>
  <c r="C140" i="3"/>
  <c r="C141" i="3"/>
  <c r="C142" i="3"/>
  <c r="C143" i="3"/>
  <c r="C144" i="3"/>
  <c r="C145" i="3"/>
  <c r="C146" i="3"/>
  <c r="C147" i="3"/>
  <c r="C148" i="3"/>
  <c r="C149" i="3"/>
  <c r="C150" i="3"/>
  <c r="C151" i="3"/>
  <c r="C152" i="3"/>
  <c r="C153" i="3"/>
  <c r="C154" i="3"/>
  <c r="C155" i="3"/>
  <c r="C156" i="3"/>
  <c r="C157" i="3"/>
  <c r="C158" i="3"/>
  <c r="C159" i="3"/>
  <c r="C160" i="3"/>
  <c r="C161" i="3"/>
  <c r="C162" i="3"/>
  <c r="C163" i="3"/>
  <c r="C164" i="3"/>
  <c r="C165" i="3"/>
  <c r="C166" i="3"/>
  <c r="C167" i="3"/>
  <c r="C168" i="3"/>
  <c r="C169" i="3"/>
  <c r="C170" i="3"/>
  <c r="C171" i="3"/>
  <c r="C172" i="3"/>
  <c r="C173" i="3"/>
  <c r="C174" i="3"/>
  <c r="C175" i="3"/>
  <c r="C176" i="3"/>
  <c r="C177" i="3"/>
  <c r="C178" i="3"/>
  <c r="C179" i="3"/>
  <c r="C180" i="3"/>
  <c r="C181" i="3"/>
  <c r="C182" i="3"/>
  <c r="C183" i="3"/>
  <c r="C184" i="3"/>
  <c r="C185" i="3"/>
  <c r="E118" i="3"/>
  <c r="E119" i="3"/>
  <c r="E120" i="3"/>
  <c r="E121" i="3"/>
  <c r="E122" i="3"/>
  <c r="E123" i="3"/>
  <c r="E124" i="3"/>
  <c r="E125" i="3"/>
  <c r="E126" i="3"/>
  <c r="E127" i="3"/>
  <c r="E128" i="3"/>
  <c r="E129" i="3"/>
  <c r="E130" i="3"/>
  <c r="E131" i="3"/>
  <c r="E132" i="3"/>
  <c r="E133" i="3"/>
  <c r="E134" i="3"/>
  <c r="E135" i="3"/>
  <c r="E136" i="3"/>
  <c r="E137" i="3"/>
  <c r="E138" i="3"/>
  <c r="E139" i="3"/>
  <c r="E140" i="3"/>
  <c r="E141" i="3"/>
  <c r="E142" i="3"/>
  <c r="E143" i="3"/>
  <c r="E144" i="3"/>
  <c r="E145" i="3"/>
  <c r="E146" i="3"/>
  <c r="E147" i="3"/>
  <c r="E148" i="3"/>
  <c r="E149" i="3"/>
  <c r="E150" i="3"/>
  <c r="E151" i="3"/>
  <c r="E152" i="3"/>
  <c r="E153" i="3"/>
  <c r="E154" i="3"/>
  <c r="E155" i="3"/>
  <c r="E156" i="3"/>
  <c r="E157" i="3"/>
  <c r="E158" i="3"/>
  <c r="E159" i="3"/>
  <c r="E160" i="3"/>
  <c r="E161" i="3"/>
  <c r="E162" i="3"/>
  <c r="E163" i="3"/>
  <c r="E164" i="3"/>
  <c r="E165" i="3"/>
  <c r="E166" i="3"/>
  <c r="E167" i="3"/>
  <c r="E168" i="3"/>
  <c r="E169" i="3"/>
  <c r="E170" i="3"/>
  <c r="E171" i="3"/>
  <c r="E172" i="3"/>
  <c r="E173" i="3"/>
  <c r="E174" i="3"/>
  <c r="E175" i="3"/>
  <c r="E176" i="3"/>
  <c r="E177" i="3"/>
  <c r="E178" i="3"/>
  <c r="E179" i="3"/>
  <c r="E180" i="3"/>
  <c r="E181" i="3"/>
  <c r="E182" i="3"/>
  <c r="E183" i="3"/>
  <c r="E184" i="3"/>
  <c r="E185" i="3"/>
  <c r="F185" i="3"/>
  <c r="D185" i="3"/>
  <c r="L184" i="3"/>
  <c r="F184" i="3"/>
  <c r="L183" i="3"/>
  <c r="F183" i="3"/>
  <c r="L182" i="3"/>
  <c r="F182" i="3"/>
  <c r="L181" i="3"/>
  <c r="F181" i="3"/>
  <c r="L180" i="3"/>
  <c r="F180" i="3"/>
  <c r="L179" i="3"/>
  <c r="F179" i="3"/>
  <c r="L178" i="3"/>
  <c r="F178" i="3"/>
  <c r="L177" i="3"/>
  <c r="F177" i="3"/>
  <c r="L176" i="3"/>
  <c r="F176" i="3"/>
  <c r="L175" i="3"/>
  <c r="F175" i="3"/>
  <c r="L174" i="3"/>
  <c r="F174" i="3"/>
  <c r="L173" i="3"/>
  <c r="F173" i="3"/>
  <c r="L172" i="3"/>
  <c r="F172" i="3"/>
  <c r="L171" i="3"/>
  <c r="F171" i="3"/>
  <c r="L170" i="3"/>
  <c r="F170" i="3"/>
  <c r="L169" i="3"/>
  <c r="F169" i="3"/>
  <c r="L168" i="3"/>
  <c r="F168" i="3"/>
  <c r="L167" i="3"/>
  <c r="F167" i="3"/>
  <c r="L166" i="3"/>
  <c r="F166" i="3"/>
  <c r="L165" i="3"/>
  <c r="F165" i="3"/>
  <c r="L164" i="3"/>
  <c r="F164" i="3"/>
  <c r="L163" i="3"/>
  <c r="F163" i="3"/>
  <c r="L162" i="3"/>
  <c r="F162" i="3"/>
  <c r="L161" i="3"/>
  <c r="F161" i="3"/>
  <c r="L160" i="3"/>
  <c r="F160" i="3"/>
  <c r="L159" i="3"/>
  <c r="F159" i="3"/>
  <c r="L158" i="3"/>
  <c r="F158" i="3"/>
  <c r="L157" i="3"/>
  <c r="F157" i="3"/>
  <c r="L156" i="3"/>
  <c r="F156" i="3"/>
  <c r="L155" i="3"/>
  <c r="F155" i="3"/>
  <c r="L154" i="3"/>
  <c r="F154" i="3"/>
  <c r="L153" i="3"/>
  <c r="F153" i="3"/>
  <c r="L152" i="3"/>
  <c r="F152" i="3"/>
  <c r="L151" i="3"/>
  <c r="F151" i="3"/>
  <c r="L150" i="3"/>
  <c r="F150" i="3"/>
  <c r="L149" i="3"/>
  <c r="F149" i="3"/>
  <c r="L148" i="3"/>
  <c r="F148" i="3"/>
  <c r="L147" i="3"/>
  <c r="F147" i="3"/>
  <c r="L146" i="3"/>
  <c r="F146" i="3"/>
  <c r="L145" i="3"/>
  <c r="F145" i="3"/>
  <c r="L144" i="3"/>
  <c r="F144" i="3"/>
  <c r="L143" i="3"/>
  <c r="F143" i="3"/>
  <c r="L142" i="3"/>
  <c r="F142" i="3"/>
  <c r="L141" i="3"/>
  <c r="F141" i="3"/>
  <c r="L140" i="3"/>
  <c r="F140" i="3"/>
  <c r="L139" i="3"/>
  <c r="F139" i="3"/>
  <c r="L138" i="3"/>
  <c r="F138" i="3"/>
  <c r="L137" i="3"/>
  <c r="F137" i="3"/>
  <c r="L136" i="3"/>
  <c r="F136" i="3"/>
  <c r="L135" i="3"/>
  <c r="F135" i="3"/>
  <c r="L134" i="3"/>
  <c r="F134" i="3"/>
  <c r="L133" i="3"/>
  <c r="F133" i="3"/>
  <c r="L132" i="3"/>
  <c r="F132" i="3"/>
  <c r="L131" i="3"/>
  <c r="F131" i="3"/>
  <c r="L130" i="3"/>
  <c r="F130" i="3"/>
  <c r="L129" i="3"/>
  <c r="F129" i="3"/>
  <c r="L128" i="3"/>
  <c r="F128" i="3"/>
  <c r="L127" i="3"/>
  <c r="F127" i="3"/>
  <c r="L126" i="3"/>
  <c r="F126" i="3"/>
  <c r="L125" i="3"/>
  <c r="F125" i="3"/>
  <c r="L124" i="3"/>
  <c r="F124" i="3"/>
  <c r="L123" i="3"/>
  <c r="F123" i="3"/>
  <c r="L122" i="3"/>
  <c r="F122" i="3"/>
  <c r="L121" i="3"/>
  <c r="F121" i="3"/>
  <c r="L120" i="3"/>
  <c r="F120" i="3"/>
  <c r="L119" i="3"/>
  <c r="F119" i="3"/>
  <c r="L118" i="3"/>
  <c r="F118" i="3"/>
  <c r="I117" i="3"/>
  <c r="K117" i="3"/>
  <c r="L117" i="3"/>
  <c r="C117" i="3"/>
  <c r="E117" i="3"/>
  <c r="F117" i="3"/>
  <c r="I116" i="3"/>
  <c r="K116" i="3"/>
  <c r="L116" i="3"/>
  <c r="C116" i="3"/>
  <c r="E116" i="3"/>
  <c r="F116" i="3"/>
  <c r="I115" i="3"/>
  <c r="K115" i="3"/>
  <c r="L115" i="3"/>
  <c r="C115" i="3"/>
  <c r="E115" i="3"/>
  <c r="F115" i="3"/>
  <c r="I114" i="3"/>
  <c r="K114" i="3"/>
  <c r="L114" i="3"/>
  <c r="C114" i="3"/>
  <c r="E114" i="3"/>
  <c r="F114" i="3"/>
  <c r="I113" i="3"/>
  <c r="K113" i="3"/>
  <c r="L113" i="3"/>
  <c r="C113" i="3"/>
  <c r="E113" i="3"/>
  <c r="F113" i="3"/>
  <c r="I112" i="3"/>
  <c r="K112" i="3"/>
  <c r="L112" i="3"/>
  <c r="C112" i="3"/>
  <c r="E112" i="3"/>
  <c r="F112" i="3"/>
  <c r="I111" i="3"/>
  <c r="K111" i="3"/>
  <c r="L111" i="3"/>
  <c r="C111" i="3"/>
  <c r="E111" i="3"/>
  <c r="F111" i="3"/>
  <c r="I110" i="3"/>
  <c r="K110" i="3"/>
  <c r="L110" i="3"/>
  <c r="C110" i="3"/>
  <c r="E110" i="3"/>
  <c r="F110" i="3"/>
  <c r="I109" i="3"/>
  <c r="K109" i="3"/>
  <c r="L109" i="3"/>
  <c r="C109" i="3"/>
  <c r="E109" i="3"/>
  <c r="F109" i="3"/>
  <c r="I108" i="3"/>
  <c r="K108" i="3"/>
  <c r="L108" i="3"/>
  <c r="C108" i="3"/>
  <c r="E108" i="3"/>
  <c r="F108" i="3"/>
  <c r="I107" i="3"/>
  <c r="K107" i="3"/>
  <c r="L107" i="3"/>
  <c r="C107" i="3"/>
  <c r="E107" i="3"/>
  <c r="F107" i="3"/>
  <c r="I106" i="3"/>
  <c r="K106" i="3"/>
  <c r="L106" i="3"/>
  <c r="C106" i="3"/>
  <c r="E106" i="3"/>
  <c r="F106" i="3"/>
  <c r="I105" i="3"/>
  <c r="K105" i="3"/>
  <c r="L105" i="3"/>
  <c r="C105" i="3"/>
  <c r="E105" i="3"/>
  <c r="F105" i="3"/>
  <c r="I104" i="3"/>
  <c r="K104" i="3"/>
  <c r="L104" i="3"/>
  <c r="C104" i="3"/>
  <c r="E104" i="3"/>
  <c r="F104" i="3"/>
  <c r="I103" i="3"/>
  <c r="K103" i="3"/>
  <c r="L103" i="3"/>
  <c r="C103" i="3"/>
  <c r="E103" i="3"/>
  <c r="F103" i="3"/>
  <c r="I102" i="3"/>
  <c r="K102" i="3"/>
  <c r="L102" i="3"/>
  <c r="C102" i="3"/>
  <c r="E102" i="3"/>
  <c r="F102" i="3"/>
  <c r="I101" i="3"/>
  <c r="K101" i="3"/>
  <c r="L101" i="3"/>
  <c r="C101" i="3"/>
  <c r="E101" i="3"/>
  <c r="F101" i="3"/>
  <c r="I100" i="3"/>
  <c r="K100" i="3"/>
  <c r="L100" i="3"/>
  <c r="C100" i="3"/>
  <c r="E100" i="3"/>
  <c r="F100" i="3"/>
  <c r="I99" i="3"/>
  <c r="K99" i="3"/>
  <c r="L99" i="3"/>
  <c r="C99" i="3"/>
  <c r="E99" i="3"/>
  <c r="F99" i="3"/>
  <c r="I98" i="3"/>
  <c r="K98" i="3"/>
  <c r="L98" i="3"/>
  <c r="C98" i="3"/>
  <c r="E98" i="3"/>
  <c r="F98" i="3"/>
  <c r="I97" i="3"/>
  <c r="K97" i="3"/>
  <c r="L97" i="3"/>
  <c r="C97" i="3"/>
  <c r="E97" i="3"/>
  <c r="F97" i="3"/>
  <c r="I96" i="3"/>
  <c r="K96" i="3"/>
  <c r="L96" i="3"/>
  <c r="C96" i="3"/>
  <c r="E96" i="3"/>
  <c r="F96" i="3"/>
  <c r="I95" i="3"/>
  <c r="K95" i="3"/>
  <c r="L95" i="3"/>
  <c r="C95" i="3"/>
  <c r="E95" i="3"/>
  <c r="F95" i="3"/>
  <c r="I94" i="3"/>
  <c r="K94" i="3"/>
  <c r="L94" i="3"/>
  <c r="C94" i="3"/>
  <c r="E94" i="3"/>
  <c r="F94" i="3"/>
  <c r="I93" i="3"/>
  <c r="K93" i="3"/>
  <c r="L93" i="3"/>
  <c r="C93" i="3"/>
  <c r="E93" i="3"/>
  <c r="F93" i="3"/>
  <c r="I92" i="3"/>
  <c r="K92" i="3"/>
  <c r="L92" i="3"/>
  <c r="C92" i="3"/>
  <c r="E92" i="3"/>
  <c r="F92" i="3"/>
  <c r="I91" i="3"/>
  <c r="K91" i="3"/>
  <c r="L91" i="3"/>
  <c r="C91" i="3"/>
  <c r="E91" i="3"/>
  <c r="F91" i="3"/>
  <c r="I90" i="3"/>
  <c r="K90" i="3"/>
  <c r="L90" i="3"/>
  <c r="C90" i="3"/>
  <c r="E90" i="3"/>
  <c r="F90" i="3"/>
  <c r="I89" i="3"/>
  <c r="K89" i="3"/>
  <c r="L89" i="3"/>
  <c r="C89" i="3"/>
  <c r="E89" i="3"/>
  <c r="F89" i="3"/>
  <c r="I88" i="3"/>
  <c r="K88" i="3"/>
  <c r="L88" i="3"/>
  <c r="C88" i="3"/>
  <c r="E88" i="3"/>
  <c r="F88" i="3"/>
  <c r="I87" i="3"/>
  <c r="K87" i="3"/>
  <c r="L87" i="3"/>
  <c r="C87" i="3"/>
  <c r="E87" i="3"/>
  <c r="F87" i="3"/>
  <c r="I86" i="3"/>
  <c r="K86" i="3"/>
  <c r="L86" i="3"/>
  <c r="C86" i="3"/>
  <c r="E86" i="3"/>
  <c r="F86" i="3"/>
  <c r="I85" i="3"/>
  <c r="K85" i="3"/>
  <c r="L85" i="3"/>
  <c r="C85" i="3"/>
  <c r="E85" i="3"/>
  <c r="F85" i="3"/>
  <c r="I84" i="3"/>
  <c r="K84" i="3"/>
  <c r="L84" i="3"/>
  <c r="C84" i="3"/>
  <c r="E84" i="3"/>
  <c r="F84" i="3"/>
  <c r="I83" i="3"/>
  <c r="K83" i="3"/>
  <c r="L83" i="3"/>
  <c r="C83" i="3"/>
  <c r="E83" i="3"/>
  <c r="F83" i="3"/>
  <c r="I82" i="3"/>
  <c r="K82" i="3"/>
  <c r="L82" i="3"/>
  <c r="C82" i="3"/>
  <c r="E82" i="3"/>
  <c r="F82" i="3"/>
  <c r="I81" i="3"/>
  <c r="K81" i="3"/>
  <c r="L81" i="3"/>
  <c r="C81" i="3"/>
  <c r="E81" i="3"/>
  <c r="F81" i="3"/>
  <c r="I80" i="3"/>
  <c r="K80" i="3"/>
  <c r="L80" i="3"/>
  <c r="C80" i="3"/>
  <c r="E80" i="3"/>
  <c r="F80" i="3"/>
  <c r="I79" i="3"/>
  <c r="K79" i="3"/>
  <c r="L79" i="3"/>
  <c r="C79" i="3"/>
  <c r="E79" i="3"/>
  <c r="F79" i="3"/>
  <c r="I78" i="3"/>
  <c r="K78" i="3"/>
  <c r="L78" i="3"/>
  <c r="C78" i="3"/>
  <c r="E78" i="3"/>
  <c r="F78" i="3"/>
  <c r="I77" i="3"/>
  <c r="K77" i="3"/>
  <c r="L77" i="3"/>
  <c r="C77" i="3"/>
  <c r="E77" i="3"/>
  <c r="F77" i="3"/>
  <c r="I76" i="3"/>
  <c r="K76" i="3"/>
  <c r="L76" i="3"/>
  <c r="C76" i="3"/>
  <c r="E76" i="3"/>
  <c r="F76" i="3"/>
  <c r="I75" i="3"/>
  <c r="K75" i="3"/>
  <c r="L75" i="3"/>
  <c r="C75" i="3"/>
  <c r="E75" i="3"/>
  <c r="F75" i="3"/>
  <c r="I74" i="3"/>
  <c r="K74" i="3"/>
  <c r="L74" i="3"/>
  <c r="C74" i="3"/>
  <c r="E74" i="3"/>
  <c r="F74" i="3"/>
  <c r="I73" i="3"/>
  <c r="K73" i="3"/>
  <c r="L73" i="3"/>
  <c r="C73" i="3"/>
  <c r="E73" i="3"/>
  <c r="F73" i="3"/>
  <c r="I72" i="3"/>
  <c r="K72" i="3"/>
  <c r="L72" i="3"/>
  <c r="C72" i="3"/>
  <c r="E72" i="3"/>
  <c r="F72" i="3"/>
  <c r="I71" i="3"/>
  <c r="K71" i="3"/>
  <c r="L71" i="3"/>
  <c r="C71" i="3"/>
  <c r="E71" i="3"/>
  <c r="F71" i="3"/>
  <c r="I70" i="3"/>
  <c r="K70" i="3"/>
  <c r="L70" i="3"/>
  <c r="C70" i="3"/>
  <c r="E70" i="3"/>
  <c r="F70" i="3"/>
  <c r="I69" i="3"/>
  <c r="K69" i="3"/>
  <c r="L69" i="3"/>
  <c r="C69" i="3"/>
  <c r="E69" i="3"/>
  <c r="F69" i="3"/>
  <c r="I68" i="3"/>
  <c r="K68" i="3"/>
  <c r="L68" i="3"/>
  <c r="C68" i="3"/>
  <c r="E68" i="3"/>
  <c r="F68" i="3"/>
  <c r="I67" i="3"/>
  <c r="K67" i="3"/>
  <c r="L67" i="3"/>
  <c r="C67" i="3"/>
  <c r="E67" i="3"/>
  <c r="F67" i="3"/>
  <c r="I66" i="3"/>
  <c r="K66" i="3"/>
  <c r="L66" i="3"/>
  <c r="C66" i="3"/>
  <c r="E66" i="3"/>
  <c r="F66" i="3"/>
  <c r="I65" i="3"/>
  <c r="K65" i="3"/>
  <c r="L65" i="3"/>
  <c r="C65" i="3"/>
  <c r="E65" i="3"/>
  <c r="F65" i="3"/>
  <c r="I64" i="3"/>
  <c r="K64" i="3"/>
  <c r="L64" i="3"/>
  <c r="C64" i="3"/>
  <c r="E64" i="3"/>
  <c r="F64" i="3"/>
  <c r="I63" i="3"/>
  <c r="K63" i="3"/>
  <c r="L63" i="3"/>
  <c r="C63" i="3"/>
  <c r="E63" i="3"/>
  <c r="F63" i="3"/>
  <c r="I62" i="3"/>
  <c r="K62" i="3"/>
  <c r="L62" i="3"/>
  <c r="C62" i="3"/>
  <c r="E62" i="3"/>
  <c r="F62" i="3"/>
  <c r="I61" i="3"/>
  <c r="K61" i="3"/>
  <c r="L61" i="3"/>
  <c r="C61" i="3"/>
  <c r="E61" i="3"/>
  <c r="F61" i="3"/>
  <c r="I60" i="3"/>
  <c r="K60" i="3"/>
  <c r="L60" i="3"/>
  <c r="C60" i="3"/>
  <c r="E60" i="3"/>
  <c r="F60" i="3"/>
  <c r="I59" i="3"/>
  <c r="K59" i="3"/>
  <c r="L59" i="3"/>
  <c r="C59" i="3"/>
  <c r="E59" i="3"/>
  <c r="F59" i="3"/>
  <c r="I58" i="3"/>
  <c r="K58" i="3"/>
  <c r="L58" i="3"/>
  <c r="C58" i="3"/>
  <c r="E58" i="3"/>
  <c r="F58" i="3"/>
  <c r="I57" i="3"/>
  <c r="K57" i="3"/>
  <c r="L57" i="3"/>
  <c r="C57" i="3"/>
  <c r="E57" i="3"/>
  <c r="F57" i="3"/>
  <c r="I56" i="3"/>
  <c r="K56" i="3"/>
  <c r="L56" i="3"/>
  <c r="C56" i="3"/>
  <c r="E56" i="3"/>
  <c r="F56" i="3"/>
  <c r="I55" i="3"/>
  <c r="K55" i="3"/>
  <c r="L55" i="3"/>
  <c r="C55" i="3"/>
  <c r="E55" i="3"/>
  <c r="F55" i="3"/>
  <c r="I54" i="3"/>
  <c r="K54" i="3"/>
  <c r="L54" i="3"/>
  <c r="C54" i="3"/>
  <c r="E54" i="3"/>
  <c r="F54" i="3"/>
  <c r="I53" i="3"/>
  <c r="K53" i="3"/>
  <c r="L53" i="3"/>
  <c r="C53" i="3"/>
  <c r="E53" i="3"/>
  <c r="F53" i="3"/>
  <c r="I52" i="3"/>
  <c r="K52" i="3"/>
  <c r="L52" i="3"/>
  <c r="C52" i="3"/>
  <c r="E52" i="3"/>
  <c r="F52" i="3"/>
  <c r="I51" i="3"/>
  <c r="K51" i="3"/>
  <c r="L51" i="3"/>
  <c r="C51" i="3"/>
  <c r="E51" i="3"/>
  <c r="F51" i="3"/>
  <c r="I50" i="3"/>
  <c r="K50" i="3"/>
  <c r="L50" i="3"/>
  <c r="C50" i="3"/>
  <c r="E50" i="3"/>
  <c r="F50" i="3"/>
  <c r="I49" i="3"/>
  <c r="K49" i="3"/>
  <c r="L49" i="3"/>
  <c r="C49" i="3"/>
  <c r="E49" i="3"/>
  <c r="F49" i="3"/>
  <c r="I48" i="3"/>
  <c r="K48" i="3"/>
  <c r="L48" i="3"/>
  <c r="C48" i="3"/>
  <c r="E48" i="3"/>
  <c r="F48" i="3"/>
  <c r="I47" i="3"/>
  <c r="K47" i="3"/>
  <c r="L47" i="3"/>
  <c r="C47" i="3"/>
  <c r="E47" i="3"/>
  <c r="F47" i="3"/>
  <c r="I46" i="3"/>
  <c r="K46" i="3"/>
  <c r="L46" i="3"/>
  <c r="C46" i="3"/>
  <c r="E46" i="3"/>
  <c r="F46" i="3"/>
  <c r="I45" i="3"/>
  <c r="L45" i="3"/>
  <c r="K45" i="3"/>
  <c r="C45" i="3"/>
  <c r="E45" i="3"/>
  <c r="F45" i="3"/>
  <c r="I44" i="3"/>
  <c r="L44" i="3"/>
  <c r="K44" i="3"/>
  <c r="C44" i="3"/>
  <c r="E44" i="3"/>
  <c r="F44" i="3"/>
  <c r="I43" i="3"/>
  <c r="L43" i="3"/>
  <c r="K43" i="3"/>
  <c r="C43" i="3"/>
  <c r="E43" i="3"/>
  <c r="F43" i="3"/>
  <c r="I42" i="3"/>
  <c r="L42" i="3"/>
  <c r="K42" i="3"/>
  <c r="C42" i="3"/>
  <c r="E42" i="3"/>
  <c r="F42" i="3"/>
  <c r="I41" i="3"/>
  <c r="L41" i="3"/>
  <c r="K41" i="3"/>
  <c r="C41" i="3"/>
  <c r="E41" i="3"/>
  <c r="F41" i="3"/>
  <c r="I40" i="3"/>
  <c r="L40" i="3"/>
  <c r="K40" i="3"/>
  <c r="C40" i="3"/>
  <c r="E40" i="3"/>
  <c r="F40" i="3"/>
  <c r="I39" i="3"/>
  <c r="L39" i="3"/>
  <c r="K39" i="3"/>
  <c r="C39" i="3"/>
  <c r="E39" i="3"/>
  <c r="F39" i="3"/>
  <c r="I38" i="3"/>
  <c r="L38" i="3"/>
  <c r="K38" i="3"/>
  <c r="C38" i="3"/>
  <c r="E38" i="3"/>
  <c r="F38" i="3"/>
  <c r="I37" i="3"/>
  <c r="L37" i="3"/>
  <c r="K37" i="3"/>
  <c r="C37" i="3"/>
  <c r="E37" i="3"/>
  <c r="F37" i="3"/>
  <c r="I36" i="3"/>
  <c r="L36" i="3"/>
  <c r="K36" i="3"/>
  <c r="C36" i="3"/>
  <c r="E36" i="3"/>
  <c r="F36" i="3"/>
  <c r="I35" i="3"/>
  <c r="L35" i="3"/>
  <c r="K35" i="3"/>
  <c r="C35" i="3"/>
  <c r="E35" i="3"/>
  <c r="F35" i="3"/>
  <c r="I34" i="3"/>
  <c r="L34" i="3"/>
  <c r="K34" i="3"/>
  <c r="C34" i="3"/>
  <c r="E34" i="3"/>
  <c r="F34" i="3"/>
  <c r="I33" i="3"/>
  <c r="L33" i="3"/>
  <c r="K33" i="3"/>
  <c r="C33" i="3"/>
  <c r="E33" i="3"/>
  <c r="F33" i="3"/>
  <c r="I32" i="3"/>
  <c r="L32" i="3"/>
  <c r="K32" i="3"/>
  <c r="C32" i="3"/>
  <c r="E32" i="3"/>
  <c r="F32" i="3"/>
  <c r="I31" i="3"/>
  <c r="L31" i="3"/>
  <c r="K31" i="3"/>
  <c r="C31" i="3"/>
  <c r="E31" i="3"/>
  <c r="F31" i="3"/>
  <c r="I30" i="3"/>
  <c r="L30" i="3"/>
  <c r="K30" i="3"/>
  <c r="C30" i="3"/>
  <c r="E30" i="3"/>
  <c r="F30" i="3"/>
  <c r="I29" i="3"/>
  <c r="L29" i="3"/>
  <c r="K29" i="3"/>
  <c r="C29" i="3"/>
  <c r="E29" i="3"/>
  <c r="F29" i="3"/>
  <c r="I28" i="3"/>
  <c r="L28" i="3"/>
  <c r="K28" i="3"/>
  <c r="C28" i="3"/>
  <c r="E28" i="3"/>
  <c r="F28" i="3"/>
  <c r="I27" i="3"/>
  <c r="L27" i="3"/>
  <c r="K27" i="3"/>
  <c r="C27" i="3"/>
  <c r="E27" i="3"/>
  <c r="F27" i="3"/>
  <c r="I26" i="3"/>
  <c r="L26" i="3"/>
  <c r="K26" i="3"/>
  <c r="C26" i="3"/>
  <c r="E26" i="3"/>
  <c r="F26" i="3"/>
  <c r="I25" i="3"/>
  <c r="L25" i="3"/>
  <c r="K25" i="3"/>
  <c r="C25" i="3"/>
  <c r="E25" i="3"/>
  <c r="F25" i="3"/>
  <c r="I24" i="3"/>
  <c r="L24" i="3"/>
  <c r="K24" i="3"/>
  <c r="C24" i="3"/>
  <c r="E24" i="3"/>
  <c r="F24" i="3"/>
  <c r="I23" i="3"/>
  <c r="L23" i="3"/>
  <c r="K23" i="3"/>
  <c r="C23" i="3"/>
  <c r="E23" i="3"/>
  <c r="F23" i="3"/>
  <c r="I22" i="3"/>
  <c r="L22" i="3"/>
  <c r="K22" i="3"/>
  <c r="C22" i="3"/>
  <c r="E22" i="3"/>
  <c r="F22" i="3"/>
  <c r="I21" i="3"/>
  <c r="L21" i="3"/>
  <c r="K21" i="3"/>
  <c r="C21" i="3"/>
  <c r="E21" i="3"/>
  <c r="F21" i="3"/>
  <c r="I20" i="3"/>
  <c r="L20" i="3"/>
  <c r="K20" i="3"/>
  <c r="C20" i="3"/>
  <c r="E20" i="3"/>
  <c r="F20" i="3"/>
  <c r="I19" i="3"/>
  <c r="L19" i="3"/>
  <c r="K19" i="3"/>
  <c r="C19" i="3"/>
  <c r="E19" i="3"/>
  <c r="F19" i="3"/>
  <c r="I18" i="3"/>
  <c r="L18" i="3"/>
  <c r="K18" i="3"/>
  <c r="C18" i="3"/>
  <c r="E18" i="3"/>
  <c r="F18" i="3"/>
  <c r="I17" i="3"/>
  <c r="L17" i="3"/>
  <c r="K17" i="3"/>
  <c r="C17" i="3"/>
  <c r="E17" i="3"/>
  <c r="F17" i="3"/>
  <c r="I16" i="3"/>
  <c r="L16" i="3"/>
  <c r="K16" i="3"/>
  <c r="C16" i="3"/>
  <c r="E16" i="3"/>
  <c r="F16" i="3"/>
  <c r="I15" i="3"/>
  <c r="L15" i="3"/>
  <c r="K15" i="3"/>
  <c r="C15" i="3"/>
  <c r="E15" i="3"/>
  <c r="F15" i="3"/>
  <c r="I14" i="3"/>
  <c r="L14" i="3"/>
  <c r="K14" i="3"/>
  <c r="C14" i="3"/>
  <c r="E14" i="3"/>
  <c r="F14" i="3"/>
  <c r="I13" i="3"/>
  <c r="L13" i="3"/>
  <c r="K13" i="3"/>
  <c r="C13" i="3"/>
  <c r="E13" i="3"/>
  <c r="F13" i="3"/>
  <c r="I12" i="3"/>
  <c r="L12" i="3"/>
  <c r="K12" i="3"/>
  <c r="C12" i="3"/>
  <c r="E12" i="3"/>
  <c r="F12" i="3"/>
  <c r="I11" i="3"/>
  <c r="L11" i="3"/>
  <c r="K11" i="3"/>
  <c r="C11" i="3"/>
  <c r="E11" i="3"/>
  <c r="F11" i="3"/>
  <c r="I10" i="3"/>
  <c r="L10" i="3"/>
  <c r="K10" i="3"/>
  <c r="C10" i="3"/>
  <c r="E10" i="3"/>
  <c r="F10" i="3"/>
  <c r="I1" i="3"/>
  <c r="I3" i="3"/>
  <c r="I5" i="3"/>
  <c r="C1" i="3"/>
  <c r="C3" i="3"/>
  <c r="C5" i="3"/>
  <c r="B190" i="2"/>
  <c r="C190" i="2"/>
  <c r="B188" i="2"/>
  <c r="B187" i="2"/>
  <c r="B186" i="2"/>
  <c r="I11" i="2"/>
  <c r="K11" i="2"/>
  <c r="L11" i="2"/>
  <c r="I12" i="2"/>
  <c r="K12" i="2"/>
  <c r="L12" i="2"/>
  <c r="I13" i="2"/>
  <c r="K13" i="2"/>
  <c r="L13" i="2"/>
  <c r="I14" i="2"/>
  <c r="K14" i="2"/>
  <c r="L14" i="2"/>
  <c r="I15" i="2"/>
  <c r="K15" i="2"/>
  <c r="L15" i="2"/>
  <c r="I16" i="2"/>
  <c r="K16" i="2"/>
  <c r="L16" i="2"/>
  <c r="I17" i="2"/>
  <c r="K17" i="2"/>
  <c r="L17" i="2"/>
  <c r="I18" i="2"/>
  <c r="K18" i="2"/>
  <c r="L18" i="2"/>
  <c r="I19" i="2"/>
  <c r="K19" i="2"/>
  <c r="L19" i="2"/>
  <c r="I20" i="2"/>
  <c r="K20" i="2"/>
  <c r="L20" i="2"/>
  <c r="I21" i="2"/>
  <c r="K21" i="2"/>
  <c r="L21" i="2"/>
  <c r="I22" i="2"/>
  <c r="K22" i="2"/>
  <c r="L22" i="2"/>
  <c r="I23" i="2"/>
  <c r="K23" i="2"/>
  <c r="L23" i="2"/>
  <c r="I24" i="2"/>
  <c r="K24" i="2"/>
  <c r="L24" i="2"/>
  <c r="I25" i="2"/>
  <c r="K25" i="2"/>
  <c r="L25" i="2"/>
  <c r="I26" i="2"/>
  <c r="K26" i="2"/>
  <c r="L26" i="2"/>
  <c r="I27" i="2"/>
  <c r="K27" i="2"/>
  <c r="L27" i="2"/>
  <c r="I28" i="2"/>
  <c r="K28" i="2"/>
  <c r="L28" i="2"/>
  <c r="I29" i="2"/>
  <c r="K29" i="2"/>
  <c r="L29" i="2"/>
  <c r="I30" i="2"/>
  <c r="K30" i="2"/>
  <c r="L30" i="2"/>
  <c r="I31" i="2"/>
  <c r="K31" i="2"/>
  <c r="L31" i="2"/>
  <c r="I32" i="2"/>
  <c r="K32" i="2"/>
  <c r="L32" i="2"/>
  <c r="I33" i="2"/>
  <c r="K33" i="2"/>
  <c r="L33" i="2"/>
  <c r="I34" i="2"/>
  <c r="K34" i="2"/>
  <c r="L34" i="2"/>
  <c r="I35" i="2"/>
  <c r="K35" i="2"/>
  <c r="L35" i="2"/>
  <c r="I36" i="2"/>
  <c r="K36" i="2"/>
  <c r="L36" i="2"/>
  <c r="I37" i="2"/>
  <c r="K37" i="2"/>
  <c r="L37" i="2"/>
  <c r="I38" i="2"/>
  <c r="K38" i="2"/>
  <c r="L38" i="2"/>
  <c r="I39" i="2"/>
  <c r="K39" i="2"/>
  <c r="L39" i="2"/>
  <c r="I40" i="2"/>
  <c r="K40" i="2"/>
  <c r="L40" i="2"/>
  <c r="I41" i="2"/>
  <c r="K41" i="2"/>
  <c r="L41" i="2"/>
  <c r="I42" i="2"/>
  <c r="K42" i="2"/>
  <c r="L42" i="2"/>
  <c r="I43" i="2"/>
  <c r="K43" i="2"/>
  <c r="L43" i="2"/>
  <c r="I44" i="2"/>
  <c r="K44" i="2"/>
  <c r="L44" i="2"/>
  <c r="I45" i="2"/>
  <c r="K45" i="2"/>
  <c r="L45" i="2"/>
  <c r="I46" i="2"/>
  <c r="K46" i="2"/>
  <c r="L46" i="2"/>
  <c r="I47" i="2"/>
  <c r="K47" i="2"/>
  <c r="L47" i="2"/>
  <c r="I48" i="2"/>
  <c r="K48" i="2"/>
  <c r="L48" i="2"/>
  <c r="I49" i="2"/>
  <c r="K49" i="2"/>
  <c r="L49" i="2"/>
  <c r="I50" i="2"/>
  <c r="K50" i="2"/>
  <c r="L50" i="2"/>
  <c r="I51" i="2"/>
  <c r="K51" i="2"/>
  <c r="L51" i="2"/>
  <c r="I52" i="2"/>
  <c r="K52" i="2"/>
  <c r="L52" i="2"/>
  <c r="I53" i="2"/>
  <c r="K53" i="2"/>
  <c r="L53" i="2"/>
  <c r="I54" i="2"/>
  <c r="K54" i="2"/>
  <c r="L54" i="2"/>
  <c r="I55" i="2"/>
  <c r="K55" i="2"/>
  <c r="L55" i="2"/>
  <c r="I56" i="2"/>
  <c r="K56" i="2"/>
  <c r="L56" i="2"/>
  <c r="I57" i="2"/>
  <c r="K57" i="2"/>
  <c r="L57" i="2"/>
  <c r="I58" i="2"/>
  <c r="K58" i="2"/>
  <c r="L58" i="2"/>
  <c r="I59" i="2"/>
  <c r="K59" i="2"/>
  <c r="L59" i="2"/>
  <c r="I60" i="2"/>
  <c r="K60" i="2"/>
  <c r="L60" i="2"/>
  <c r="I61" i="2"/>
  <c r="K61" i="2"/>
  <c r="L61" i="2"/>
  <c r="I62" i="2"/>
  <c r="K62" i="2"/>
  <c r="L62" i="2"/>
  <c r="I63" i="2"/>
  <c r="K63" i="2"/>
  <c r="L63" i="2"/>
  <c r="I64" i="2"/>
  <c r="K64" i="2"/>
  <c r="L64" i="2"/>
  <c r="I65" i="2"/>
  <c r="K65" i="2"/>
  <c r="L65" i="2"/>
  <c r="I66" i="2"/>
  <c r="K66" i="2"/>
  <c r="L66" i="2"/>
  <c r="I67" i="2"/>
  <c r="K67" i="2"/>
  <c r="L67" i="2"/>
  <c r="I68" i="2"/>
  <c r="K68" i="2"/>
  <c r="L68" i="2"/>
  <c r="I69" i="2"/>
  <c r="K69" i="2"/>
  <c r="L69" i="2"/>
  <c r="I70" i="2"/>
  <c r="K70" i="2"/>
  <c r="L70" i="2"/>
  <c r="I71" i="2"/>
  <c r="K71" i="2"/>
  <c r="L71" i="2"/>
  <c r="I72" i="2"/>
  <c r="K72" i="2"/>
  <c r="L72" i="2"/>
  <c r="I73" i="2"/>
  <c r="K73" i="2"/>
  <c r="L73" i="2"/>
  <c r="I74" i="2"/>
  <c r="K74" i="2"/>
  <c r="L74" i="2"/>
  <c r="I75" i="2"/>
  <c r="K75" i="2"/>
  <c r="L75" i="2"/>
  <c r="I76" i="2"/>
  <c r="K76" i="2"/>
  <c r="L76" i="2"/>
  <c r="I77" i="2"/>
  <c r="K77" i="2"/>
  <c r="L77" i="2"/>
  <c r="I78" i="2"/>
  <c r="K78" i="2"/>
  <c r="L78" i="2"/>
  <c r="I79" i="2"/>
  <c r="K79" i="2"/>
  <c r="L79" i="2"/>
  <c r="I80" i="2"/>
  <c r="K80" i="2"/>
  <c r="L80" i="2"/>
  <c r="I81" i="2"/>
  <c r="K81" i="2"/>
  <c r="L81" i="2"/>
  <c r="I82" i="2"/>
  <c r="K82" i="2"/>
  <c r="L82" i="2"/>
  <c r="I83" i="2"/>
  <c r="K83" i="2"/>
  <c r="L83" i="2"/>
  <c r="I84" i="2"/>
  <c r="K84" i="2"/>
  <c r="L84" i="2"/>
  <c r="I85" i="2"/>
  <c r="K85" i="2"/>
  <c r="L85" i="2"/>
  <c r="I86" i="2"/>
  <c r="K86" i="2"/>
  <c r="L86" i="2"/>
  <c r="I87" i="2"/>
  <c r="K87" i="2"/>
  <c r="L87" i="2"/>
  <c r="I88" i="2"/>
  <c r="K88" i="2"/>
  <c r="L88" i="2"/>
  <c r="I89" i="2"/>
  <c r="K89" i="2"/>
  <c r="L89" i="2"/>
  <c r="I90" i="2"/>
  <c r="K90" i="2"/>
  <c r="L90" i="2"/>
  <c r="I91" i="2"/>
  <c r="K91" i="2"/>
  <c r="L91" i="2"/>
  <c r="I92" i="2"/>
  <c r="K92" i="2"/>
  <c r="L92" i="2"/>
  <c r="I93" i="2"/>
  <c r="K93" i="2"/>
  <c r="L93" i="2"/>
  <c r="I94" i="2"/>
  <c r="K94" i="2"/>
  <c r="L94" i="2"/>
  <c r="I95" i="2"/>
  <c r="K95" i="2"/>
  <c r="L95" i="2"/>
  <c r="I96" i="2"/>
  <c r="K96" i="2"/>
  <c r="L96" i="2"/>
  <c r="I97" i="2"/>
  <c r="K97" i="2"/>
  <c r="L97" i="2"/>
  <c r="I98" i="2"/>
  <c r="K98" i="2"/>
  <c r="L98" i="2"/>
  <c r="I99" i="2"/>
  <c r="K99" i="2"/>
  <c r="L99" i="2"/>
  <c r="I100" i="2"/>
  <c r="K100" i="2"/>
  <c r="L100" i="2"/>
  <c r="I101" i="2"/>
  <c r="K101" i="2"/>
  <c r="L101" i="2"/>
  <c r="I102" i="2"/>
  <c r="K102" i="2"/>
  <c r="L102" i="2"/>
  <c r="I103" i="2"/>
  <c r="K103" i="2"/>
  <c r="L103" i="2"/>
  <c r="I104" i="2"/>
  <c r="K104" i="2"/>
  <c r="L104" i="2"/>
  <c r="I105" i="2"/>
  <c r="K105" i="2"/>
  <c r="L105" i="2"/>
  <c r="I106" i="2"/>
  <c r="K106" i="2"/>
  <c r="L106" i="2"/>
  <c r="I107" i="2"/>
  <c r="K107" i="2"/>
  <c r="L107" i="2"/>
  <c r="I108" i="2"/>
  <c r="K108" i="2"/>
  <c r="L108" i="2"/>
  <c r="I109" i="2"/>
  <c r="K109" i="2"/>
  <c r="L109" i="2"/>
  <c r="I110" i="2"/>
  <c r="K110" i="2"/>
  <c r="L110" i="2"/>
  <c r="I111" i="2"/>
  <c r="K111" i="2"/>
  <c r="L111" i="2"/>
  <c r="I112" i="2"/>
  <c r="K112" i="2"/>
  <c r="L112" i="2"/>
  <c r="I113" i="2"/>
  <c r="K113" i="2"/>
  <c r="L113" i="2"/>
  <c r="I114" i="2"/>
  <c r="K114" i="2"/>
  <c r="L114" i="2"/>
  <c r="I115" i="2"/>
  <c r="K115" i="2"/>
  <c r="L115" i="2"/>
  <c r="I116" i="2"/>
  <c r="K116" i="2"/>
  <c r="L116" i="2"/>
  <c r="I117" i="2"/>
  <c r="K117" i="2"/>
  <c r="L117" i="2"/>
  <c r="I118" i="2"/>
  <c r="K118" i="2"/>
  <c r="L118" i="2"/>
  <c r="I119" i="2"/>
  <c r="K119" i="2"/>
  <c r="L119" i="2"/>
  <c r="I120" i="2"/>
  <c r="K120" i="2"/>
  <c r="L120" i="2"/>
  <c r="I121" i="2"/>
  <c r="K121" i="2"/>
  <c r="L121" i="2"/>
  <c r="I122" i="2"/>
  <c r="K122" i="2"/>
  <c r="L122" i="2"/>
  <c r="I123" i="2"/>
  <c r="K123" i="2"/>
  <c r="L123" i="2"/>
  <c r="I124" i="2"/>
  <c r="K124" i="2"/>
  <c r="L124" i="2"/>
  <c r="I125" i="2"/>
  <c r="K125" i="2"/>
  <c r="L125" i="2"/>
  <c r="I126" i="2"/>
  <c r="K126" i="2"/>
  <c r="L126" i="2"/>
  <c r="I127" i="2"/>
  <c r="K127" i="2"/>
  <c r="L127" i="2"/>
  <c r="I128" i="2"/>
  <c r="K128" i="2"/>
  <c r="L128" i="2"/>
  <c r="I129" i="2"/>
  <c r="K129" i="2"/>
  <c r="L129" i="2"/>
  <c r="I130" i="2"/>
  <c r="K130" i="2"/>
  <c r="L130" i="2"/>
  <c r="I131" i="2"/>
  <c r="K131" i="2"/>
  <c r="L131" i="2"/>
  <c r="I132" i="2"/>
  <c r="K132" i="2"/>
  <c r="L132" i="2"/>
  <c r="I133" i="2"/>
  <c r="K133" i="2"/>
  <c r="L133" i="2"/>
  <c r="I134" i="2"/>
  <c r="K134" i="2"/>
  <c r="L134" i="2"/>
  <c r="I135" i="2"/>
  <c r="K135" i="2"/>
  <c r="L135" i="2"/>
  <c r="I136" i="2"/>
  <c r="K136" i="2"/>
  <c r="L136" i="2"/>
  <c r="I137" i="2"/>
  <c r="K137" i="2"/>
  <c r="L137" i="2"/>
  <c r="I138" i="2"/>
  <c r="K138" i="2"/>
  <c r="L138" i="2"/>
  <c r="I139" i="2"/>
  <c r="K139" i="2"/>
  <c r="L139" i="2"/>
  <c r="I140" i="2"/>
  <c r="K140" i="2"/>
  <c r="L140" i="2"/>
  <c r="I141" i="2"/>
  <c r="K141" i="2"/>
  <c r="L141" i="2"/>
  <c r="I142" i="2"/>
  <c r="K142" i="2"/>
  <c r="L142" i="2"/>
  <c r="I143" i="2"/>
  <c r="K143" i="2"/>
  <c r="L143" i="2"/>
  <c r="I144" i="2"/>
  <c r="K144" i="2"/>
  <c r="L144" i="2"/>
  <c r="I145" i="2"/>
  <c r="K145" i="2"/>
  <c r="L145" i="2"/>
  <c r="I146" i="2"/>
  <c r="K146" i="2"/>
  <c r="L146" i="2"/>
  <c r="I147" i="2"/>
  <c r="K147" i="2"/>
  <c r="L147" i="2"/>
  <c r="I148" i="2"/>
  <c r="K148" i="2"/>
  <c r="L148" i="2"/>
  <c r="I149" i="2"/>
  <c r="K149" i="2"/>
  <c r="L149" i="2"/>
  <c r="I150" i="2"/>
  <c r="K150" i="2"/>
  <c r="L150" i="2"/>
  <c r="I151" i="2"/>
  <c r="K151" i="2"/>
  <c r="L151" i="2"/>
  <c r="I152" i="2"/>
  <c r="K152" i="2"/>
  <c r="L152" i="2"/>
  <c r="I153" i="2"/>
  <c r="K153" i="2"/>
  <c r="L153" i="2"/>
  <c r="I154" i="2"/>
  <c r="K154" i="2"/>
  <c r="L154" i="2"/>
  <c r="I155" i="2"/>
  <c r="K155" i="2"/>
  <c r="L155" i="2"/>
  <c r="I156" i="2"/>
  <c r="K156" i="2"/>
  <c r="L156" i="2"/>
  <c r="I157" i="2"/>
  <c r="K157" i="2"/>
  <c r="L157" i="2"/>
  <c r="I158" i="2"/>
  <c r="K158" i="2"/>
  <c r="L158" i="2"/>
  <c r="I159" i="2"/>
  <c r="K159" i="2"/>
  <c r="L159" i="2"/>
  <c r="I160" i="2"/>
  <c r="K160" i="2"/>
  <c r="L160" i="2"/>
  <c r="I161" i="2"/>
  <c r="K161" i="2"/>
  <c r="L161" i="2"/>
  <c r="I162" i="2"/>
  <c r="K162" i="2"/>
  <c r="L162" i="2"/>
  <c r="I163" i="2"/>
  <c r="K163" i="2"/>
  <c r="L163" i="2"/>
  <c r="I164" i="2"/>
  <c r="K164" i="2"/>
  <c r="L164" i="2"/>
  <c r="I165" i="2"/>
  <c r="K165" i="2"/>
  <c r="L165" i="2"/>
  <c r="I166" i="2"/>
  <c r="K166" i="2"/>
  <c r="L166" i="2"/>
  <c r="I167" i="2"/>
  <c r="K167" i="2"/>
  <c r="L167" i="2"/>
  <c r="I168" i="2"/>
  <c r="K168" i="2"/>
  <c r="L168" i="2"/>
  <c r="I169" i="2"/>
  <c r="K169" i="2"/>
  <c r="L169" i="2"/>
  <c r="I170" i="2"/>
  <c r="K170" i="2"/>
  <c r="L170" i="2"/>
  <c r="I171" i="2"/>
  <c r="K171" i="2"/>
  <c r="L171" i="2"/>
  <c r="I172" i="2"/>
  <c r="K172" i="2"/>
  <c r="L172" i="2"/>
  <c r="I173" i="2"/>
  <c r="K173" i="2"/>
  <c r="L173" i="2"/>
  <c r="I174" i="2"/>
  <c r="K174" i="2"/>
  <c r="L174" i="2"/>
  <c r="I175" i="2"/>
  <c r="K175" i="2"/>
  <c r="L175" i="2"/>
  <c r="I176" i="2"/>
  <c r="K176" i="2"/>
  <c r="L176" i="2"/>
  <c r="I177" i="2"/>
  <c r="K177" i="2"/>
  <c r="L177" i="2"/>
  <c r="I178" i="2"/>
  <c r="K178" i="2"/>
  <c r="L178" i="2"/>
  <c r="I179" i="2"/>
  <c r="K179" i="2"/>
  <c r="L179" i="2"/>
  <c r="I180" i="2"/>
  <c r="K180" i="2"/>
  <c r="L180" i="2"/>
  <c r="I181" i="2"/>
  <c r="K181" i="2"/>
  <c r="L181" i="2"/>
  <c r="I182" i="2"/>
  <c r="K182" i="2"/>
  <c r="L182" i="2"/>
  <c r="I183" i="2"/>
  <c r="K183" i="2"/>
  <c r="L183" i="2"/>
  <c r="I184" i="2"/>
  <c r="K184" i="2"/>
  <c r="L184" i="2"/>
  <c r="L185" i="2"/>
  <c r="C11" i="2"/>
  <c r="E11" i="2"/>
  <c r="F11" i="2"/>
  <c r="C12" i="2"/>
  <c r="E12" i="2"/>
  <c r="F12" i="2"/>
  <c r="C13" i="2"/>
  <c r="E13" i="2"/>
  <c r="F13" i="2"/>
  <c r="C14" i="2"/>
  <c r="E14" i="2"/>
  <c r="F14" i="2"/>
  <c r="C15" i="2"/>
  <c r="E15" i="2"/>
  <c r="F15" i="2"/>
  <c r="C16" i="2"/>
  <c r="E16" i="2"/>
  <c r="F16" i="2"/>
  <c r="C17" i="2"/>
  <c r="E17" i="2"/>
  <c r="F17" i="2"/>
  <c r="C18" i="2"/>
  <c r="E18" i="2"/>
  <c r="F18" i="2"/>
  <c r="C19" i="2"/>
  <c r="E19" i="2"/>
  <c r="F19" i="2"/>
  <c r="C20" i="2"/>
  <c r="E20" i="2"/>
  <c r="F20" i="2"/>
  <c r="C21" i="2"/>
  <c r="E21" i="2"/>
  <c r="F21" i="2"/>
  <c r="C22" i="2"/>
  <c r="E22" i="2"/>
  <c r="F22" i="2"/>
  <c r="C23" i="2"/>
  <c r="E23" i="2"/>
  <c r="F23" i="2"/>
  <c r="C24" i="2"/>
  <c r="E24" i="2"/>
  <c r="F24" i="2"/>
  <c r="C25" i="2"/>
  <c r="E25" i="2"/>
  <c r="F25" i="2"/>
  <c r="C26" i="2"/>
  <c r="E26" i="2"/>
  <c r="F26" i="2"/>
  <c r="C27" i="2"/>
  <c r="E27" i="2"/>
  <c r="F27" i="2"/>
  <c r="C28" i="2"/>
  <c r="E28" i="2"/>
  <c r="F28" i="2"/>
  <c r="C29" i="2"/>
  <c r="E29" i="2"/>
  <c r="F29" i="2"/>
  <c r="C30" i="2"/>
  <c r="E30" i="2"/>
  <c r="F30" i="2"/>
  <c r="C31" i="2"/>
  <c r="E31" i="2"/>
  <c r="F31" i="2"/>
  <c r="C32" i="2"/>
  <c r="E32" i="2"/>
  <c r="F32" i="2"/>
  <c r="C33" i="2"/>
  <c r="E33" i="2"/>
  <c r="F33" i="2"/>
  <c r="C34" i="2"/>
  <c r="E34" i="2"/>
  <c r="F34" i="2"/>
  <c r="C35" i="2"/>
  <c r="E35" i="2"/>
  <c r="F35" i="2"/>
  <c r="C36" i="2"/>
  <c r="E36" i="2"/>
  <c r="F36" i="2"/>
  <c r="C37" i="2"/>
  <c r="E37" i="2"/>
  <c r="F37" i="2"/>
  <c r="C38" i="2"/>
  <c r="E38" i="2"/>
  <c r="F38" i="2"/>
  <c r="C39" i="2"/>
  <c r="E39" i="2"/>
  <c r="F39" i="2"/>
  <c r="C40" i="2"/>
  <c r="E40" i="2"/>
  <c r="F40" i="2"/>
  <c r="C41" i="2"/>
  <c r="E41" i="2"/>
  <c r="F41" i="2"/>
  <c r="C42" i="2"/>
  <c r="E42" i="2"/>
  <c r="F42" i="2"/>
  <c r="C43" i="2"/>
  <c r="E43" i="2"/>
  <c r="F43" i="2"/>
  <c r="C44" i="2"/>
  <c r="E44" i="2"/>
  <c r="F44" i="2"/>
  <c r="C45" i="2"/>
  <c r="E45" i="2"/>
  <c r="F45" i="2"/>
  <c r="C46" i="2"/>
  <c r="E46" i="2"/>
  <c r="F46" i="2"/>
  <c r="C47" i="2"/>
  <c r="E47" i="2"/>
  <c r="F47" i="2"/>
  <c r="C48" i="2"/>
  <c r="E48" i="2"/>
  <c r="F48" i="2"/>
  <c r="C49" i="2"/>
  <c r="E49" i="2"/>
  <c r="F49" i="2"/>
  <c r="C50" i="2"/>
  <c r="E50" i="2"/>
  <c r="F50" i="2"/>
  <c r="C51" i="2"/>
  <c r="E51" i="2"/>
  <c r="F51" i="2"/>
  <c r="C52" i="2"/>
  <c r="E52" i="2"/>
  <c r="F52" i="2"/>
  <c r="C53" i="2"/>
  <c r="E53" i="2"/>
  <c r="F53" i="2"/>
  <c r="C54" i="2"/>
  <c r="E54" i="2"/>
  <c r="F54" i="2"/>
  <c r="C55" i="2"/>
  <c r="E55" i="2"/>
  <c r="F55" i="2"/>
  <c r="C56" i="2"/>
  <c r="E56" i="2"/>
  <c r="F56" i="2"/>
  <c r="C57" i="2"/>
  <c r="E57" i="2"/>
  <c r="F57" i="2"/>
  <c r="C58" i="2"/>
  <c r="E58" i="2"/>
  <c r="F58" i="2"/>
  <c r="C59" i="2"/>
  <c r="E59" i="2"/>
  <c r="F59" i="2"/>
  <c r="C60" i="2"/>
  <c r="E60" i="2"/>
  <c r="F60" i="2"/>
  <c r="C61" i="2"/>
  <c r="E61" i="2"/>
  <c r="F61" i="2"/>
  <c r="C62" i="2"/>
  <c r="E62" i="2"/>
  <c r="F62" i="2"/>
  <c r="C63" i="2"/>
  <c r="E63" i="2"/>
  <c r="F63" i="2"/>
  <c r="C64" i="2"/>
  <c r="E64" i="2"/>
  <c r="F64" i="2"/>
  <c r="C65" i="2"/>
  <c r="E65" i="2"/>
  <c r="F65" i="2"/>
  <c r="C66" i="2"/>
  <c r="E66" i="2"/>
  <c r="F66" i="2"/>
  <c r="C67" i="2"/>
  <c r="E67" i="2"/>
  <c r="F67" i="2"/>
  <c r="C68" i="2"/>
  <c r="E68" i="2"/>
  <c r="F68" i="2"/>
  <c r="C69" i="2"/>
  <c r="E69" i="2"/>
  <c r="F69" i="2"/>
  <c r="C70" i="2"/>
  <c r="E70" i="2"/>
  <c r="F70" i="2"/>
  <c r="C71" i="2"/>
  <c r="E71" i="2"/>
  <c r="F71" i="2"/>
  <c r="C72" i="2"/>
  <c r="E72" i="2"/>
  <c r="F72" i="2"/>
  <c r="C73" i="2"/>
  <c r="E73" i="2"/>
  <c r="F73" i="2"/>
  <c r="C74" i="2"/>
  <c r="E74" i="2"/>
  <c r="F74" i="2"/>
  <c r="C75" i="2"/>
  <c r="E75" i="2"/>
  <c r="F75" i="2"/>
  <c r="C76" i="2"/>
  <c r="E76" i="2"/>
  <c r="F76" i="2"/>
  <c r="C77" i="2"/>
  <c r="E77" i="2"/>
  <c r="F77" i="2"/>
  <c r="C78" i="2"/>
  <c r="E78" i="2"/>
  <c r="F78" i="2"/>
  <c r="C79" i="2"/>
  <c r="E79" i="2"/>
  <c r="F79" i="2"/>
  <c r="C80" i="2"/>
  <c r="E80" i="2"/>
  <c r="F80" i="2"/>
  <c r="C81" i="2"/>
  <c r="E81" i="2"/>
  <c r="F81" i="2"/>
  <c r="C82" i="2"/>
  <c r="E82" i="2"/>
  <c r="F82" i="2"/>
  <c r="C83" i="2"/>
  <c r="E83" i="2"/>
  <c r="F83" i="2"/>
  <c r="C84" i="2"/>
  <c r="E84" i="2"/>
  <c r="F84" i="2"/>
  <c r="C85" i="2"/>
  <c r="E85" i="2"/>
  <c r="F85" i="2"/>
  <c r="C86" i="2"/>
  <c r="E86" i="2"/>
  <c r="F86" i="2"/>
  <c r="C87" i="2"/>
  <c r="E87" i="2"/>
  <c r="F87" i="2"/>
  <c r="C88" i="2"/>
  <c r="E88" i="2"/>
  <c r="F88" i="2"/>
  <c r="C89" i="2"/>
  <c r="E89" i="2"/>
  <c r="F89" i="2"/>
  <c r="C90" i="2"/>
  <c r="E90" i="2"/>
  <c r="F90" i="2"/>
  <c r="C91" i="2"/>
  <c r="E91" i="2"/>
  <c r="F91" i="2"/>
  <c r="C92" i="2"/>
  <c r="E92" i="2"/>
  <c r="F92" i="2"/>
  <c r="C93" i="2"/>
  <c r="E93" i="2"/>
  <c r="F93" i="2"/>
  <c r="C94" i="2"/>
  <c r="E94" i="2"/>
  <c r="F94" i="2"/>
  <c r="C95" i="2"/>
  <c r="E95" i="2"/>
  <c r="F95" i="2"/>
  <c r="C96" i="2"/>
  <c r="E96" i="2"/>
  <c r="F96" i="2"/>
  <c r="C97" i="2"/>
  <c r="E97" i="2"/>
  <c r="F97" i="2"/>
  <c r="C98" i="2"/>
  <c r="E98" i="2"/>
  <c r="F98" i="2"/>
  <c r="C99" i="2"/>
  <c r="E99" i="2"/>
  <c r="F99" i="2"/>
  <c r="C100" i="2"/>
  <c r="E100" i="2"/>
  <c r="F100" i="2"/>
  <c r="C101" i="2"/>
  <c r="E101" i="2"/>
  <c r="F101" i="2"/>
  <c r="C102" i="2"/>
  <c r="E102" i="2"/>
  <c r="F102" i="2"/>
  <c r="C103" i="2"/>
  <c r="E103" i="2"/>
  <c r="F103" i="2"/>
  <c r="C104" i="2"/>
  <c r="E104" i="2"/>
  <c r="F104" i="2"/>
  <c r="C105" i="2"/>
  <c r="E105" i="2"/>
  <c r="F105" i="2"/>
  <c r="C106" i="2"/>
  <c r="E106" i="2"/>
  <c r="F106" i="2"/>
  <c r="C107" i="2"/>
  <c r="E107" i="2"/>
  <c r="F107" i="2"/>
  <c r="C108" i="2"/>
  <c r="E108" i="2"/>
  <c r="F108" i="2"/>
  <c r="C109" i="2"/>
  <c r="E109" i="2"/>
  <c r="F109" i="2"/>
  <c r="C110" i="2"/>
  <c r="E110" i="2"/>
  <c r="F110" i="2"/>
  <c r="C111" i="2"/>
  <c r="E111" i="2"/>
  <c r="F111" i="2"/>
  <c r="C112" i="2"/>
  <c r="E112" i="2"/>
  <c r="F112" i="2"/>
  <c r="C113" i="2"/>
  <c r="E113" i="2"/>
  <c r="F113" i="2"/>
  <c r="C114" i="2"/>
  <c r="E114" i="2"/>
  <c r="F114" i="2"/>
  <c r="C115" i="2"/>
  <c r="E115" i="2"/>
  <c r="F115" i="2"/>
  <c r="C116" i="2"/>
  <c r="E116" i="2"/>
  <c r="F116" i="2"/>
  <c r="C117" i="2"/>
  <c r="E117" i="2"/>
  <c r="F117" i="2"/>
  <c r="C118" i="2"/>
  <c r="E118" i="2"/>
  <c r="F118" i="2"/>
  <c r="C119" i="2"/>
  <c r="E119" i="2"/>
  <c r="F119" i="2"/>
  <c r="C120" i="2"/>
  <c r="E120" i="2"/>
  <c r="F120" i="2"/>
  <c r="C121" i="2"/>
  <c r="E121" i="2"/>
  <c r="F121" i="2"/>
  <c r="C122" i="2"/>
  <c r="E122" i="2"/>
  <c r="F122" i="2"/>
  <c r="C123" i="2"/>
  <c r="E123" i="2"/>
  <c r="F123" i="2"/>
  <c r="C124" i="2"/>
  <c r="E124" i="2"/>
  <c r="F124" i="2"/>
  <c r="C125" i="2"/>
  <c r="E125" i="2"/>
  <c r="F125" i="2"/>
  <c r="C126" i="2"/>
  <c r="E126" i="2"/>
  <c r="F126" i="2"/>
  <c r="C127" i="2"/>
  <c r="E127" i="2"/>
  <c r="F127" i="2"/>
  <c r="C128" i="2"/>
  <c r="E128" i="2"/>
  <c r="F128" i="2"/>
  <c r="C129" i="2"/>
  <c r="E129" i="2"/>
  <c r="F129" i="2"/>
  <c r="C130" i="2"/>
  <c r="E130" i="2"/>
  <c r="F130" i="2"/>
  <c r="C131" i="2"/>
  <c r="E131" i="2"/>
  <c r="F131" i="2"/>
  <c r="C132" i="2"/>
  <c r="E132" i="2"/>
  <c r="F132" i="2"/>
  <c r="C133" i="2"/>
  <c r="E133" i="2"/>
  <c r="F133" i="2"/>
  <c r="C134" i="2"/>
  <c r="E134" i="2"/>
  <c r="F134" i="2"/>
  <c r="C135" i="2"/>
  <c r="E135" i="2"/>
  <c r="F135" i="2"/>
  <c r="C136" i="2"/>
  <c r="E136" i="2"/>
  <c r="F136" i="2"/>
  <c r="C137" i="2"/>
  <c r="E137" i="2"/>
  <c r="F137" i="2"/>
  <c r="C138" i="2"/>
  <c r="E138" i="2"/>
  <c r="F138" i="2"/>
  <c r="C139" i="2"/>
  <c r="E139" i="2"/>
  <c r="F139" i="2"/>
  <c r="C140" i="2"/>
  <c r="E140" i="2"/>
  <c r="F140" i="2"/>
  <c r="C141" i="2"/>
  <c r="E141" i="2"/>
  <c r="F141" i="2"/>
  <c r="C142" i="2"/>
  <c r="E142" i="2"/>
  <c r="F142" i="2"/>
  <c r="C143" i="2"/>
  <c r="E143" i="2"/>
  <c r="F143" i="2"/>
  <c r="C144" i="2"/>
  <c r="E144" i="2"/>
  <c r="F144" i="2"/>
  <c r="C145" i="2"/>
  <c r="E145" i="2"/>
  <c r="F145" i="2"/>
  <c r="C146" i="2"/>
  <c r="E146" i="2"/>
  <c r="F146" i="2"/>
  <c r="C147" i="2"/>
  <c r="E147" i="2"/>
  <c r="F147" i="2"/>
  <c r="C148" i="2"/>
  <c r="E148" i="2"/>
  <c r="F148" i="2"/>
  <c r="C149" i="2"/>
  <c r="E149" i="2"/>
  <c r="F149" i="2"/>
  <c r="C150" i="2"/>
  <c r="E150" i="2"/>
  <c r="F150" i="2"/>
  <c r="C151" i="2"/>
  <c r="E151" i="2"/>
  <c r="F151" i="2"/>
  <c r="C152" i="2"/>
  <c r="E152" i="2"/>
  <c r="F152" i="2"/>
  <c r="C153" i="2"/>
  <c r="E153" i="2"/>
  <c r="F153" i="2"/>
  <c r="C154" i="2"/>
  <c r="E154" i="2"/>
  <c r="F154" i="2"/>
  <c r="C155" i="2"/>
  <c r="E155" i="2"/>
  <c r="F155" i="2"/>
  <c r="C156" i="2"/>
  <c r="E156" i="2"/>
  <c r="F156" i="2"/>
  <c r="C157" i="2"/>
  <c r="E157" i="2"/>
  <c r="F157" i="2"/>
  <c r="C158" i="2"/>
  <c r="E158" i="2"/>
  <c r="F158" i="2"/>
  <c r="C159" i="2"/>
  <c r="E159" i="2"/>
  <c r="F159" i="2"/>
  <c r="C160" i="2"/>
  <c r="E160" i="2"/>
  <c r="F160" i="2"/>
  <c r="C161" i="2"/>
  <c r="E161" i="2"/>
  <c r="F161" i="2"/>
  <c r="C162" i="2"/>
  <c r="E162" i="2"/>
  <c r="F162" i="2"/>
  <c r="C163" i="2"/>
  <c r="E163" i="2"/>
  <c r="F163" i="2"/>
  <c r="C164" i="2"/>
  <c r="E164" i="2"/>
  <c r="F164" i="2"/>
  <c r="C165" i="2"/>
  <c r="E165" i="2"/>
  <c r="F165" i="2"/>
  <c r="C166" i="2"/>
  <c r="E166" i="2"/>
  <c r="F166" i="2"/>
  <c r="C167" i="2"/>
  <c r="E167" i="2"/>
  <c r="F167" i="2"/>
  <c r="C168" i="2"/>
  <c r="E168" i="2"/>
  <c r="F168" i="2"/>
  <c r="C169" i="2"/>
  <c r="E169" i="2"/>
  <c r="F169" i="2"/>
  <c r="C170" i="2"/>
  <c r="E170" i="2"/>
  <c r="F170" i="2"/>
  <c r="C171" i="2"/>
  <c r="E171" i="2"/>
  <c r="F171" i="2"/>
  <c r="C172" i="2"/>
  <c r="E172" i="2"/>
  <c r="F172" i="2"/>
  <c r="C173" i="2"/>
  <c r="E173" i="2"/>
  <c r="F173" i="2"/>
  <c r="C174" i="2"/>
  <c r="E174" i="2"/>
  <c r="F174" i="2"/>
  <c r="C175" i="2"/>
  <c r="E175" i="2"/>
  <c r="F175" i="2"/>
  <c r="C176" i="2"/>
  <c r="E176" i="2"/>
  <c r="F176" i="2"/>
  <c r="C177" i="2"/>
  <c r="E177" i="2"/>
  <c r="F177" i="2"/>
  <c r="C178" i="2"/>
  <c r="E178" i="2"/>
  <c r="F178" i="2"/>
  <c r="C179" i="2"/>
  <c r="E179" i="2"/>
  <c r="F179" i="2"/>
  <c r="C180" i="2"/>
  <c r="E180" i="2"/>
  <c r="F180" i="2"/>
  <c r="C181" i="2"/>
  <c r="E181" i="2"/>
  <c r="F181" i="2"/>
  <c r="C182" i="2"/>
  <c r="E182" i="2"/>
  <c r="F182" i="2"/>
  <c r="C183" i="2"/>
  <c r="E183" i="2"/>
  <c r="F183" i="2"/>
  <c r="C184" i="2"/>
  <c r="E184" i="2"/>
  <c r="F184" i="2"/>
  <c r="F185" i="2"/>
  <c r="I10" i="2"/>
  <c r="L10" i="2"/>
  <c r="K10" i="2"/>
  <c r="C10" i="2"/>
  <c r="E10" i="2"/>
  <c r="F10" i="2"/>
  <c r="I1" i="2"/>
  <c r="I3" i="2"/>
  <c r="I5" i="2"/>
  <c r="C1" i="2"/>
  <c r="C3" i="2"/>
  <c r="C5" i="2"/>
  <c r="C5" i="1"/>
  <c r="C4" i="1"/>
  <c r="C3" i="1"/>
</calcChain>
</file>

<file path=xl/sharedStrings.xml><?xml version="1.0" encoding="utf-8"?>
<sst xmlns="http://schemas.openxmlformats.org/spreadsheetml/2006/main" count="324" uniqueCount="33">
  <si>
    <t>Monthly</t>
  </si>
  <si>
    <t>Index</t>
  </si>
  <si>
    <t>BM</t>
  </si>
  <si>
    <t>Start Date</t>
  </si>
  <si>
    <t>Mean</t>
  </si>
  <si>
    <t>Mean BM</t>
  </si>
  <si>
    <t>STDEV</t>
  </si>
  <si>
    <t>STDEV BM</t>
  </si>
  <si>
    <t>Sharpe Ratio</t>
  </si>
  <si>
    <t>Sharpe Ratio BM</t>
  </si>
  <si>
    <t xml:space="preserve">AGIXL </t>
  </si>
  <si>
    <t>MSCI World</t>
  </si>
  <si>
    <t>FTAP</t>
  </si>
  <si>
    <t>MGAE</t>
  </si>
  <si>
    <t>r-rf (mean)</t>
  </si>
  <si>
    <t>SR</t>
  </si>
  <si>
    <t>Date</t>
  </si>
  <si>
    <t>AGIXL</t>
  </si>
  <si>
    <t>ln</t>
  </si>
  <si>
    <t>RF</t>
  </si>
  <si>
    <t>r excess</t>
  </si>
  <si>
    <t>MSCI WORLD U$ - PRICE INDEX</t>
  </si>
  <si>
    <t>MSCI AC ASIA PACIFIC U$ - PRICE INDEX</t>
  </si>
  <si>
    <t>NA</t>
  </si>
  <si>
    <t>MSCI ACWI IMI</t>
  </si>
  <si>
    <t>Annualised</t>
  </si>
  <si>
    <t>=D3*12</t>
  </si>
  <si>
    <t>=F3*SQRT(12)</t>
  </si>
  <si>
    <t>=D9/F9</t>
  </si>
  <si>
    <t>RF 1mth libor USD</t>
  </si>
  <si>
    <t xml:space="preserve">Ardour Global Alternative Energy IndexSM - (Extra Liquid) </t>
  </si>
  <si>
    <t>FTSE ASIA PAC ALT ENERGY</t>
  </si>
  <si>
    <t xml:space="preserve">MSCI GLOBAL ALTERNATIVE ENERGY INDEX (USD)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</si>
</sst>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[$-407]mmmm\ yy;@"/>
    <numFmt numFmtId="165" formatCode="0.000"/>
    <numFmt numFmtId="166" formatCode="#,##0.000"/>
  </numFmts>
  <fonts count="4" x14ac:knownFonts="1">
    <font>
      <sz val="12"/>
      <color theme="1"/>
      <name val="Calibri"/>
      <family val="2"/>
      <scheme val="minor"/>
    </font>
    <font>
      <sz val="10"/>
      <name val="Arial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</borders>
  <cellStyleXfs count="3">
    <xf numFmtId="0" fontId="0" fillId="0" borderId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</cellStyleXfs>
  <cellXfs count="28">
    <xf numFmtId="0" fontId="0" fillId="0" borderId="0" xfId="0"/>
    <xf numFmtId="0" fontId="0" fillId="0" borderId="1" xfId="0" applyBorder="1"/>
    <xf numFmtId="0" fontId="0" fillId="0" borderId="0" xfId="0" applyBorder="1"/>
    <xf numFmtId="0" fontId="0" fillId="0" borderId="2" xfId="0" applyBorder="1"/>
    <xf numFmtId="0" fontId="0" fillId="0" borderId="3" xfId="0" applyBorder="1"/>
    <xf numFmtId="14" fontId="0" fillId="0" borderId="3" xfId="0" applyNumberFormat="1" applyBorder="1"/>
    <xf numFmtId="164" fontId="0" fillId="0" borderId="3" xfId="0" quotePrefix="1" applyNumberFormat="1" applyBorder="1"/>
    <xf numFmtId="165" fontId="0" fillId="0" borderId="3" xfId="0" applyNumberFormat="1" applyBorder="1"/>
    <xf numFmtId="165" fontId="0" fillId="0" borderId="3" xfId="0" applyNumberFormat="1" applyFont="1" applyBorder="1"/>
    <xf numFmtId="0" fontId="0" fillId="0" borderId="4" xfId="0" applyBorder="1"/>
    <xf numFmtId="165" fontId="0" fillId="0" borderId="0" xfId="0" applyNumberFormat="1"/>
    <xf numFmtId="0" fontId="0" fillId="0" borderId="5" xfId="0" applyBorder="1"/>
    <xf numFmtId="0" fontId="0" fillId="0" borderId="6" xfId="0" applyBorder="1"/>
    <xf numFmtId="0" fontId="0" fillId="0" borderId="7" xfId="0" applyBorder="1"/>
    <xf numFmtId="165" fontId="0" fillId="0" borderId="7" xfId="0" applyNumberFormat="1" applyBorder="1"/>
    <xf numFmtId="14" fontId="0" fillId="0" borderId="4" xfId="0" applyNumberFormat="1" applyBorder="1"/>
    <xf numFmtId="14" fontId="0" fillId="0" borderId="5" xfId="0" applyNumberFormat="1" applyBorder="1"/>
    <xf numFmtId="0" fontId="0" fillId="0" borderId="8" xfId="0" applyBorder="1"/>
    <xf numFmtId="165" fontId="0" fillId="0" borderId="6" xfId="0" applyNumberFormat="1" applyBorder="1"/>
    <xf numFmtId="0" fontId="0" fillId="0" borderId="9" xfId="0" applyBorder="1"/>
    <xf numFmtId="165" fontId="0" fillId="0" borderId="0" xfId="0" applyNumberFormat="1" applyBorder="1"/>
    <xf numFmtId="0" fontId="0" fillId="0" borderId="10" xfId="0" applyBorder="1"/>
    <xf numFmtId="0" fontId="0" fillId="0" borderId="11" xfId="0" applyBorder="1"/>
    <xf numFmtId="165" fontId="0" fillId="0" borderId="11" xfId="0" applyNumberFormat="1" applyBorder="1"/>
    <xf numFmtId="0" fontId="0" fillId="0" borderId="0" xfId="0" applyNumberFormat="1"/>
    <xf numFmtId="0" fontId="1" fillId="0" borderId="3" xfId="0" applyNumberFormat="1" applyFont="1" applyFill="1" applyBorder="1" applyAlignment="1"/>
    <xf numFmtId="166" fontId="0" fillId="0" borderId="0" xfId="0" applyNumberFormat="1" applyFont="1" applyFill="1" applyBorder="1" applyAlignment="1"/>
    <xf numFmtId="0" fontId="0" fillId="0" borderId="0" xfId="0" quotePrefix="1"/>
  </cellXfs>
  <cellStyles count="3">
    <cellStyle name="Followed Hyperlink" xfId="2" builtinId="9" hidden="1"/>
    <cellStyle name="Hyperlink" xfId="1" builtinId="8" hidden="1"/>
    <cellStyle name="Normal" xfId="0" builtinId="0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externalLink" Target="externalLinks/externalLink1.xml"/><Relationship Id="rId6" Type="http://schemas.openxmlformats.org/officeDocument/2006/relationships/theme" Target="theme/theme1.xml"/><Relationship Id="rId7" Type="http://schemas.openxmlformats.org/officeDocument/2006/relationships/styles" Target="styles.xml"/><Relationship Id="rId8" Type="http://schemas.openxmlformats.org/officeDocument/2006/relationships/sharedStrings" Target="sharedStrings.xml"/><Relationship Id="rId9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all-data_A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"/>
      <sheetName val="BM"/>
      <sheetName val="IBR+SPOT"/>
      <sheetName val="Table1"/>
      <sheetName val="AGIXL"/>
      <sheetName val="CSGAE"/>
      <sheetName val="DGAE"/>
      <sheetName val="FTAP"/>
      <sheetName val="FTEMA"/>
      <sheetName val="FTRAE"/>
      <sheetName val="MGAE"/>
      <sheetName val="NCEGE"/>
      <sheetName val="REX"/>
      <sheetName val="SOAE"/>
      <sheetName val="SPGCE"/>
      <sheetName val="WAEX"/>
      <sheetName val="WCE"/>
    </sheetNames>
    <sheetDataSet>
      <sheetData sheetId="0"/>
      <sheetData sheetId="1"/>
      <sheetData sheetId="2"/>
      <sheetData sheetId="3"/>
      <sheetData sheetId="4">
        <row r="10">
          <cell r="A10">
            <v>36892</v>
          </cell>
        </row>
        <row r="16">
          <cell r="A16">
            <v>37073</v>
          </cell>
        </row>
      </sheetData>
      <sheetData sheetId="5"/>
      <sheetData sheetId="6"/>
      <sheetData sheetId="7">
        <row r="117">
          <cell r="A117">
            <v>40148</v>
          </cell>
        </row>
        <row r="123">
          <cell r="A123">
            <v>40330</v>
          </cell>
        </row>
      </sheetData>
      <sheetData sheetId="8"/>
      <sheetData sheetId="9"/>
      <sheetData sheetId="10">
        <row r="105">
          <cell r="A105">
            <v>39783</v>
          </cell>
        </row>
        <row r="111">
          <cell r="A111">
            <v>39965</v>
          </cell>
        </row>
      </sheetData>
      <sheetData sheetId="11"/>
      <sheetData sheetId="12"/>
      <sheetData sheetId="13"/>
      <sheetData sheetId="14"/>
      <sheetData sheetId="15"/>
      <sheetData sheetId="1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6"/>
  <sheetViews>
    <sheetView tabSelected="1" workbookViewId="0">
      <selection activeCell="C21" sqref="C21"/>
    </sheetView>
  </sheetViews>
  <sheetFormatPr baseColWidth="10" defaultRowHeight="16" x14ac:dyDescent="0.2"/>
  <cols>
    <col min="2" max="2" width="33.33203125" bestFit="1" customWidth="1"/>
    <col min="3" max="3" width="12.1640625" bestFit="1" customWidth="1"/>
    <col min="8" max="8" width="11.5" bestFit="1" customWidth="1"/>
    <col min="9" max="9" width="14.6640625" bestFit="1" customWidth="1"/>
  </cols>
  <sheetData>
    <row r="1" spans="1:9" ht="17" thickBot="1" x14ac:dyDescent="0.25">
      <c r="A1" s="1" t="s">
        <v>0</v>
      </c>
      <c r="B1" s="2"/>
    </row>
    <row r="2" spans="1:9" x14ac:dyDescent="0.2">
      <c r="A2" s="3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</row>
    <row r="3" spans="1:9" x14ac:dyDescent="0.2">
      <c r="A3" s="5" t="s">
        <v>10</v>
      </c>
      <c r="B3" s="5" t="s">
        <v>11</v>
      </c>
      <c r="C3" s="6">
        <f>[1]AGIXL!A10</f>
        <v>36892</v>
      </c>
      <c r="D3" s="7">
        <f>AGIXL!C1</f>
        <v>-2.0856903843473051E-2</v>
      </c>
      <c r="E3" s="7">
        <f>AGIXL!I1</f>
        <v>-1.5598003915235581E-2</v>
      </c>
      <c r="F3" s="7">
        <f>AGIXL!C3</f>
        <v>0.10568285925103134</v>
      </c>
      <c r="G3" s="7">
        <f>AGIXL!I3</f>
        <v>5.0176045880453032E-2</v>
      </c>
      <c r="H3" s="7">
        <f>D3/F3</f>
        <v>-0.19735370514466388</v>
      </c>
      <c r="I3" s="7">
        <f>E3/G3</f>
        <v>-0.31086554632859303</v>
      </c>
    </row>
    <row r="4" spans="1:9" x14ac:dyDescent="0.2">
      <c r="A4" s="4" t="s">
        <v>12</v>
      </c>
      <c r="B4" s="4" t="str">
        <f>FTAP!H9</f>
        <v>MSCI AC ASIA PACIFIC U$ - PRICE INDEX</v>
      </c>
      <c r="C4" s="6">
        <f>[1]FTAP!A117</f>
        <v>40148</v>
      </c>
      <c r="D4" s="7">
        <f>FTAP!C1</f>
        <v>-1.4951855663365075E-2</v>
      </c>
      <c r="E4" s="7">
        <f>FTAP!I1</f>
        <v>9.2158924111094198E-4</v>
      </c>
      <c r="F4" s="7">
        <f>FTAP!C3</f>
        <v>8.6561739468627774E-2</v>
      </c>
      <c r="G4" s="7">
        <f>FTAP!I3</f>
        <v>4.3123409464040627E-2</v>
      </c>
      <c r="H4" s="7">
        <f t="shared" ref="H4:H5" si="0">D4/F4</f>
        <v>-0.17273053609076347</v>
      </c>
      <c r="I4" s="7">
        <f t="shared" ref="I4:I5" si="1">E4/G4</f>
        <v>2.137097350522409E-2</v>
      </c>
    </row>
    <row r="5" spans="1:9" x14ac:dyDescent="0.2">
      <c r="A5" s="5" t="s">
        <v>13</v>
      </c>
      <c r="B5" s="5" t="str">
        <f>MGAE!H9</f>
        <v>MSCI ACWI IMI</v>
      </c>
      <c r="C5" s="6">
        <f>[1]MGAE!A105</f>
        <v>39783</v>
      </c>
      <c r="D5" s="7">
        <f>MGAE!C1</f>
        <v>-9.6116131898829754E-3</v>
      </c>
      <c r="E5" s="7">
        <f>MGAE!I1</f>
        <v>6.4539150875954007E-3</v>
      </c>
      <c r="F5" s="8">
        <f>MGAE!C3</f>
        <v>9.6067217203994734E-2</v>
      </c>
      <c r="G5" s="7">
        <f>MGAE!I3</f>
        <v>4.6549711871423753E-2</v>
      </c>
      <c r="H5" s="7">
        <f t="shared" si="0"/>
        <v>-0.10005091715598585</v>
      </c>
      <c r="I5" s="7">
        <f t="shared" si="1"/>
        <v>0.13864565059869624</v>
      </c>
    </row>
    <row r="6" spans="1:9" ht="17" thickBot="1" x14ac:dyDescent="0.25"/>
    <row r="7" spans="1:9" ht="17" thickBot="1" x14ac:dyDescent="0.25">
      <c r="A7" s="1" t="s">
        <v>25</v>
      </c>
      <c r="B7" s="2"/>
    </row>
    <row r="8" spans="1:9" x14ac:dyDescent="0.2">
      <c r="A8" s="3" t="s">
        <v>1</v>
      </c>
      <c r="B8" s="4" t="s">
        <v>2</v>
      </c>
      <c r="C8" s="4" t="s">
        <v>3</v>
      </c>
      <c r="D8" s="4" t="s">
        <v>4</v>
      </c>
      <c r="E8" s="4" t="s">
        <v>5</v>
      </c>
      <c r="F8" s="4" t="s">
        <v>6</v>
      </c>
      <c r="G8" s="4" t="s">
        <v>7</v>
      </c>
      <c r="H8" s="4" t="s">
        <v>8</v>
      </c>
      <c r="I8" s="4" t="s">
        <v>9</v>
      </c>
    </row>
    <row r="9" spans="1:9" x14ac:dyDescent="0.2">
      <c r="A9" s="5" t="s">
        <v>10</v>
      </c>
      <c r="B9" s="5" t="s">
        <v>11</v>
      </c>
      <c r="C9" s="6">
        <f>[1]AGIXL!A16</f>
        <v>37073</v>
      </c>
      <c r="D9" s="7">
        <f>D3*12</f>
        <v>-0.25028284612167662</v>
      </c>
      <c r="E9" s="7">
        <f>E3*12</f>
        <v>-0.18717604698282697</v>
      </c>
      <c r="F9" s="7">
        <f>F3*SQRT(12)</f>
        <v>0.36609616342387363</v>
      </c>
      <c r="G9" s="7">
        <f>G3*SQRT(12)</f>
        <v>0.17381492157570341</v>
      </c>
      <c r="H9" s="7">
        <f>D9/F9</f>
        <v>-0.68365328874505038</v>
      </c>
      <c r="I9" s="7">
        <f>E9/G9</f>
        <v>-1.0768698411275597</v>
      </c>
    </row>
    <row r="10" spans="1:9" x14ac:dyDescent="0.2">
      <c r="A10" s="4" t="s">
        <v>12</v>
      </c>
      <c r="B10" s="4" t="s">
        <v>22</v>
      </c>
      <c r="C10" s="6">
        <f>[1]FTAP!A123</f>
        <v>40330</v>
      </c>
      <c r="D10" s="7">
        <f t="shared" ref="D10:E10" si="2">D4*12</f>
        <v>-0.17942226796038091</v>
      </c>
      <c r="E10" s="7">
        <f t="shared" si="2"/>
        <v>1.1059070893331304E-2</v>
      </c>
      <c r="F10" s="7">
        <f t="shared" ref="F10:G10" si="3">F4*SQRT(12)</f>
        <v>0.29985866150240698</v>
      </c>
      <c r="G10" s="7">
        <f t="shared" si="3"/>
        <v>0.14938387237462986</v>
      </c>
      <c r="H10" s="7">
        <f t="shared" ref="H10:H11" si="4">D10/F10</f>
        <v>-0.59835612905562408</v>
      </c>
      <c r="I10" s="7">
        <f t="shared" ref="I10:I11" si="5">E10/G10</f>
        <v>7.4031223836512935E-2</v>
      </c>
    </row>
    <row r="11" spans="1:9" x14ac:dyDescent="0.2">
      <c r="A11" s="5" t="s">
        <v>13</v>
      </c>
      <c r="B11" s="5" t="s">
        <v>24</v>
      </c>
      <c r="C11" s="6">
        <f>[1]MGAE!A111</f>
        <v>39965</v>
      </c>
      <c r="D11" s="7">
        <f t="shared" ref="D11:E11" si="6">D5*12</f>
        <v>-0.1153393582785957</v>
      </c>
      <c r="E11" s="7">
        <f t="shared" si="6"/>
        <v>7.7446981051144809E-2</v>
      </c>
      <c r="F11" s="7">
        <f t="shared" ref="F11:G11" si="7">F5*SQRT(12)</f>
        <v>0.3327866022781476</v>
      </c>
      <c r="G11" s="7">
        <f t="shared" si="7"/>
        <v>0.16125293207799613</v>
      </c>
      <c r="H11" s="7">
        <f t="shared" si="4"/>
        <v>-0.34658654371606429</v>
      </c>
      <c r="I11" s="7">
        <f t="shared" si="5"/>
        <v>0.4802826221707685</v>
      </c>
    </row>
    <row r="12" spans="1:9" x14ac:dyDescent="0.2">
      <c r="D12" s="27" t="s">
        <v>26</v>
      </c>
      <c r="F12" s="27" t="s">
        <v>27</v>
      </c>
      <c r="H12" s="27" t="s">
        <v>28</v>
      </c>
    </row>
    <row r="14" spans="1:9" x14ac:dyDescent="0.2">
      <c r="A14" s="5" t="s">
        <v>10</v>
      </c>
      <c r="B14" s="4" t="s">
        <v>30</v>
      </c>
    </row>
    <row r="15" spans="1:9" x14ac:dyDescent="0.2">
      <c r="A15" s="4" t="s">
        <v>12</v>
      </c>
      <c r="B15" s="4" t="s">
        <v>31</v>
      </c>
    </row>
    <row r="16" spans="1:9" x14ac:dyDescent="0.2">
      <c r="A16" s="5" t="s">
        <v>13</v>
      </c>
      <c r="B16" s="4" t="s">
        <v>32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0"/>
  <sheetViews>
    <sheetView workbookViewId="0">
      <selection activeCell="D10" sqref="D10"/>
    </sheetView>
  </sheetViews>
  <sheetFormatPr baseColWidth="10" defaultRowHeight="16" x14ac:dyDescent="0.2"/>
  <cols>
    <col min="1" max="1" width="10.83203125" style="9"/>
    <col min="4" max="5" width="10.83203125" style="10"/>
    <col min="7" max="7" width="10.83203125" style="11"/>
    <col min="10" max="11" width="10.83203125" style="10"/>
  </cols>
  <sheetData>
    <row r="1" spans="1:12" x14ac:dyDescent="0.2">
      <c r="B1" s="4" t="s">
        <v>14</v>
      </c>
      <c r="C1" s="7">
        <f>F185</f>
        <v>-2.0856903843473051E-2</v>
      </c>
      <c r="H1" s="4" t="s">
        <v>14</v>
      </c>
      <c r="I1" s="7">
        <f>L185</f>
        <v>-1.5598003915235581E-2</v>
      </c>
    </row>
    <row r="3" spans="1:12" x14ac:dyDescent="0.2">
      <c r="B3" s="4" t="s">
        <v>6</v>
      </c>
      <c r="C3" s="7">
        <f>STDEV(C11:C184)</f>
        <v>0.10568285925103134</v>
      </c>
      <c r="H3" s="4" t="s">
        <v>6</v>
      </c>
      <c r="I3" s="7">
        <f>_xlfn.STDEV.S(I11:I184)</f>
        <v>5.0176045880453032E-2</v>
      </c>
    </row>
    <row r="5" spans="1:12" x14ac:dyDescent="0.2">
      <c r="B5" s="4" t="s">
        <v>15</v>
      </c>
      <c r="C5" s="7">
        <f>(C1/C3)</f>
        <v>-0.19735370514466388</v>
      </c>
      <c r="H5" s="4" t="s">
        <v>15</v>
      </c>
      <c r="I5" s="7">
        <f>(I1/I3)</f>
        <v>-0.31086554632859303</v>
      </c>
    </row>
    <row r="9" spans="1:12" s="13" customFormat="1" x14ac:dyDescent="0.2">
      <c r="A9" s="12" t="s">
        <v>16</v>
      </c>
      <c r="B9" s="13" t="s">
        <v>17</v>
      </c>
      <c r="C9" s="13" t="s">
        <v>18</v>
      </c>
      <c r="D9" s="14" t="s">
        <v>29</v>
      </c>
      <c r="E9" s="14"/>
      <c r="F9" s="13" t="s">
        <v>20</v>
      </c>
      <c r="G9" s="3" t="s">
        <v>16</v>
      </c>
      <c r="H9" s="13" t="s">
        <v>21</v>
      </c>
      <c r="I9" s="13" t="s">
        <v>18</v>
      </c>
      <c r="J9" s="14" t="s">
        <v>19</v>
      </c>
      <c r="K9" s="14"/>
      <c r="L9" s="13" t="s">
        <v>20</v>
      </c>
    </row>
    <row r="10" spans="1:12" x14ac:dyDescent="0.2">
      <c r="A10" s="15">
        <v>36892</v>
      </c>
      <c r="B10">
        <v>2401.86</v>
      </c>
      <c r="C10" s="10" t="e">
        <f t="shared" ref="C10" si="0">LN(B10/B9)</f>
        <v>#VALUE!</v>
      </c>
      <c r="D10" s="10">
        <v>6.5612500000000004E-2</v>
      </c>
      <c r="E10" s="10">
        <f>LN(1+D10)</f>
        <v>6.3549751215666639E-2</v>
      </c>
      <c r="F10" s="10" t="e">
        <f t="shared" ref="F10" si="1">(C10-E10)</f>
        <v>#VALUE!</v>
      </c>
      <c r="G10" s="16">
        <v>36892</v>
      </c>
      <c r="H10">
        <v>1221.2529999999999</v>
      </c>
      <c r="I10" s="10" t="e">
        <f t="shared" ref="I10" si="2">LN(H10/H9)</f>
        <v>#VALUE!</v>
      </c>
      <c r="J10" s="10">
        <v>6.5612500000000004E-2</v>
      </c>
      <c r="K10" s="10">
        <f>LN(1+J10)</f>
        <v>6.3549751215666639E-2</v>
      </c>
      <c r="L10" s="10" t="e">
        <f t="shared" ref="L10" si="3">I10-J10</f>
        <v>#VALUE!</v>
      </c>
    </row>
    <row r="11" spans="1:12" x14ac:dyDescent="0.2">
      <c r="A11" s="15">
        <v>36923</v>
      </c>
      <c r="B11">
        <v>2909.81</v>
      </c>
      <c r="C11" s="10">
        <f>LN(B11/B10)</f>
        <v>0.19184434975908818</v>
      </c>
      <c r="D11" s="10">
        <v>5.5599999999999997E-2</v>
      </c>
      <c r="E11" s="10">
        <f t="shared" ref="E11:E74" si="4">LN(1+D11)</f>
        <v>5.4109325647032039E-2</v>
      </c>
      <c r="F11" s="10">
        <f>1+(C11-E11)</f>
        <v>1.1377350241120561</v>
      </c>
      <c r="G11" s="16">
        <v>36923</v>
      </c>
      <c r="H11">
        <v>1249.184</v>
      </c>
      <c r="I11" s="10">
        <f>LN(H11/H10)</f>
        <v>2.2613157276188078E-2</v>
      </c>
      <c r="J11" s="10">
        <v>5.5599999999999997E-2</v>
      </c>
      <c r="K11" s="10">
        <f t="shared" ref="K11:K74" si="5">LN(1+J11)</f>
        <v>5.4109325647032039E-2</v>
      </c>
      <c r="L11" s="10">
        <f>1+(I11-K11)</f>
        <v>0.9685038316291561</v>
      </c>
    </row>
    <row r="12" spans="1:12" x14ac:dyDescent="0.2">
      <c r="A12" s="15">
        <v>36951</v>
      </c>
      <c r="B12">
        <v>2129.8200000000002</v>
      </c>
      <c r="C12" s="10">
        <f t="shared" ref="C12:C75" si="6">LN(B12/B11)</f>
        <v>-0.31205031784740056</v>
      </c>
      <c r="D12" s="10">
        <v>5.2925000000000007E-2</v>
      </c>
      <c r="E12" s="10">
        <f t="shared" si="4"/>
        <v>5.1572005543987651E-2</v>
      </c>
      <c r="F12" s="10">
        <f t="shared" ref="F12:F75" si="7">1+(C12-E12)</f>
        <v>0.63637767660861178</v>
      </c>
      <c r="G12" s="16">
        <v>36951</v>
      </c>
      <c r="H12">
        <v>1137.194</v>
      </c>
      <c r="I12" s="10">
        <f t="shared" ref="I12:I75" si="8">LN(H12/H11)</f>
        <v>-9.3926713483503746E-2</v>
      </c>
      <c r="J12" s="10">
        <v>5.2925000000000007E-2</v>
      </c>
      <c r="K12" s="10">
        <f t="shared" si="5"/>
        <v>5.1572005543987651E-2</v>
      </c>
      <c r="L12" s="10">
        <f t="shared" ref="L12:L75" si="9">1+(I12-K12)</f>
        <v>0.85450128097250855</v>
      </c>
    </row>
    <row r="13" spans="1:12" x14ac:dyDescent="0.2">
      <c r="A13" s="15">
        <v>36982</v>
      </c>
      <c r="B13">
        <v>1896.65</v>
      </c>
      <c r="C13" s="10">
        <f t="shared" si="6"/>
        <v>-0.1159482970228595</v>
      </c>
      <c r="D13" s="10">
        <v>5.0562500000000003E-2</v>
      </c>
      <c r="E13" s="10">
        <f t="shared" si="4"/>
        <v>4.9325735011475989E-2</v>
      </c>
      <c r="F13" s="10">
        <f t="shared" si="7"/>
        <v>0.83472596796566445</v>
      </c>
      <c r="G13" s="16">
        <v>36982</v>
      </c>
      <c r="H13">
        <v>1050.5219999999999</v>
      </c>
      <c r="I13" s="10">
        <f t="shared" si="8"/>
        <v>-7.9276641172005072E-2</v>
      </c>
      <c r="J13" s="10">
        <v>5.0562500000000003E-2</v>
      </c>
      <c r="K13" s="10">
        <f t="shared" si="5"/>
        <v>4.9325735011475989E-2</v>
      </c>
      <c r="L13" s="10">
        <f t="shared" si="9"/>
        <v>0.87139762381651897</v>
      </c>
    </row>
    <row r="14" spans="1:12" x14ac:dyDescent="0.2">
      <c r="A14" s="15">
        <v>37012</v>
      </c>
      <c r="B14">
        <v>2421.04</v>
      </c>
      <c r="C14" s="10">
        <f t="shared" si="6"/>
        <v>0.24410802783244004</v>
      </c>
      <c r="D14" s="10">
        <v>4.4325000000000003E-2</v>
      </c>
      <c r="E14" s="10">
        <f t="shared" si="4"/>
        <v>4.3370743697813054E-2</v>
      </c>
      <c r="F14" s="10">
        <f t="shared" si="7"/>
        <v>1.2007372841346271</v>
      </c>
      <c r="G14" s="16">
        <v>37012</v>
      </c>
      <c r="H14">
        <v>1153.0940000000001</v>
      </c>
      <c r="I14" s="10">
        <f t="shared" si="8"/>
        <v>9.3161580924547502E-2</v>
      </c>
      <c r="J14" s="10">
        <v>4.4325000000000003E-2</v>
      </c>
      <c r="K14" s="10">
        <f t="shared" si="5"/>
        <v>4.3370743697813054E-2</v>
      </c>
      <c r="L14" s="10">
        <f t="shared" si="9"/>
        <v>1.0497908372267344</v>
      </c>
    </row>
    <row r="15" spans="1:12" x14ac:dyDescent="0.2">
      <c r="A15" s="15">
        <v>37043</v>
      </c>
      <c r="B15">
        <v>2579.9499999999998</v>
      </c>
      <c r="C15" s="10">
        <f t="shared" si="6"/>
        <v>6.3572818983033491E-2</v>
      </c>
      <c r="D15" s="10">
        <v>4.0362499999999996E-2</v>
      </c>
      <c r="E15" s="10">
        <f t="shared" si="4"/>
        <v>3.9569210113468652E-2</v>
      </c>
      <c r="F15" s="10">
        <f t="shared" si="7"/>
        <v>1.0240036088695648</v>
      </c>
      <c r="G15" s="16">
        <v>37043</v>
      </c>
      <c r="H15">
        <v>1122.6379999999999</v>
      </c>
      <c r="I15" s="10">
        <f t="shared" si="8"/>
        <v>-2.6767491472397514E-2</v>
      </c>
      <c r="J15" s="10">
        <v>4.0362499999999996E-2</v>
      </c>
      <c r="K15" s="10">
        <f t="shared" si="5"/>
        <v>3.9569210113468652E-2</v>
      </c>
      <c r="L15" s="10">
        <f t="shared" si="9"/>
        <v>0.93366329841413387</v>
      </c>
    </row>
    <row r="16" spans="1:12" x14ac:dyDescent="0.2">
      <c r="A16" s="15">
        <v>37073</v>
      </c>
      <c r="B16">
        <v>2204.5100000000002</v>
      </c>
      <c r="C16" s="10">
        <f t="shared" si="6"/>
        <v>-0.15726475691920261</v>
      </c>
      <c r="D16" s="10">
        <v>3.8599999999999995E-2</v>
      </c>
      <c r="E16" s="10">
        <f t="shared" si="4"/>
        <v>3.7873652428081488E-2</v>
      </c>
      <c r="F16" s="10">
        <f t="shared" si="7"/>
        <v>0.8048615906527159</v>
      </c>
      <c r="G16" s="16">
        <v>37073</v>
      </c>
      <c r="H16">
        <v>1095.4079999999999</v>
      </c>
      <c r="I16" s="10">
        <f t="shared" si="8"/>
        <v>-2.4554376335128338E-2</v>
      </c>
      <c r="J16" s="10">
        <v>3.8599999999999995E-2</v>
      </c>
      <c r="K16" s="10">
        <f t="shared" si="5"/>
        <v>3.7873652428081488E-2</v>
      </c>
      <c r="L16" s="10">
        <f t="shared" si="9"/>
        <v>0.93757197123679015</v>
      </c>
    </row>
    <row r="17" spans="1:12" x14ac:dyDescent="0.2">
      <c r="A17" s="15">
        <v>37104</v>
      </c>
      <c r="B17">
        <v>2111.44</v>
      </c>
      <c r="C17" s="10">
        <f t="shared" si="6"/>
        <v>-4.3135082811585103E-2</v>
      </c>
      <c r="D17" s="10">
        <v>3.7400000000000003E-2</v>
      </c>
      <c r="E17" s="10">
        <f t="shared" si="4"/>
        <v>3.6717582935162862E-2</v>
      </c>
      <c r="F17" s="10">
        <f t="shared" si="7"/>
        <v>0.92014733425325201</v>
      </c>
      <c r="G17" s="16">
        <v>37104</v>
      </c>
      <c r="H17">
        <v>1075.672</v>
      </c>
      <c r="I17" s="10">
        <f t="shared" si="8"/>
        <v>-1.818131405412541E-2</v>
      </c>
      <c r="J17" s="10">
        <v>3.7400000000000003E-2</v>
      </c>
      <c r="K17" s="10">
        <f t="shared" si="5"/>
        <v>3.6717582935162862E-2</v>
      </c>
      <c r="L17" s="10">
        <f t="shared" si="9"/>
        <v>0.94510110301071171</v>
      </c>
    </row>
    <row r="18" spans="1:12" x14ac:dyDescent="0.2">
      <c r="A18" s="15">
        <v>37135</v>
      </c>
      <c r="B18">
        <v>1676.78</v>
      </c>
      <c r="C18" s="10">
        <f t="shared" si="6"/>
        <v>-0.23049489157744851</v>
      </c>
      <c r="D18" s="10">
        <v>3.57875E-2</v>
      </c>
      <c r="E18" s="10">
        <f t="shared" si="4"/>
        <v>3.5162006968046666E-2</v>
      </c>
      <c r="F18" s="10">
        <f t="shared" si="7"/>
        <v>0.73434310145450477</v>
      </c>
      <c r="G18" s="16">
        <v>37135</v>
      </c>
      <c r="H18">
        <v>1009.943</v>
      </c>
      <c r="I18" s="10">
        <f t="shared" si="8"/>
        <v>-6.305168893784939E-2</v>
      </c>
      <c r="J18" s="10">
        <v>3.57875E-2</v>
      </c>
      <c r="K18" s="10">
        <f t="shared" si="5"/>
        <v>3.5162006968046666E-2</v>
      </c>
      <c r="L18" s="10">
        <f t="shared" si="9"/>
        <v>0.90178630409410399</v>
      </c>
    </row>
    <row r="19" spans="1:12" x14ac:dyDescent="0.2">
      <c r="A19" s="15">
        <v>37165</v>
      </c>
      <c r="B19">
        <v>1348.75</v>
      </c>
      <c r="C19" s="10">
        <f t="shared" si="6"/>
        <v>-0.21769705000232964</v>
      </c>
      <c r="D19" s="10">
        <v>2.6375000000000003E-2</v>
      </c>
      <c r="E19" s="10">
        <f t="shared" si="4"/>
        <v>2.6033177046815823E-2</v>
      </c>
      <c r="F19" s="10">
        <f t="shared" si="7"/>
        <v>0.75626977295085451</v>
      </c>
      <c r="G19" s="16">
        <v>37165</v>
      </c>
      <c r="H19">
        <v>921.97900000000004</v>
      </c>
      <c r="I19" s="10">
        <f t="shared" si="8"/>
        <v>-9.1126725874654174E-2</v>
      </c>
      <c r="J19" s="10">
        <v>2.6375000000000003E-2</v>
      </c>
      <c r="K19" s="10">
        <f t="shared" si="5"/>
        <v>2.6033177046815823E-2</v>
      </c>
      <c r="L19" s="10">
        <f t="shared" si="9"/>
        <v>0.88284009707852995</v>
      </c>
    </row>
    <row r="20" spans="1:12" x14ac:dyDescent="0.2">
      <c r="A20" s="15">
        <v>37196</v>
      </c>
      <c r="B20">
        <v>1583.14</v>
      </c>
      <c r="C20" s="10">
        <f t="shared" si="6"/>
        <v>0.16023197906962031</v>
      </c>
      <c r="D20" s="10">
        <v>2.2799999999999997E-2</v>
      </c>
      <c r="E20" s="10">
        <f t="shared" si="4"/>
        <v>2.2543964434894436E-2</v>
      </c>
      <c r="F20" s="10">
        <f t="shared" si="7"/>
        <v>1.1376880146347259</v>
      </c>
      <c r="G20" s="16">
        <v>37196</v>
      </c>
      <c r="H20">
        <v>959.32299999999998</v>
      </c>
      <c r="I20" s="10">
        <f t="shared" si="8"/>
        <v>3.9705380627649868E-2</v>
      </c>
      <c r="J20" s="10">
        <v>2.2799999999999997E-2</v>
      </c>
      <c r="K20" s="10">
        <f t="shared" si="5"/>
        <v>2.2543964434894436E-2</v>
      </c>
      <c r="L20" s="10">
        <f t="shared" si="9"/>
        <v>1.0171614161927554</v>
      </c>
    </row>
    <row r="21" spans="1:12" x14ac:dyDescent="0.2">
      <c r="A21" s="15">
        <v>37226</v>
      </c>
      <c r="B21">
        <v>1598.97</v>
      </c>
      <c r="C21" s="10">
        <f t="shared" si="6"/>
        <v>9.9494552899071411E-3</v>
      </c>
      <c r="D21" s="10">
        <v>2.1062500000000001E-2</v>
      </c>
      <c r="E21" s="10">
        <f t="shared" si="4"/>
        <v>2.0843751804590267E-2</v>
      </c>
      <c r="F21" s="10">
        <f t="shared" si="7"/>
        <v>0.9891057034853169</v>
      </c>
      <c r="G21" s="16">
        <v>37226</v>
      </c>
      <c r="H21">
        <v>987.27800000000002</v>
      </c>
      <c r="I21" s="10">
        <f t="shared" si="8"/>
        <v>2.8723834022924759E-2</v>
      </c>
      <c r="J21" s="10">
        <v>2.1062500000000001E-2</v>
      </c>
      <c r="K21" s="10">
        <f t="shared" si="5"/>
        <v>2.0843751804590267E-2</v>
      </c>
      <c r="L21" s="10">
        <f t="shared" si="9"/>
        <v>1.0078800822183345</v>
      </c>
    </row>
    <row r="22" spans="1:12" x14ac:dyDescent="0.2">
      <c r="A22" s="15">
        <v>37257</v>
      </c>
      <c r="B22">
        <v>1708.49</v>
      </c>
      <c r="C22" s="10">
        <f t="shared" si="6"/>
        <v>6.6250267518841444E-2</v>
      </c>
      <c r="D22" s="10">
        <v>1.8737500000000001E-2</v>
      </c>
      <c r="E22" s="10">
        <f t="shared" si="4"/>
        <v>1.8564115559008866E-2</v>
      </c>
      <c r="F22" s="10">
        <f t="shared" si="7"/>
        <v>1.0476861519598326</v>
      </c>
      <c r="G22" s="16">
        <v>37257</v>
      </c>
      <c r="H22">
        <v>1003.516</v>
      </c>
      <c r="I22" s="10">
        <f t="shared" si="8"/>
        <v>1.6313450929491644E-2</v>
      </c>
      <c r="J22" s="10">
        <v>1.8737500000000001E-2</v>
      </c>
      <c r="K22" s="10">
        <f t="shared" si="5"/>
        <v>1.8564115559008866E-2</v>
      </c>
      <c r="L22" s="10">
        <f t="shared" si="9"/>
        <v>0.99774933537048283</v>
      </c>
    </row>
    <row r="23" spans="1:12" x14ac:dyDescent="0.2">
      <c r="A23" s="15">
        <v>37288</v>
      </c>
      <c r="B23">
        <v>1616.12</v>
      </c>
      <c r="C23" s="10">
        <f t="shared" si="6"/>
        <v>-5.5581724700876453E-2</v>
      </c>
      <c r="D23" s="10">
        <v>1.8600000000000002E-2</v>
      </c>
      <c r="E23" s="10">
        <f t="shared" si="4"/>
        <v>1.8429135468367143E-2</v>
      </c>
      <c r="F23" s="10">
        <f t="shared" si="7"/>
        <v>0.92598913983075637</v>
      </c>
      <c r="G23" s="16">
        <v>37288</v>
      </c>
      <c r="H23">
        <v>967.44399999999996</v>
      </c>
      <c r="I23" s="10">
        <f t="shared" si="8"/>
        <v>-3.6607570212793622E-2</v>
      </c>
      <c r="J23" s="10">
        <v>1.8600000000000002E-2</v>
      </c>
      <c r="K23" s="10">
        <f t="shared" si="5"/>
        <v>1.8429135468367143E-2</v>
      </c>
      <c r="L23" s="10">
        <f t="shared" si="9"/>
        <v>0.94496329431883919</v>
      </c>
    </row>
    <row r="24" spans="1:12" x14ac:dyDescent="0.2">
      <c r="A24" s="15">
        <v>37316</v>
      </c>
      <c r="B24">
        <v>1491.11</v>
      </c>
      <c r="C24" s="10">
        <f t="shared" si="6"/>
        <v>-8.0507405717144237E-2</v>
      </c>
      <c r="D24" s="10">
        <v>1.8700000000000001E-2</v>
      </c>
      <c r="E24" s="10">
        <f t="shared" si="4"/>
        <v>1.852730461388356E-2</v>
      </c>
      <c r="F24" s="10">
        <f t="shared" si="7"/>
        <v>0.90096528966897216</v>
      </c>
      <c r="G24" s="16">
        <v>37316</v>
      </c>
      <c r="H24">
        <v>980.73</v>
      </c>
      <c r="I24" s="10">
        <f t="shared" si="8"/>
        <v>1.363965023320585E-2</v>
      </c>
      <c r="J24" s="10">
        <v>1.8700000000000001E-2</v>
      </c>
      <c r="K24" s="10">
        <f t="shared" si="5"/>
        <v>1.852730461388356E-2</v>
      </c>
      <c r="L24" s="10">
        <f t="shared" si="9"/>
        <v>0.99511234561932227</v>
      </c>
    </row>
    <row r="25" spans="1:12" x14ac:dyDescent="0.2">
      <c r="A25" s="15">
        <v>37347</v>
      </c>
      <c r="B25">
        <v>1671.69</v>
      </c>
      <c r="C25" s="10">
        <f t="shared" si="6"/>
        <v>0.11431428172344281</v>
      </c>
      <c r="D25" s="10">
        <v>1.8787499999999999E-2</v>
      </c>
      <c r="E25" s="10">
        <f t="shared" si="4"/>
        <v>1.861319471142164E-2</v>
      </c>
      <c r="F25" s="10">
        <f t="shared" si="7"/>
        <v>1.0957010870120212</v>
      </c>
      <c r="G25" s="16">
        <v>37347</v>
      </c>
      <c r="H25">
        <v>1005.049</v>
      </c>
      <c r="I25" s="10">
        <f t="shared" si="8"/>
        <v>2.4494383198521655E-2</v>
      </c>
      <c r="J25" s="10">
        <v>1.8787499999999999E-2</v>
      </c>
      <c r="K25" s="10">
        <f t="shared" si="5"/>
        <v>1.861319471142164E-2</v>
      </c>
      <c r="L25" s="10">
        <f t="shared" si="9"/>
        <v>1.0058811884871</v>
      </c>
    </row>
    <row r="26" spans="1:12" x14ac:dyDescent="0.2">
      <c r="A26" s="15">
        <v>37377</v>
      </c>
      <c r="B26">
        <v>1639.56</v>
      </c>
      <c r="C26" s="10">
        <f t="shared" si="6"/>
        <v>-1.9407177617738847E-2</v>
      </c>
      <c r="D26" s="10">
        <v>1.84E-2</v>
      </c>
      <c r="E26" s="10">
        <f t="shared" si="4"/>
        <v>1.8232768261059684E-2</v>
      </c>
      <c r="F26" s="10">
        <f t="shared" si="7"/>
        <v>0.96236005412120151</v>
      </c>
      <c r="G26" s="16">
        <v>37377</v>
      </c>
      <c r="H26">
        <v>975.19899999999996</v>
      </c>
      <c r="I26" s="10">
        <f t="shared" si="8"/>
        <v>-3.0150022787680676E-2</v>
      </c>
      <c r="J26" s="10">
        <v>1.84E-2</v>
      </c>
      <c r="K26" s="10">
        <f t="shared" si="5"/>
        <v>1.8232768261059684E-2</v>
      </c>
      <c r="L26" s="10">
        <f t="shared" si="9"/>
        <v>0.95161720895125967</v>
      </c>
    </row>
    <row r="27" spans="1:12" x14ac:dyDescent="0.2">
      <c r="A27" s="15">
        <v>37408</v>
      </c>
      <c r="B27">
        <v>1539.16</v>
      </c>
      <c r="C27" s="10">
        <f t="shared" si="6"/>
        <v>-6.3191100090623786E-2</v>
      </c>
      <c r="D27" s="10">
        <v>1.8437499999999999E-2</v>
      </c>
      <c r="E27" s="10">
        <f t="shared" si="4"/>
        <v>1.8269590049743732E-2</v>
      </c>
      <c r="F27" s="10">
        <f t="shared" si="7"/>
        <v>0.9185393098596325</v>
      </c>
      <c r="G27" s="16">
        <v>37408</v>
      </c>
      <c r="H27">
        <v>953.86300000000006</v>
      </c>
      <c r="I27" s="10">
        <f t="shared" si="8"/>
        <v>-2.2121497469899727E-2</v>
      </c>
      <c r="J27" s="10">
        <v>1.8437499999999999E-2</v>
      </c>
      <c r="K27" s="10">
        <f t="shared" si="5"/>
        <v>1.8269590049743732E-2</v>
      </c>
      <c r="L27" s="10">
        <f t="shared" si="9"/>
        <v>0.95960891248035651</v>
      </c>
    </row>
    <row r="28" spans="1:12" x14ac:dyDescent="0.2">
      <c r="A28" s="15">
        <v>37438</v>
      </c>
      <c r="B28">
        <v>1295.6199999999999</v>
      </c>
      <c r="C28" s="10">
        <f t="shared" si="6"/>
        <v>-0.17224746800651652</v>
      </c>
      <c r="D28" s="10">
        <v>1.8387500000000001E-2</v>
      </c>
      <c r="E28" s="10">
        <f t="shared" si="4"/>
        <v>1.8220494030193549E-2</v>
      </c>
      <c r="F28" s="10">
        <f t="shared" si="7"/>
        <v>0.80953203796328999</v>
      </c>
      <c r="G28" s="16">
        <v>37438</v>
      </c>
      <c r="H28">
        <v>896.82600000000002</v>
      </c>
      <c r="I28" s="10">
        <f t="shared" si="8"/>
        <v>-6.1658191956810285E-2</v>
      </c>
      <c r="J28" s="10">
        <v>1.8387500000000001E-2</v>
      </c>
      <c r="K28" s="10">
        <f t="shared" si="5"/>
        <v>1.8220494030193549E-2</v>
      </c>
      <c r="L28" s="10">
        <f t="shared" si="9"/>
        <v>0.92012131401299613</v>
      </c>
    </row>
    <row r="29" spans="1:12" x14ac:dyDescent="0.2">
      <c r="A29" s="15">
        <v>37469</v>
      </c>
      <c r="B29">
        <v>1080</v>
      </c>
      <c r="C29" s="10">
        <f t="shared" si="6"/>
        <v>-0.18202830392299102</v>
      </c>
      <c r="D29" s="10">
        <v>1.8100000000000002E-2</v>
      </c>
      <c r="E29" s="10">
        <f t="shared" si="4"/>
        <v>1.7938145131012998E-2</v>
      </c>
      <c r="F29" s="10">
        <f t="shared" si="7"/>
        <v>0.80003355094599593</v>
      </c>
      <c r="G29" s="16">
        <v>37469</v>
      </c>
      <c r="H29">
        <v>806.18600000000004</v>
      </c>
      <c r="I29" s="10">
        <f t="shared" si="8"/>
        <v>-0.1065473781948707</v>
      </c>
      <c r="J29" s="10">
        <v>1.8100000000000002E-2</v>
      </c>
      <c r="K29" s="10">
        <f t="shared" si="5"/>
        <v>1.7938145131012998E-2</v>
      </c>
      <c r="L29" s="10">
        <f t="shared" si="9"/>
        <v>0.8755144766741163</v>
      </c>
    </row>
    <row r="30" spans="1:12" x14ac:dyDescent="0.2">
      <c r="A30" s="15">
        <v>37500</v>
      </c>
      <c r="B30">
        <v>1017.15</v>
      </c>
      <c r="C30" s="10">
        <f t="shared" si="6"/>
        <v>-5.9956442320304552E-2</v>
      </c>
      <c r="D30" s="10">
        <v>1.8200000000000001E-2</v>
      </c>
      <c r="E30" s="10">
        <f t="shared" si="4"/>
        <v>1.8036362486098575E-2</v>
      </c>
      <c r="F30" s="10">
        <f t="shared" si="7"/>
        <v>0.92200719519359686</v>
      </c>
      <c r="G30" s="16">
        <v>37500</v>
      </c>
      <c r="H30">
        <v>826.63099999999997</v>
      </c>
      <c r="I30" s="10">
        <f t="shared" si="8"/>
        <v>2.5043919284574143E-2</v>
      </c>
      <c r="J30" s="10">
        <v>1.8200000000000001E-2</v>
      </c>
      <c r="K30" s="10">
        <f t="shared" si="5"/>
        <v>1.8036362486098575E-2</v>
      </c>
      <c r="L30" s="10">
        <f t="shared" si="9"/>
        <v>1.0070075567984755</v>
      </c>
    </row>
    <row r="31" spans="1:12" x14ac:dyDescent="0.2">
      <c r="A31" s="15">
        <v>37530</v>
      </c>
      <c r="B31">
        <v>856.65</v>
      </c>
      <c r="C31" s="10">
        <f t="shared" si="6"/>
        <v>-0.17173044401897916</v>
      </c>
      <c r="D31" s="10">
        <v>1.7975000000000001E-2</v>
      </c>
      <c r="E31" s="10">
        <f t="shared" si="4"/>
        <v>1.7815359870001518E-2</v>
      </c>
      <c r="F31" s="10">
        <f t="shared" si="7"/>
        <v>0.81045419611101932</v>
      </c>
      <c r="G31" s="16">
        <v>37530</v>
      </c>
      <c r="H31">
        <v>755.63400000000001</v>
      </c>
      <c r="I31" s="10">
        <f t="shared" si="8"/>
        <v>-8.9801272430747744E-2</v>
      </c>
      <c r="J31" s="10">
        <v>1.7975000000000001E-2</v>
      </c>
      <c r="K31" s="10">
        <f t="shared" si="5"/>
        <v>1.7815359870001518E-2</v>
      </c>
      <c r="L31" s="10">
        <f t="shared" si="9"/>
        <v>0.89238336769925075</v>
      </c>
    </row>
    <row r="32" spans="1:12" x14ac:dyDescent="0.2">
      <c r="A32" s="15">
        <v>37561</v>
      </c>
      <c r="B32">
        <v>1026.19</v>
      </c>
      <c r="C32" s="10">
        <f t="shared" si="6"/>
        <v>0.1805787599922587</v>
      </c>
      <c r="D32" s="10">
        <v>1.6899999999999998E-2</v>
      </c>
      <c r="E32" s="10">
        <f t="shared" si="4"/>
        <v>1.6758783814954624E-2</v>
      </c>
      <c r="F32" s="10">
        <f t="shared" si="7"/>
        <v>1.163819976177304</v>
      </c>
      <c r="G32" s="16">
        <v>37561</v>
      </c>
      <c r="H32">
        <v>798.85500000000002</v>
      </c>
      <c r="I32" s="10">
        <f t="shared" si="8"/>
        <v>5.5622320483200878E-2</v>
      </c>
      <c r="J32" s="10">
        <v>1.6899999999999998E-2</v>
      </c>
      <c r="K32" s="10">
        <f t="shared" si="5"/>
        <v>1.6758783814954624E-2</v>
      </c>
      <c r="L32" s="10">
        <f t="shared" si="9"/>
        <v>1.0388635366682462</v>
      </c>
    </row>
    <row r="33" spans="1:12" x14ac:dyDescent="0.2">
      <c r="A33" s="15">
        <v>37591</v>
      </c>
      <c r="B33">
        <v>1183.67</v>
      </c>
      <c r="C33" s="10">
        <f t="shared" si="6"/>
        <v>0.14276686660791127</v>
      </c>
      <c r="D33" s="10">
        <v>1.44E-2</v>
      </c>
      <c r="E33" s="10">
        <f t="shared" si="4"/>
        <v>1.4297304700824394E-2</v>
      </c>
      <c r="F33" s="10">
        <f t="shared" si="7"/>
        <v>1.1284695619070868</v>
      </c>
      <c r="G33" s="16">
        <v>37591</v>
      </c>
      <c r="H33">
        <v>831.76400000000001</v>
      </c>
      <c r="I33" s="10">
        <f t="shared" si="8"/>
        <v>4.0369294286391626E-2</v>
      </c>
      <c r="J33" s="10">
        <v>1.44E-2</v>
      </c>
      <c r="K33" s="10">
        <f t="shared" si="5"/>
        <v>1.4297304700824394E-2</v>
      </c>
      <c r="L33" s="10">
        <f t="shared" si="9"/>
        <v>1.0260719895855672</v>
      </c>
    </row>
    <row r="34" spans="1:12" x14ac:dyDescent="0.2">
      <c r="A34" s="15">
        <v>37622</v>
      </c>
      <c r="B34">
        <v>1004.75</v>
      </c>
      <c r="C34" s="10">
        <f t="shared" si="6"/>
        <v>-0.16388102704984106</v>
      </c>
      <c r="D34" s="10">
        <v>1.38E-2</v>
      </c>
      <c r="E34" s="10">
        <f t="shared" si="4"/>
        <v>1.3705647056111967E-2</v>
      </c>
      <c r="F34" s="10">
        <f t="shared" si="7"/>
        <v>0.82241332589404692</v>
      </c>
      <c r="G34" s="16">
        <v>37622</v>
      </c>
      <c r="H34">
        <v>792.21500000000003</v>
      </c>
      <c r="I34" s="10">
        <f t="shared" si="8"/>
        <v>-4.8715927116662998E-2</v>
      </c>
      <c r="J34" s="10">
        <v>1.38E-2</v>
      </c>
      <c r="K34" s="10">
        <f t="shared" si="5"/>
        <v>1.3705647056111967E-2</v>
      </c>
      <c r="L34" s="10">
        <f t="shared" si="9"/>
        <v>0.93757842582722506</v>
      </c>
    </row>
    <row r="35" spans="1:12" x14ac:dyDescent="0.2">
      <c r="A35" s="15">
        <v>37653</v>
      </c>
      <c r="B35">
        <v>966.78</v>
      </c>
      <c r="C35" s="10">
        <f t="shared" si="6"/>
        <v>-3.8523071515777815E-2</v>
      </c>
      <c r="D35" s="10">
        <v>1.34E-2</v>
      </c>
      <c r="E35" s="10">
        <f t="shared" si="4"/>
        <v>1.3311014059672416E-2</v>
      </c>
      <c r="F35" s="10">
        <f t="shared" si="7"/>
        <v>0.94816591442454978</v>
      </c>
      <c r="G35" s="16">
        <v>37653</v>
      </c>
      <c r="H35">
        <v>774.548</v>
      </c>
      <c r="I35" s="10">
        <f t="shared" si="8"/>
        <v>-2.2553186216463187E-2</v>
      </c>
      <c r="J35" s="10">
        <v>1.34E-2</v>
      </c>
      <c r="K35" s="10">
        <f t="shared" si="5"/>
        <v>1.3311014059672416E-2</v>
      </c>
      <c r="L35" s="10">
        <f t="shared" si="9"/>
        <v>0.96413579972386443</v>
      </c>
    </row>
    <row r="36" spans="1:12" x14ac:dyDescent="0.2">
      <c r="A36" s="15">
        <v>37681</v>
      </c>
      <c r="B36">
        <v>934.09</v>
      </c>
      <c r="C36" s="10">
        <f t="shared" si="6"/>
        <v>-3.4398168483951171E-2</v>
      </c>
      <c r="D36" s="10">
        <v>1.3375E-2</v>
      </c>
      <c r="E36" s="10">
        <f t="shared" si="4"/>
        <v>1.3286344325734084E-2</v>
      </c>
      <c r="F36" s="10">
        <f t="shared" si="7"/>
        <v>0.95231548719031478</v>
      </c>
      <c r="G36" s="16">
        <v>37681</v>
      </c>
      <c r="H36">
        <v>752.71199999999999</v>
      </c>
      <c r="I36" s="10">
        <f t="shared" si="8"/>
        <v>-2.8596948884546784E-2</v>
      </c>
      <c r="J36" s="10">
        <v>1.3375E-2</v>
      </c>
      <c r="K36" s="10">
        <f t="shared" si="5"/>
        <v>1.3286344325734084E-2</v>
      </c>
      <c r="L36" s="10">
        <f t="shared" si="9"/>
        <v>0.95811670678971916</v>
      </c>
    </row>
    <row r="37" spans="1:12" x14ac:dyDescent="0.2">
      <c r="A37" s="15">
        <v>37712</v>
      </c>
      <c r="B37">
        <v>928.36</v>
      </c>
      <c r="C37" s="10">
        <f t="shared" si="6"/>
        <v>-6.1532047346876074E-3</v>
      </c>
      <c r="D37" s="10">
        <v>1.3000000000000001E-2</v>
      </c>
      <c r="E37" s="10">
        <f t="shared" si="4"/>
        <v>1.2916225266546229E-2</v>
      </c>
      <c r="F37" s="10">
        <f t="shared" si="7"/>
        <v>0.98093056999876616</v>
      </c>
      <c r="G37" s="16">
        <v>37712</v>
      </c>
      <c r="H37">
        <v>756.63800000000003</v>
      </c>
      <c r="I37" s="10">
        <f t="shared" si="8"/>
        <v>5.2022511070908403E-3</v>
      </c>
      <c r="J37" s="10">
        <v>1.3000000000000001E-2</v>
      </c>
      <c r="K37" s="10">
        <f t="shared" si="5"/>
        <v>1.2916225266546229E-2</v>
      </c>
      <c r="L37" s="10">
        <f t="shared" si="9"/>
        <v>0.99228602584054459</v>
      </c>
    </row>
    <row r="38" spans="1:12" x14ac:dyDescent="0.2">
      <c r="A38" s="15">
        <v>37742</v>
      </c>
      <c r="B38">
        <v>1026.76</v>
      </c>
      <c r="C38" s="10">
        <f t="shared" si="6"/>
        <v>0.1007439036635447</v>
      </c>
      <c r="D38" s="10">
        <v>1.3143800000000001E-2</v>
      </c>
      <c r="E38" s="10">
        <f t="shared" si="4"/>
        <v>1.3058169782272578E-2</v>
      </c>
      <c r="F38" s="10">
        <f t="shared" si="7"/>
        <v>1.0876857338812722</v>
      </c>
      <c r="G38" s="16">
        <v>37742</v>
      </c>
      <c r="H38">
        <v>814.952</v>
      </c>
      <c r="I38" s="10">
        <f t="shared" si="8"/>
        <v>7.4244280173809685E-2</v>
      </c>
      <c r="J38" s="10">
        <v>1.3143800000000001E-2</v>
      </c>
      <c r="K38" s="10">
        <f t="shared" si="5"/>
        <v>1.3058169782272578E-2</v>
      </c>
      <c r="L38" s="10">
        <f t="shared" si="9"/>
        <v>1.0611861103915372</v>
      </c>
    </row>
    <row r="39" spans="1:12" x14ac:dyDescent="0.2">
      <c r="A39" s="15">
        <v>37773</v>
      </c>
      <c r="B39">
        <v>1149.93</v>
      </c>
      <c r="C39" s="10">
        <f t="shared" si="6"/>
        <v>0.11329285768101266</v>
      </c>
      <c r="D39" s="10">
        <v>1.32E-2</v>
      </c>
      <c r="E39" s="10">
        <f t="shared" si="4"/>
        <v>1.3113639145383204E-2</v>
      </c>
      <c r="F39" s="10">
        <f t="shared" si="7"/>
        <v>1.1001792185356294</v>
      </c>
      <c r="G39" s="16">
        <v>37773</v>
      </c>
      <c r="H39">
        <v>865.51099999999997</v>
      </c>
      <c r="I39" s="10">
        <f t="shared" si="8"/>
        <v>6.0190868151101085E-2</v>
      </c>
      <c r="J39" s="10">
        <v>1.32E-2</v>
      </c>
      <c r="K39" s="10">
        <f t="shared" si="5"/>
        <v>1.3113639145383204E-2</v>
      </c>
      <c r="L39" s="10">
        <f t="shared" si="9"/>
        <v>1.047077229005718</v>
      </c>
    </row>
    <row r="40" spans="1:12" x14ac:dyDescent="0.2">
      <c r="A40" s="15">
        <v>37803</v>
      </c>
      <c r="B40">
        <v>1137.22</v>
      </c>
      <c r="C40" s="10">
        <f t="shared" si="6"/>
        <v>-1.1114383261330147E-2</v>
      </c>
      <c r="D40" s="10">
        <v>1.1200000000000002E-2</v>
      </c>
      <c r="E40" s="10">
        <f t="shared" si="4"/>
        <v>1.1137744410456021E-2</v>
      </c>
      <c r="F40" s="10">
        <f t="shared" si="7"/>
        <v>0.97774787232821381</v>
      </c>
      <c r="G40" s="16">
        <v>37803</v>
      </c>
      <c r="H40">
        <v>874.43200000000002</v>
      </c>
      <c r="I40" s="10">
        <f t="shared" si="8"/>
        <v>1.0254448764000409E-2</v>
      </c>
      <c r="J40" s="10">
        <v>1.1200000000000002E-2</v>
      </c>
      <c r="K40" s="10">
        <f t="shared" si="5"/>
        <v>1.1137744410456021E-2</v>
      </c>
      <c r="L40" s="10">
        <f t="shared" si="9"/>
        <v>0.99911670435354438</v>
      </c>
    </row>
    <row r="41" spans="1:12" x14ac:dyDescent="0.2">
      <c r="A41" s="15">
        <v>37834</v>
      </c>
      <c r="B41">
        <v>1225.23</v>
      </c>
      <c r="C41" s="10">
        <f t="shared" si="6"/>
        <v>7.4541893778963933E-2</v>
      </c>
      <c r="D41" s="10">
        <v>1.1125000000000001E-2</v>
      </c>
      <c r="E41" s="10">
        <f t="shared" si="4"/>
        <v>1.1063572355979682E-2</v>
      </c>
      <c r="F41" s="10">
        <f t="shared" si="7"/>
        <v>1.0634783214229842</v>
      </c>
      <c r="G41" s="16">
        <v>37834</v>
      </c>
      <c r="H41">
        <v>880.78899999999999</v>
      </c>
      <c r="I41" s="10">
        <f t="shared" si="8"/>
        <v>7.2435639677788533E-3</v>
      </c>
      <c r="J41" s="10">
        <v>1.1125000000000001E-2</v>
      </c>
      <c r="K41" s="10">
        <f t="shared" si="5"/>
        <v>1.1063572355979682E-2</v>
      </c>
      <c r="L41" s="10">
        <f t="shared" si="9"/>
        <v>0.99617999161179915</v>
      </c>
    </row>
    <row r="42" spans="1:12" x14ac:dyDescent="0.2">
      <c r="A42" s="15">
        <v>37865</v>
      </c>
      <c r="B42">
        <v>1385.46</v>
      </c>
      <c r="C42" s="10">
        <f t="shared" si="6"/>
        <v>0.12290363298530572</v>
      </c>
      <c r="D42" s="10">
        <v>1.1200000000000002E-2</v>
      </c>
      <c r="E42" s="10">
        <f t="shared" si="4"/>
        <v>1.1137744410456021E-2</v>
      </c>
      <c r="F42" s="10">
        <f t="shared" si="7"/>
        <v>1.1117658885748498</v>
      </c>
      <c r="G42" s="16">
        <v>37865</v>
      </c>
      <c r="H42">
        <v>910.64</v>
      </c>
      <c r="I42" s="10">
        <f t="shared" si="8"/>
        <v>3.3329552333159616E-2</v>
      </c>
      <c r="J42" s="10">
        <v>1.1200000000000002E-2</v>
      </c>
      <c r="K42" s="10">
        <f t="shared" si="5"/>
        <v>1.1137744410456021E-2</v>
      </c>
      <c r="L42" s="10">
        <f t="shared" si="9"/>
        <v>1.0221918079227037</v>
      </c>
    </row>
    <row r="43" spans="1:12" x14ac:dyDescent="0.2">
      <c r="A43" s="15">
        <v>37895</v>
      </c>
      <c r="B43">
        <v>1411.91</v>
      </c>
      <c r="C43" s="10">
        <f t="shared" si="6"/>
        <v>1.8911183202585731E-2</v>
      </c>
      <c r="D43" s="10">
        <v>1.1200000000000002E-2</v>
      </c>
      <c r="E43" s="10">
        <f t="shared" si="4"/>
        <v>1.1137744410456021E-2</v>
      </c>
      <c r="F43" s="10">
        <f t="shared" si="7"/>
        <v>1.0077734387921298</v>
      </c>
      <c r="G43" s="16">
        <v>37895</v>
      </c>
      <c r="H43">
        <v>928.39499999999998</v>
      </c>
      <c r="I43" s="10">
        <f t="shared" si="8"/>
        <v>1.9309639759167205E-2</v>
      </c>
      <c r="J43" s="10">
        <v>1.1200000000000002E-2</v>
      </c>
      <c r="K43" s="10">
        <f t="shared" si="5"/>
        <v>1.1137744410456021E-2</v>
      </c>
      <c r="L43" s="10">
        <f t="shared" si="9"/>
        <v>1.0081718953487111</v>
      </c>
    </row>
    <row r="44" spans="1:12" x14ac:dyDescent="0.2">
      <c r="A44" s="15">
        <v>37926</v>
      </c>
      <c r="B44">
        <v>1550.83</v>
      </c>
      <c r="C44" s="10">
        <f t="shared" si="6"/>
        <v>9.38468738189569E-2</v>
      </c>
      <c r="D44" s="10">
        <v>1.1200000000000002E-2</v>
      </c>
      <c r="E44" s="10">
        <f t="shared" si="4"/>
        <v>1.1137744410456021E-2</v>
      </c>
      <c r="F44" s="10">
        <f t="shared" si="7"/>
        <v>1.0827091294085009</v>
      </c>
      <c r="G44" s="16">
        <v>37926</v>
      </c>
      <c r="H44">
        <v>966.84100000000001</v>
      </c>
      <c r="I44" s="10">
        <f t="shared" si="8"/>
        <v>4.0576767097739989E-2</v>
      </c>
      <c r="J44" s="10">
        <v>1.1200000000000002E-2</v>
      </c>
      <c r="K44" s="10">
        <f t="shared" si="5"/>
        <v>1.1137744410456021E-2</v>
      </c>
      <c r="L44" s="10">
        <f t="shared" si="9"/>
        <v>1.029439022687284</v>
      </c>
    </row>
    <row r="45" spans="1:12" x14ac:dyDescent="0.2">
      <c r="A45" s="15">
        <v>37956</v>
      </c>
      <c r="B45">
        <v>1537.62</v>
      </c>
      <c r="C45" s="10">
        <f t="shared" si="6"/>
        <v>-8.5545050484203741E-3</v>
      </c>
      <c r="D45" s="10">
        <v>1.1699999999999999E-2</v>
      </c>
      <c r="E45" s="10">
        <f t="shared" si="4"/>
        <v>1.1632084229707696E-2</v>
      </c>
      <c r="F45" s="10">
        <f t="shared" si="7"/>
        <v>0.97981341072187189</v>
      </c>
      <c r="G45" s="16">
        <v>37956</v>
      </c>
      <c r="H45">
        <v>988.27200000000005</v>
      </c>
      <c r="I45" s="10">
        <f t="shared" si="8"/>
        <v>2.1923907628629866E-2</v>
      </c>
      <c r="J45" s="10">
        <v>1.1699999999999999E-2</v>
      </c>
      <c r="K45" s="10">
        <f t="shared" si="5"/>
        <v>1.1632084229707696E-2</v>
      </c>
      <c r="L45" s="10">
        <f t="shared" si="9"/>
        <v>1.0102918233989222</v>
      </c>
    </row>
    <row r="46" spans="1:12" x14ac:dyDescent="0.2">
      <c r="A46" s="15">
        <v>37987</v>
      </c>
      <c r="B46">
        <v>1585.82</v>
      </c>
      <c r="C46" s="10">
        <f t="shared" si="6"/>
        <v>3.0865857274142261E-2</v>
      </c>
      <c r="D46" s="10">
        <v>1.1200000000000002E-2</v>
      </c>
      <c r="E46" s="10">
        <f t="shared" si="4"/>
        <v>1.1137744410456021E-2</v>
      </c>
      <c r="F46" s="10">
        <f t="shared" si="7"/>
        <v>1.0197281128636861</v>
      </c>
      <c r="G46" s="16">
        <v>37987</v>
      </c>
      <c r="H46">
        <v>1036.318</v>
      </c>
      <c r="I46" s="10">
        <f t="shared" si="8"/>
        <v>4.7471362024425659E-2</v>
      </c>
      <c r="J46" s="10">
        <v>1.1200000000000002E-2</v>
      </c>
      <c r="K46" s="10">
        <f t="shared" si="5"/>
        <v>1.1137744410456021E-2</v>
      </c>
      <c r="L46" s="10">
        <f t="shared" si="9"/>
        <v>1.0363336176139697</v>
      </c>
    </row>
    <row r="47" spans="1:12" x14ac:dyDescent="0.2">
      <c r="A47" s="15">
        <v>38018</v>
      </c>
      <c r="B47">
        <v>1746.05</v>
      </c>
      <c r="C47" s="10">
        <f t="shared" si="6"/>
        <v>9.6254470184171464E-2</v>
      </c>
      <c r="D47" s="10">
        <v>1.1000000000000001E-2</v>
      </c>
      <c r="E47" s="10">
        <f t="shared" si="4"/>
        <v>1.0939940038334263E-2</v>
      </c>
      <c r="F47" s="10">
        <f t="shared" si="7"/>
        <v>1.0853145301458371</v>
      </c>
      <c r="G47" s="16">
        <v>38018</v>
      </c>
      <c r="H47">
        <v>1055.6400000000001</v>
      </c>
      <c r="I47" s="10">
        <f t="shared" si="8"/>
        <v>1.8473171525659641E-2</v>
      </c>
      <c r="J47" s="10">
        <v>1.1000000000000001E-2</v>
      </c>
      <c r="K47" s="10">
        <f t="shared" si="5"/>
        <v>1.0939940038334263E-2</v>
      </c>
      <c r="L47" s="10">
        <f t="shared" si="9"/>
        <v>1.0075332314873253</v>
      </c>
    </row>
    <row r="48" spans="1:12" x14ac:dyDescent="0.2">
      <c r="A48" s="15">
        <v>38047</v>
      </c>
      <c r="B48">
        <v>1707.89</v>
      </c>
      <c r="C48" s="10">
        <f t="shared" si="6"/>
        <v>-2.2097403409566011E-2</v>
      </c>
      <c r="D48" s="10">
        <v>1.1000000000000001E-2</v>
      </c>
      <c r="E48" s="10">
        <f t="shared" si="4"/>
        <v>1.0939940038334263E-2</v>
      </c>
      <c r="F48" s="10">
        <f t="shared" si="7"/>
        <v>0.96696265655209968</v>
      </c>
      <c r="G48" s="16">
        <v>38047</v>
      </c>
      <c r="H48">
        <v>1081.077</v>
      </c>
      <c r="I48" s="10">
        <f t="shared" si="8"/>
        <v>2.3810548392139912E-2</v>
      </c>
      <c r="J48" s="10">
        <v>1.1000000000000001E-2</v>
      </c>
      <c r="K48" s="10">
        <f t="shared" si="5"/>
        <v>1.0939940038334263E-2</v>
      </c>
      <c r="L48" s="10">
        <f t="shared" si="9"/>
        <v>1.0128706083538057</v>
      </c>
    </row>
    <row r="49" spans="1:12" x14ac:dyDescent="0.2">
      <c r="A49" s="15">
        <v>38078</v>
      </c>
      <c r="B49">
        <v>1677.72</v>
      </c>
      <c r="C49" s="10">
        <f t="shared" si="6"/>
        <v>-1.7822961676527221E-2</v>
      </c>
      <c r="D49" s="10">
        <v>1.09E-2</v>
      </c>
      <c r="E49" s="10">
        <f t="shared" si="4"/>
        <v>1.0841023177874769E-2</v>
      </c>
      <c r="F49" s="10">
        <f t="shared" si="7"/>
        <v>0.97133601514559798</v>
      </c>
      <c r="G49" s="16">
        <v>38078</v>
      </c>
      <c r="H49">
        <v>1068.4649999999999</v>
      </c>
      <c r="I49" s="10">
        <f t="shared" si="8"/>
        <v>-1.1734727422298126E-2</v>
      </c>
      <c r="J49" s="10">
        <v>1.09E-2</v>
      </c>
      <c r="K49" s="10">
        <f t="shared" si="5"/>
        <v>1.0841023177874769E-2</v>
      </c>
      <c r="L49" s="10">
        <f t="shared" si="9"/>
        <v>0.97742424939982708</v>
      </c>
    </row>
    <row r="50" spans="1:12" x14ac:dyDescent="0.2">
      <c r="A50" s="15">
        <v>38108</v>
      </c>
      <c r="B50">
        <v>1521.43</v>
      </c>
      <c r="C50" s="10">
        <f t="shared" si="6"/>
        <v>-9.7785046738780329E-2</v>
      </c>
      <c r="D50" s="10">
        <v>1.1000000000000001E-2</v>
      </c>
      <c r="E50" s="10">
        <f t="shared" si="4"/>
        <v>1.0939940038334263E-2</v>
      </c>
      <c r="F50" s="10">
        <f t="shared" si="7"/>
        <v>0.89127501322288538</v>
      </c>
      <c r="G50" s="16">
        <v>38108</v>
      </c>
      <c r="H50">
        <v>1041.7</v>
      </c>
      <c r="I50" s="10">
        <f t="shared" si="8"/>
        <v>-2.5369045032022291E-2</v>
      </c>
      <c r="J50" s="10">
        <v>1.1000000000000001E-2</v>
      </c>
      <c r="K50" s="10">
        <f t="shared" si="5"/>
        <v>1.0939940038334263E-2</v>
      </c>
      <c r="L50" s="10">
        <f t="shared" si="9"/>
        <v>0.96369101492964349</v>
      </c>
    </row>
    <row r="51" spans="1:12" x14ac:dyDescent="0.2">
      <c r="A51" s="15">
        <v>38139</v>
      </c>
      <c r="B51">
        <v>1583.97</v>
      </c>
      <c r="C51" s="10">
        <f t="shared" si="6"/>
        <v>4.0283671752125882E-2</v>
      </c>
      <c r="D51" s="10">
        <v>1.125E-2</v>
      </c>
      <c r="E51" s="10">
        <f t="shared" si="4"/>
        <v>1.1187189390564376E-2</v>
      </c>
      <c r="F51" s="10">
        <f t="shared" si="7"/>
        <v>1.0290964823615616</v>
      </c>
      <c r="G51" s="16">
        <v>38139</v>
      </c>
      <c r="H51">
        <v>1041.626</v>
      </c>
      <c r="I51" s="10">
        <f t="shared" si="8"/>
        <v>-7.1040250091658412E-5</v>
      </c>
      <c r="J51" s="10">
        <v>1.125E-2</v>
      </c>
      <c r="K51" s="10">
        <f t="shared" si="5"/>
        <v>1.1187189390564376E-2</v>
      </c>
      <c r="L51" s="10">
        <f t="shared" si="9"/>
        <v>0.98874177035934396</v>
      </c>
    </row>
    <row r="52" spans="1:12" x14ac:dyDescent="0.2">
      <c r="A52" s="15">
        <v>38169</v>
      </c>
      <c r="B52">
        <v>1575.45</v>
      </c>
      <c r="C52" s="10">
        <f t="shared" si="6"/>
        <v>-5.3934080641851439E-3</v>
      </c>
      <c r="D52" s="10">
        <v>1.3612500000000001E-2</v>
      </c>
      <c r="E52" s="10">
        <f t="shared" si="4"/>
        <v>1.3520682229729009E-2</v>
      </c>
      <c r="F52" s="10">
        <f t="shared" si="7"/>
        <v>0.98108590970608589</v>
      </c>
      <c r="G52" s="16">
        <v>38169</v>
      </c>
      <c r="H52">
        <v>1056.45</v>
      </c>
      <c r="I52" s="10">
        <f t="shared" si="8"/>
        <v>1.4131277119217666E-2</v>
      </c>
      <c r="J52" s="10">
        <v>1.3612500000000001E-2</v>
      </c>
      <c r="K52" s="10">
        <f t="shared" si="5"/>
        <v>1.3520682229729009E-2</v>
      </c>
      <c r="L52" s="10">
        <f t="shared" si="9"/>
        <v>1.0006105948894886</v>
      </c>
    </row>
    <row r="53" spans="1:12" x14ac:dyDescent="0.2">
      <c r="A53" s="15">
        <v>38200</v>
      </c>
      <c r="B53">
        <v>1437.01</v>
      </c>
      <c r="C53" s="10">
        <f t="shared" si="6"/>
        <v>-9.1976379739841671E-2</v>
      </c>
      <c r="D53" s="10">
        <v>1.51375E-2</v>
      </c>
      <c r="E53" s="10">
        <f t="shared" si="4"/>
        <v>1.5024071299088004E-2</v>
      </c>
      <c r="F53" s="10">
        <f t="shared" si="7"/>
        <v>0.89299954896107037</v>
      </c>
      <c r="G53" s="16">
        <v>38200</v>
      </c>
      <c r="H53">
        <v>1029.5619999999999</v>
      </c>
      <c r="I53" s="10">
        <f t="shared" si="8"/>
        <v>-2.5780761795619687E-2</v>
      </c>
      <c r="J53" s="10">
        <v>1.51375E-2</v>
      </c>
      <c r="K53" s="10">
        <f t="shared" si="5"/>
        <v>1.5024071299088004E-2</v>
      </c>
      <c r="L53" s="10">
        <f t="shared" si="9"/>
        <v>0.95919516690529227</v>
      </c>
    </row>
    <row r="54" spans="1:12" x14ac:dyDescent="0.2">
      <c r="A54" s="15">
        <v>38231</v>
      </c>
      <c r="B54">
        <v>1436.74</v>
      </c>
      <c r="C54" s="10">
        <f t="shared" si="6"/>
        <v>-1.8790778654683853E-4</v>
      </c>
      <c r="D54" s="10">
        <v>1.67E-2</v>
      </c>
      <c r="E54" s="10">
        <f t="shared" si="4"/>
        <v>1.656208829897823E-2</v>
      </c>
      <c r="F54" s="10">
        <f t="shared" si="7"/>
        <v>0.98325000391447492</v>
      </c>
      <c r="G54" s="16">
        <v>38231</v>
      </c>
      <c r="H54">
        <v>1034.346</v>
      </c>
      <c r="I54" s="10">
        <f t="shared" si="8"/>
        <v>4.6358738547187459E-3</v>
      </c>
      <c r="J54" s="10">
        <v>1.67E-2</v>
      </c>
      <c r="K54" s="10">
        <f t="shared" si="5"/>
        <v>1.656208829897823E-2</v>
      </c>
      <c r="L54" s="10">
        <f t="shared" si="9"/>
        <v>0.98807378555574055</v>
      </c>
    </row>
    <row r="55" spans="1:12" x14ac:dyDescent="0.2">
      <c r="A55" s="15">
        <v>38261</v>
      </c>
      <c r="B55">
        <v>1529.71</v>
      </c>
      <c r="C55" s="10">
        <f t="shared" si="6"/>
        <v>6.2701516726868717E-2</v>
      </c>
      <c r="D55" s="10">
        <v>1.84E-2</v>
      </c>
      <c r="E55" s="10">
        <f t="shared" si="4"/>
        <v>1.8232768261059684E-2</v>
      </c>
      <c r="F55" s="10">
        <f t="shared" si="7"/>
        <v>1.0444687484658091</v>
      </c>
      <c r="G55" s="16">
        <v>38261</v>
      </c>
      <c r="H55">
        <v>1062.847</v>
      </c>
      <c r="I55" s="10">
        <f t="shared" si="8"/>
        <v>2.7181813796908559E-2</v>
      </c>
      <c r="J55" s="10">
        <v>1.84E-2</v>
      </c>
      <c r="K55" s="10">
        <f t="shared" si="5"/>
        <v>1.8232768261059684E-2</v>
      </c>
      <c r="L55" s="10">
        <f t="shared" si="9"/>
        <v>1.008949045535849</v>
      </c>
    </row>
    <row r="56" spans="1:12" x14ac:dyDescent="0.2">
      <c r="A56" s="15">
        <v>38292</v>
      </c>
      <c r="B56">
        <v>1594.65</v>
      </c>
      <c r="C56" s="10">
        <f t="shared" si="6"/>
        <v>4.1576101465349645E-2</v>
      </c>
      <c r="D56" s="10">
        <v>2.01625E-2</v>
      </c>
      <c r="E56" s="10">
        <f t="shared" si="4"/>
        <v>1.9961928332586105E-2</v>
      </c>
      <c r="F56" s="10">
        <f t="shared" si="7"/>
        <v>1.0216141731327635</v>
      </c>
      <c r="G56" s="16">
        <v>38292</v>
      </c>
      <c r="H56">
        <v>1075.617</v>
      </c>
      <c r="I56" s="10">
        <f t="shared" si="8"/>
        <v>1.1943293686292341E-2</v>
      </c>
      <c r="J56" s="10">
        <v>2.01625E-2</v>
      </c>
      <c r="K56" s="10">
        <f t="shared" si="5"/>
        <v>1.9961928332586105E-2</v>
      </c>
      <c r="L56" s="10">
        <f t="shared" si="9"/>
        <v>0.99198136535370629</v>
      </c>
    </row>
    <row r="57" spans="1:12" x14ac:dyDescent="0.2">
      <c r="A57" s="15">
        <v>38322</v>
      </c>
      <c r="B57">
        <v>1694.47</v>
      </c>
      <c r="C57" s="10">
        <f t="shared" si="6"/>
        <v>6.0715731150095716E-2</v>
      </c>
      <c r="D57" s="10">
        <v>2.30625E-2</v>
      </c>
      <c r="E57" s="10">
        <f t="shared" si="4"/>
        <v>2.2800579922436295E-2</v>
      </c>
      <c r="F57" s="10">
        <f t="shared" si="7"/>
        <v>1.0379151512276594</v>
      </c>
      <c r="G57" s="16">
        <v>38322</v>
      </c>
      <c r="H57">
        <v>1139.47</v>
      </c>
      <c r="I57" s="10">
        <f t="shared" si="8"/>
        <v>5.766879160078827E-2</v>
      </c>
      <c r="J57" s="10">
        <v>2.30625E-2</v>
      </c>
      <c r="K57" s="10">
        <f t="shared" si="5"/>
        <v>2.2800579922436295E-2</v>
      </c>
      <c r="L57" s="10">
        <f t="shared" si="9"/>
        <v>1.0348682116783521</v>
      </c>
    </row>
    <row r="58" spans="1:12" x14ac:dyDescent="0.2">
      <c r="A58" s="15">
        <v>38353</v>
      </c>
      <c r="B58">
        <v>1679.33</v>
      </c>
      <c r="C58" s="10">
        <f t="shared" si="6"/>
        <v>-8.9751032249925228E-3</v>
      </c>
      <c r="D58" s="10">
        <v>2.4E-2</v>
      </c>
      <c r="E58" s="10">
        <f t="shared" si="4"/>
        <v>2.3716526617316065E-2</v>
      </c>
      <c r="F58" s="10">
        <f t="shared" si="7"/>
        <v>0.96730837015769144</v>
      </c>
      <c r="G58" s="16">
        <v>38353</v>
      </c>
      <c r="H58">
        <v>1161.5350000000001</v>
      </c>
      <c r="I58" s="10">
        <f t="shared" si="8"/>
        <v>1.9179164201970592E-2</v>
      </c>
      <c r="J58" s="10">
        <v>2.4E-2</v>
      </c>
      <c r="K58" s="10">
        <f t="shared" si="5"/>
        <v>2.3716526617316065E-2</v>
      </c>
      <c r="L58" s="10">
        <f t="shared" si="9"/>
        <v>0.99546263758465448</v>
      </c>
    </row>
    <row r="59" spans="1:12" x14ac:dyDescent="0.2">
      <c r="A59" s="15">
        <v>38384</v>
      </c>
      <c r="B59">
        <v>1614.18</v>
      </c>
      <c r="C59" s="10">
        <f t="shared" si="6"/>
        <v>-3.9567816552721416E-2</v>
      </c>
      <c r="D59" s="10">
        <v>2.5899999999999999E-2</v>
      </c>
      <c r="E59" s="10">
        <f t="shared" si="4"/>
        <v>2.5570276111530045E-2</v>
      </c>
      <c r="F59" s="10">
        <f t="shared" si="7"/>
        <v>0.93486190733574848</v>
      </c>
      <c r="G59" s="16">
        <v>38384</v>
      </c>
      <c r="H59">
        <v>1147.972</v>
      </c>
      <c r="I59" s="10">
        <f t="shared" si="8"/>
        <v>-1.1745498866425709E-2</v>
      </c>
      <c r="J59" s="10">
        <v>2.5899999999999999E-2</v>
      </c>
      <c r="K59" s="10">
        <f t="shared" si="5"/>
        <v>2.5570276111530045E-2</v>
      </c>
      <c r="L59" s="10">
        <f t="shared" si="9"/>
        <v>0.9626842250220442</v>
      </c>
    </row>
    <row r="60" spans="1:12" x14ac:dyDescent="0.2">
      <c r="A60" s="15">
        <v>38412</v>
      </c>
      <c r="B60">
        <v>1735.97</v>
      </c>
      <c r="C60" s="10">
        <f t="shared" si="6"/>
        <v>7.2739247189878953E-2</v>
      </c>
      <c r="D60" s="10">
        <v>2.7200000000000002E-2</v>
      </c>
      <c r="E60" s="10">
        <f t="shared" si="4"/>
        <v>2.6836653953559785E-2</v>
      </c>
      <c r="F60" s="10">
        <f t="shared" si="7"/>
        <v>1.0459025932363191</v>
      </c>
      <c r="G60" s="16">
        <v>38412</v>
      </c>
      <c r="H60">
        <v>1179.9639999999999</v>
      </c>
      <c r="I60" s="10">
        <f t="shared" si="8"/>
        <v>2.7487022181578783E-2</v>
      </c>
      <c r="J60" s="10">
        <v>2.7200000000000002E-2</v>
      </c>
      <c r="K60" s="10">
        <f t="shared" si="5"/>
        <v>2.6836653953559785E-2</v>
      </c>
      <c r="L60" s="10">
        <f t="shared" si="9"/>
        <v>1.000650368228019</v>
      </c>
    </row>
    <row r="61" spans="1:12" x14ac:dyDescent="0.2">
      <c r="A61" s="15">
        <v>38443</v>
      </c>
      <c r="B61">
        <v>1698.03</v>
      </c>
      <c r="C61" s="10">
        <f t="shared" si="6"/>
        <v>-2.2097579405243654E-2</v>
      </c>
      <c r="D61" s="10">
        <v>2.87E-2</v>
      </c>
      <c r="E61" s="10">
        <f t="shared" si="4"/>
        <v>2.8295869154847251E-2</v>
      </c>
      <c r="F61" s="10">
        <f t="shared" si="7"/>
        <v>0.94960655143990913</v>
      </c>
      <c r="G61" s="16">
        <v>38443</v>
      </c>
      <c r="H61">
        <v>1148.164</v>
      </c>
      <c r="I61" s="10">
        <f t="shared" si="8"/>
        <v>-2.7319784700482189E-2</v>
      </c>
      <c r="J61" s="10">
        <v>2.87E-2</v>
      </c>
      <c r="K61" s="10">
        <f t="shared" si="5"/>
        <v>2.8295869154847251E-2</v>
      </c>
      <c r="L61" s="10">
        <f t="shared" si="9"/>
        <v>0.94438434614467059</v>
      </c>
    </row>
    <row r="62" spans="1:12" x14ac:dyDescent="0.2">
      <c r="A62" s="15">
        <v>38473</v>
      </c>
      <c r="B62">
        <v>1620.12</v>
      </c>
      <c r="C62" s="10">
        <f t="shared" si="6"/>
        <v>-4.6968535002586069E-2</v>
      </c>
      <c r="D62" s="10">
        <v>3.0887500000000002E-2</v>
      </c>
      <c r="E62" s="10">
        <f t="shared" si="4"/>
        <v>3.0420081719305728E-2</v>
      </c>
      <c r="F62" s="10">
        <f t="shared" si="7"/>
        <v>0.92261138327810821</v>
      </c>
      <c r="G62" s="16">
        <v>38473</v>
      </c>
      <c r="H62">
        <v>1125.761</v>
      </c>
      <c r="I62" s="10">
        <f t="shared" si="8"/>
        <v>-1.9704893421714411E-2</v>
      </c>
      <c r="J62" s="10">
        <v>3.0887500000000002E-2</v>
      </c>
      <c r="K62" s="10">
        <f t="shared" si="5"/>
        <v>3.0420081719305728E-2</v>
      </c>
      <c r="L62" s="10">
        <f t="shared" si="9"/>
        <v>0.9498750248589799</v>
      </c>
    </row>
    <row r="63" spans="1:12" x14ac:dyDescent="0.2">
      <c r="A63" s="15">
        <v>38504</v>
      </c>
      <c r="B63">
        <v>1790.7</v>
      </c>
      <c r="C63" s="10">
        <f t="shared" si="6"/>
        <v>0.10010638428555882</v>
      </c>
      <c r="D63" s="10">
        <v>3.1400000000000004E-2</v>
      </c>
      <c r="E63" s="10">
        <f t="shared" si="4"/>
        <v>3.091710263472161E-2</v>
      </c>
      <c r="F63" s="10">
        <f t="shared" si="7"/>
        <v>1.0691892816508373</v>
      </c>
      <c r="G63" s="16">
        <v>38504</v>
      </c>
      <c r="H63">
        <v>1148.819</v>
      </c>
      <c r="I63" s="10">
        <f t="shared" si="8"/>
        <v>2.0275206756861921E-2</v>
      </c>
      <c r="J63" s="10">
        <v>3.1400000000000004E-2</v>
      </c>
      <c r="K63" s="10">
        <f t="shared" si="5"/>
        <v>3.091710263472161E-2</v>
      </c>
      <c r="L63" s="10">
        <f t="shared" si="9"/>
        <v>0.98935810412214031</v>
      </c>
    </row>
    <row r="64" spans="1:12" x14ac:dyDescent="0.2">
      <c r="A64" s="15">
        <v>38534</v>
      </c>
      <c r="B64">
        <v>1810.03</v>
      </c>
      <c r="C64" s="10">
        <f t="shared" si="6"/>
        <v>1.0736814865435996E-2</v>
      </c>
      <c r="D64" s="10">
        <v>3.3399999999999999E-2</v>
      </c>
      <c r="E64" s="10">
        <f t="shared" si="4"/>
        <v>3.2854336870947277E-2</v>
      </c>
      <c r="F64" s="10">
        <f t="shared" si="7"/>
        <v>0.97788247799448869</v>
      </c>
      <c r="G64" s="16">
        <v>38534</v>
      </c>
      <c r="H64">
        <v>1147.8340000000001</v>
      </c>
      <c r="I64" s="10">
        <f t="shared" si="8"/>
        <v>-8.5777003351772418E-4</v>
      </c>
      <c r="J64" s="10">
        <v>3.3399999999999999E-2</v>
      </c>
      <c r="K64" s="10">
        <f t="shared" si="5"/>
        <v>3.2854336870947277E-2</v>
      </c>
      <c r="L64" s="10">
        <f t="shared" si="9"/>
        <v>0.96628789309553498</v>
      </c>
    </row>
    <row r="65" spans="1:12" x14ac:dyDescent="0.2">
      <c r="A65" s="15">
        <v>38565</v>
      </c>
      <c r="B65">
        <v>2021.43</v>
      </c>
      <c r="C65" s="10">
        <f t="shared" si="6"/>
        <v>0.11046176202145176</v>
      </c>
      <c r="D65" s="10">
        <v>3.5337500000000001E-2</v>
      </c>
      <c r="E65" s="10">
        <f t="shared" si="4"/>
        <v>3.4727460519057625E-2</v>
      </c>
      <c r="F65" s="10">
        <f t="shared" si="7"/>
        <v>1.0757343015023941</v>
      </c>
      <c r="G65" s="16">
        <v>38565</v>
      </c>
      <c r="H65">
        <v>1192.0540000000001</v>
      </c>
      <c r="I65" s="10">
        <f t="shared" si="8"/>
        <v>3.7801181491724081E-2</v>
      </c>
      <c r="J65" s="10">
        <v>3.5337500000000001E-2</v>
      </c>
      <c r="K65" s="10">
        <f t="shared" si="5"/>
        <v>3.4727460519057625E-2</v>
      </c>
      <c r="L65" s="10">
        <f t="shared" si="9"/>
        <v>1.0030737209726666</v>
      </c>
    </row>
    <row r="66" spans="1:12" x14ac:dyDescent="0.2">
      <c r="A66" s="15">
        <v>38596</v>
      </c>
      <c r="B66">
        <v>2069.2199999999998</v>
      </c>
      <c r="C66" s="10">
        <f t="shared" si="6"/>
        <v>2.336654292428228E-2</v>
      </c>
      <c r="D66" s="10">
        <v>3.7162500000000001E-2</v>
      </c>
      <c r="E66" s="10">
        <f t="shared" si="4"/>
        <v>3.6488618995982741E-2</v>
      </c>
      <c r="F66" s="10">
        <f t="shared" si="7"/>
        <v>0.98687792392829954</v>
      </c>
      <c r="G66" s="16">
        <v>38596</v>
      </c>
      <c r="H66">
        <v>1206.3050000000001</v>
      </c>
      <c r="I66" s="10">
        <f t="shared" si="8"/>
        <v>1.188409885604598E-2</v>
      </c>
      <c r="J66" s="10">
        <v>3.7162500000000001E-2</v>
      </c>
      <c r="K66" s="10">
        <f t="shared" si="5"/>
        <v>3.6488618995982741E-2</v>
      </c>
      <c r="L66" s="10">
        <f t="shared" si="9"/>
        <v>0.97539547986006325</v>
      </c>
    </row>
    <row r="67" spans="1:12" x14ac:dyDescent="0.2">
      <c r="A67" s="15">
        <v>38626</v>
      </c>
      <c r="B67">
        <v>2139.1999999999998</v>
      </c>
      <c r="C67" s="10">
        <f t="shared" si="6"/>
        <v>3.326020269379474E-2</v>
      </c>
      <c r="D67" s="10">
        <v>3.8800000000000001E-2</v>
      </c>
      <c r="E67" s="10">
        <f t="shared" si="4"/>
        <v>3.8066200806456278E-2</v>
      </c>
      <c r="F67" s="10">
        <f t="shared" si="7"/>
        <v>0.99519400188733842</v>
      </c>
      <c r="G67" s="16">
        <v>38626</v>
      </c>
      <c r="H67">
        <v>1220.7729999999999</v>
      </c>
      <c r="I67" s="10">
        <f t="shared" si="8"/>
        <v>1.1922296172134111E-2</v>
      </c>
      <c r="J67" s="10">
        <v>3.8800000000000001E-2</v>
      </c>
      <c r="K67" s="10">
        <f t="shared" si="5"/>
        <v>3.8066200806456278E-2</v>
      </c>
      <c r="L67" s="10">
        <f t="shared" si="9"/>
        <v>0.97385609536567785</v>
      </c>
    </row>
    <row r="68" spans="1:12" x14ac:dyDescent="0.2">
      <c r="A68" s="15">
        <v>38657</v>
      </c>
      <c r="B68">
        <v>1850.14</v>
      </c>
      <c r="C68" s="10">
        <f t="shared" si="6"/>
        <v>-0.14517061546289198</v>
      </c>
      <c r="D68" s="10">
        <v>4.0899999999999999E-2</v>
      </c>
      <c r="E68" s="10">
        <f t="shared" si="4"/>
        <v>4.0085723539285578E-2</v>
      </c>
      <c r="F68" s="10">
        <f t="shared" si="7"/>
        <v>0.81474366099782247</v>
      </c>
      <c r="G68" s="16">
        <v>38657</v>
      </c>
      <c r="H68">
        <v>1194.768</v>
      </c>
      <c r="I68" s="10">
        <f t="shared" si="8"/>
        <v>-2.1532240382643963E-2</v>
      </c>
      <c r="J68" s="10">
        <v>4.0899999999999999E-2</v>
      </c>
      <c r="K68" s="10">
        <f t="shared" si="5"/>
        <v>4.0085723539285578E-2</v>
      </c>
      <c r="L68" s="10">
        <f t="shared" si="9"/>
        <v>0.93838203607807047</v>
      </c>
    </row>
    <row r="69" spans="1:12" x14ac:dyDescent="0.2">
      <c r="A69" s="15">
        <v>38687</v>
      </c>
      <c r="B69">
        <v>1924.5</v>
      </c>
      <c r="C69" s="10">
        <f t="shared" si="6"/>
        <v>3.9404881839014132E-2</v>
      </c>
      <c r="D69" s="10">
        <v>4.3112500000000005E-2</v>
      </c>
      <c r="E69" s="10">
        <f t="shared" si="4"/>
        <v>4.2209032138676064E-2</v>
      </c>
      <c r="F69" s="10">
        <f t="shared" si="7"/>
        <v>0.99719584970033803</v>
      </c>
      <c r="G69" s="16">
        <v>38687</v>
      </c>
      <c r="H69">
        <v>1244.462</v>
      </c>
      <c r="I69" s="10">
        <f t="shared" si="8"/>
        <v>4.0751283732169963E-2</v>
      </c>
      <c r="J69" s="10">
        <v>4.3112500000000005E-2</v>
      </c>
      <c r="K69" s="10">
        <f t="shared" si="5"/>
        <v>4.2209032138676064E-2</v>
      </c>
      <c r="L69" s="10">
        <f t="shared" si="9"/>
        <v>0.99854225159349386</v>
      </c>
    </row>
    <row r="70" spans="1:12" x14ac:dyDescent="0.2">
      <c r="A70" s="15">
        <v>38718</v>
      </c>
      <c r="B70">
        <v>1951.34</v>
      </c>
      <c r="C70" s="10">
        <f t="shared" si="6"/>
        <v>1.3850122321457152E-2</v>
      </c>
      <c r="D70" s="10">
        <v>4.3899999999999995E-2</v>
      </c>
      <c r="E70" s="10">
        <f t="shared" si="4"/>
        <v>4.2963699432115719E-2</v>
      </c>
      <c r="F70" s="10">
        <f t="shared" si="7"/>
        <v>0.97088642288934146</v>
      </c>
      <c r="G70" s="16">
        <v>38718</v>
      </c>
      <c r="H70">
        <v>1259.1089999999999</v>
      </c>
      <c r="I70" s="10">
        <f t="shared" si="8"/>
        <v>1.1701019954619999E-2</v>
      </c>
      <c r="J70" s="10">
        <v>4.3899999999999995E-2</v>
      </c>
      <c r="K70" s="10">
        <f t="shared" si="5"/>
        <v>4.2963699432115719E-2</v>
      </c>
      <c r="L70" s="10">
        <f t="shared" si="9"/>
        <v>0.96873732052250427</v>
      </c>
    </row>
    <row r="71" spans="1:12" x14ac:dyDescent="0.2">
      <c r="A71" s="15">
        <v>38749</v>
      </c>
      <c r="B71">
        <v>2331.31</v>
      </c>
      <c r="C71" s="10">
        <f t="shared" si="6"/>
        <v>0.17791402528108535</v>
      </c>
      <c r="D71" s="10">
        <v>4.5706300000000005E-2</v>
      </c>
      <c r="E71" s="10">
        <f t="shared" si="4"/>
        <v>4.4692542276725936E-2</v>
      </c>
      <c r="F71" s="10">
        <f t="shared" si="7"/>
        <v>1.1332214830043594</v>
      </c>
      <c r="G71" s="16">
        <v>38749</v>
      </c>
      <c r="H71">
        <v>1314.5820000000001</v>
      </c>
      <c r="I71" s="10">
        <f t="shared" si="8"/>
        <v>4.3114416412886006E-2</v>
      </c>
      <c r="J71" s="10">
        <v>4.5706300000000005E-2</v>
      </c>
      <c r="K71" s="10">
        <f t="shared" si="5"/>
        <v>4.4692542276725936E-2</v>
      </c>
      <c r="L71" s="10">
        <f t="shared" si="9"/>
        <v>0.99842187413616013</v>
      </c>
    </row>
    <row r="72" spans="1:12" x14ac:dyDescent="0.2">
      <c r="A72" s="15">
        <v>38777</v>
      </c>
      <c r="B72">
        <v>2425.71</v>
      </c>
      <c r="C72" s="10">
        <f t="shared" si="6"/>
        <v>3.9693923697668533E-2</v>
      </c>
      <c r="D72" s="10">
        <v>4.6399999999999997E-2</v>
      </c>
      <c r="E72" s="10">
        <f t="shared" si="4"/>
        <v>4.5355701720797198E-2</v>
      </c>
      <c r="F72" s="10">
        <f t="shared" si="7"/>
        <v>0.99433822197687138</v>
      </c>
      <c r="G72" s="16">
        <v>38777</v>
      </c>
      <c r="H72">
        <v>1316.3330000000001</v>
      </c>
      <c r="I72" s="10">
        <f t="shared" si="8"/>
        <v>1.3310960320173919E-3</v>
      </c>
      <c r="J72" s="10">
        <v>4.6399999999999997E-2</v>
      </c>
      <c r="K72" s="10">
        <f t="shared" si="5"/>
        <v>4.5355701720797198E-2</v>
      </c>
      <c r="L72" s="10">
        <f t="shared" si="9"/>
        <v>0.95597539431122014</v>
      </c>
    </row>
    <row r="73" spans="1:12" x14ac:dyDescent="0.2">
      <c r="A73" s="15">
        <v>38808</v>
      </c>
      <c r="B73">
        <v>2500.06</v>
      </c>
      <c r="C73" s="10">
        <f t="shared" si="6"/>
        <v>3.0190466544284724E-2</v>
      </c>
      <c r="D73" s="10">
        <v>4.8300000000000003E-2</v>
      </c>
      <c r="E73" s="10">
        <f t="shared" si="4"/>
        <v>4.716980447638993E-2</v>
      </c>
      <c r="F73" s="10">
        <f t="shared" si="7"/>
        <v>0.98302066206789485</v>
      </c>
      <c r="G73" s="16">
        <v>38808</v>
      </c>
      <c r="H73">
        <v>1343.338</v>
      </c>
      <c r="I73" s="10">
        <f t="shared" si="8"/>
        <v>2.0307720822151969E-2</v>
      </c>
      <c r="J73" s="10">
        <v>4.8300000000000003E-2</v>
      </c>
      <c r="K73" s="10">
        <f t="shared" si="5"/>
        <v>4.716980447638993E-2</v>
      </c>
      <c r="L73" s="10">
        <f t="shared" si="9"/>
        <v>0.97313791634576208</v>
      </c>
    </row>
    <row r="74" spans="1:12" x14ac:dyDescent="0.2">
      <c r="A74" s="15">
        <v>38838</v>
      </c>
      <c r="B74">
        <v>2612.2399999999998</v>
      </c>
      <c r="C74" s="10">
        <f t="shared" si="6"/>
        <v>4.3893359221073097E-2</v>
      </c>
      <c r="D74" s="10">
        <v>5.04E-2</v>
      </c>
      <c r="E74" s="10">
        <f t="shared" si="4"/>
        <v>4.917104400644938E-2</v>
      </c>
      <c r="F74" s="10">
        <f t="shared" si="7"/>
        <v>0.99472231521462373</v>
      </c>
      <c r="G74" s="16">
        <v>38838</v>
      </c>
      <c r="H74">
        <v>1375.2070000000001</v>
      </c>
      <c r="I74" s="10">
        <f t="shared" si="8"/>
        <v>2.3446704012393137E-2</v>
      </c>
      <c r="J74" s="10">
        <v>5.04E-2</v>
      </c>
      <c r="K74" s="10">
        <f t="shared" si="5"/>
        <v>4.917104400644938E-2</v>
      </c>
      <c r="L74" s="10">
        <f t="shared" si="9"/>
        <v>0.97427566000594379</v>
      </c>
    </row>
    <row r="75" spans="1:12" x14ac:dyDescent="0.2">
      <c r="A75" s="15">
        <v>38869</v>
      </c>
      <c r="B75">
        <v>2357.6</v>
      </c>
      <c r="C75" s="10">
        <f t="shared" si="6"/>
        <v>-0.10256393836588483</v>
      </c>
      <c r="D75" s="10">
        <v>5.1293800000000001E-2</v>
      </c>
      <c r="E75" s="10">
        <f t="shared" ref="E75:E138" si="10">LN(1+D75)</f>
        <v>5.0021596121970865E-2</v>
      </c>
      <c r="F75" s="10">
        <f t="shared" si="7"/>
        <v>0.84741446551214428</v>
      </c>
      <c r="G75" s="16">
        <v>38869</v>
      </c>
      <c r="H75">
        <v>1332.021</v>
      </c>
      <c r="I75" s="10">
        <f t="shared" si="8"/>
        <v>-3.1906927482565663E-2</v>
      </c>
      <c r="J75" s="10">
        <v>5.1293800000000001E-2</v>
      </c>
      <c r="K75" s="10">
        <f t="shared" ref="K75:K138" si="11">LN(1+J75)</f>
        <v>5.0021596121970865E-2</v>
      </c>
      <c r="L75" s="10">
        <f t="shared" si="9"/>
        <v>0.91807147639546349</v>
      </c>
    </row>
    <row r="76" spans="1:12" x14ac:dyDescent="0.2">
      <c r="A76" s="15">
        <v>38899</v>
      </c>
      <c r="B76">
        <v>2298.31</v>
      </c>
      <c r="C76" s="10">
        <f t="shared" ref="C76:C139" si="12">LN(B76/B75)</f>
        <v>-2.5470082199991199E-2</v>
      </c>
      <c r="D76" s="10">
        <v>5.3337500000000003E-2</v>
      </c>
      <c r="E76" s="10">
        <f t="shared" si="10"/>
        <v>5.1963694619089874E-2</v>
      </c>
      <c r="F76" s="10">
        <f t="shared" ref="F76:F139" si="13">1+(C76-E76)</f>
        <v>0.92256622318091897</v>
      </c>
      <c r="G76" s="16">
        <v>38899</v>
      </c>
      <c r="H76">
        <v>1327.9580000000001</v>
      </c>
      <c r="I76" s="10">
        <f t="shared" ref="I76:I139" si="14">LN(H76/H75)</f>
        <v>-3.0549137115951264E-3</v>
      </c>
      <c r="J76" s="10">
        <v>5.3337500000000003E-2</v>
      </c>
      <c r="K76" s="10">
        <f t="shared" si="11"/>
        <v>5.1963694619089874E-2</v>
      </c>
      <c r="L76" s="10">
        <f t="shared" ref="L76:L139" si="15">1+(I76-K76)</f>
        <v>0.94498139166931505</v>
      </c>
    </row>
    <row r="77" spans="1:12" x14ac:dyDescent="0.2">
      <c r="A77" s="15">
        <v>38930</v>
      </c>
      <c r="B77">
        <v>2087.73</v>
      </c>
      <c r="C77" s="10">
        <f t="shared" si="12"/>
        <v>-9.609671892709537E-2</v>
      </c>
      <c r="D77" s="10">
        <v>5.3899999999999997E-2</v>
      </c>
      <c r="E77" s="10">
        <f t="shared" si="10"/>
        <v>5.2497568957754044E-2</v>
      </c>
      <c r="F77" s="10">
        <f t="shared" si="13"/>
        <v>0.85140571211515059</v>
      </c>
      <c r="G77" s="16">
        <v>38930</v>
      </c>
      <c r="H77">
        <v>1318.6579999999999</v>
      </c>
      <c r="I77" s="10">
        <f t="shared" si="14"/>
        <v>-7.0278712725790234E-3</v>
      </c>
      <c r="J77" s="10">
        <v>5.3899999999999997E-2</v>
      </c>
      <c r="K77" s="10">
        <f t="shared" si="11"/>
        <v>5.2497568957754044E-2</v>
      </c>
      <c r="L77" s="10">
        <f t="shared" si="15"/>
        <v>0.94047455976966687</v>
      </c>
    </row>
    <row r="78" spans="1:12" x14ac:dyDescent="0.2">
      <c r="A78" s="15">
        <v>38961</v>
      </c>
      <c r="B78">
        <v>2184.9899999999998</v>
      </c>
      <c r="C78" s="10">
        <f t="shared" si="12"/>
        <v>4.5533900563780379E-2</v>
      </c>
      <c r="D78" s="10">
        <v>5.33E-2</v>
      </c>
      <c r="E78" s="10">
        <f t="shared" si="10"/>
        <v>5.1928092860359105E-2</v>
      </c>
      <c r="F78" s="10">
        <f t="shared" si="13"/>
        <v>0.99360580770342133</v>
      </c>
      <c r="G78" s="16">
        <v>38961</v>
      </c>
      <c r="H78">
        <v>1365.171</v>
      </c>
      <c r="I78" s="10">
        <f t="shared" si="14"/>
        <v>3.4665142740464241E-2</v>
      </c>
      <c r="J78" s="10">
        <v>5.33E-2</v>
      </c>
      <c r="K78" s="10">
        <f t="shared" si="11"/>
        <v>5.1928092860359105E-2</v>
      </c>
      <c r="L78" s="10">
        <f t="shared" si="15"/>
        <v>0.98273704988010513</v>
      </c>
    </row>
    <row r="79" spans="1:12" x14ac:dyDescent="0.2">
      <c r="A79" s="15">
        <v>38991</v>
      </c>
      <c r="B79">
        <v>2109.6999999999998</v>
      </c>
      <c r="C79" s="10">
        <f t="shared" si="12"/>
        <v>-3.5065494593401067E-2</v>
      </c>
      <c r="D79" s="10">
        <v>5.3224999999999995E-2</v>
      </c>
      <c r="E79" s="10">
        <f t="shared" si="10"/>
        <v>5.1856885540216675E-2</v>
      </c>
      <c r="F79" s="10">
        <f t="shared" si="13"/>
        <v>0.91307761986638225</v>
      </c>
      <c r="G79" s="16">
        <v>38991</v>
      </c>
      <c r="H79">
        <v>1375.567</v>
      </c>
      <c r="I79" s="10">
        <f t="shared" si="14"/>
        <v>7.5863142404053929E-3</v>
      </c>
      <c r="J79" s="10">
        <v>5.3224999999999995E-2</v>
      </c>
      <c r="K79" s="10">
        <f t="shared" si="11"/>
        <v>5.1856885540216675E-2</v>
      </c>
      <c r="L79" s="10">
        <f t="shared" si="15"/>
        <v>0.95572942870018873</v>
      </c>
    </row>
    <row r="80" spans="1:12" x14ac:dyDescent="0.2">
      <c r="A80" s="15">
        <v>39022</v>
      </c>
      <c r="B80">
        <v>2204.7600000000002</v>
      </c>
      <c r="C80" s="10">
        <f t="shared" si="12"/>
        <v>4.4072902152866356E-2</v>
      </c>
      <c r="D80" s="10">
        <v>5.3200000000000004E-2</v>
      </c>
      <c r="E80" s="10">
        <f t="shared" si="10"/>
        <v>5.1833148640017201E-2</v>
      </c>
      <c r="F80" s="10">
        <f t="shared" si="13"/>
        <v>0.9922397535128491</v>
      </c>
      <c r="G80" s="16">
        <v>39022</v>
      </c>
      <c r="H80">
        <v>1419.2950000000001</v>
      </c>
      <c r="I80" s="10">
        <f t="shared" si="14"/>
        <v>3.1294259697106294E-2</v>
      </c>
      <c r="J80" s="10">
        <v>5.3200000000000004E-2</v>
      </c>
      <c r="K80" s="10">
        <f t="shared" si="11"/>
        <v>5.1833148640017201E-2</v>
      </c>
      <c r="L80" s="10">
        <f t="shared" si="15"/>
        <v>0.97946111105708911</v>
      </c>
    </row>
    <row r="81" spans="1:12" x14ac:dyDescent="0.2">
      <c r="A81" s="15">
        <v>39052</v>
      </c>
      <c r="B81">
        <v>2343.9499999999998</v>
      </c>
      <c r="C81" s="10">
        <f t="shared" si="12"/>
        <v>6.1218880991728501E-2</v>
      </c>
      <c r="D81" s="10">
        <v>5.3499999999999999E-2</v>
      </c>
      <c r="E81" s="10">
        <f t="shared" si="10"/>
        <v>5.2117954262106768E-2</v>
      </c>
      <c r="F81" s="10">
        <f t="shared" si="13"/>
        <v>1.0091009267296218</v>
      </c>
      <c r="G81" s="16">
        <v>39052</v>
      </c>
      <c r="H81">
        <v>1452.9860000000001</v>
      </c>
      <c r="I81" s="10">
        <f t="shared" si="14"/>
        <v>2.3460479850800537E-2</v>
      </c>
      <c r="J81" s="10">
        <v>5.3499999999999999E-2</v>
      </c>
      <c r="K81" s="10">
        <f t="shared" si="11"/>
        <v>5.2117954262106768E-2</v>
      </c>
      <c r="L81" s="10">
        <f t="shared" si="15"/>
        <v>0.97134252558869372</v>
      </c>
    </row>
    <row r="82" spans="1:12" x14ac:dyDescent="0.2">
      <c r="A82" s="15">
        <v>39083</v>
      </c>
      <c r="B82">
        <v>2324.7199999999998</v>
      </c>
      <c r="C82" s="10">
        <f t="shared" si="12"/>
        <v>-8.2379387497304168E-3</v>
      </c>
      <c r="D82" s="10">
        <v>5.3218800000000004E-2</v>
      </c>
      <c r="E82" s="10">
        <f t="shared" si="10"/>
        <v>5.1850998841506665E-2</v>
      </c>
      <c r="F82" s="10">
        <f t="shared" si="13"/>
        <v>0.93991106240876288</v>
      </c>
      <c r="G82" s="16">
        <v>39083</v>
      </c>
      <c r="H82">
        <v>1483.578</v>
      </c>
      <c r="I82" s="10">
        <f t="shared" si="14"/>
        <v>2.083598842424076E-2</v>
      </c>
      <c r="J82" s="10">
        <v>5.3218800000000004E-2</v>
      </c>
      <c r="K82" s="10">
        <f t="shared" si="11"/>
        <v>5.1850998841506665E-2</v>
      </c>
      <c r="L82" s="10">
        <f t="shared" si="15"/>
        <v>0.96898498958273405</v>
      </c>
    </row>
    <row r="83" spans="1:12" x14ac:dyDescent="0.2">
      <c r="A83" s="15">
        <v>39114</v>
      </c>
      <c r="B83">
        <v>2464.38</v>
      </c>
      <c r="C83" s="10">
        <f t="shared" si="12"/>
        <v>5.8340652880187402E-2</v>
      </c>
      <c r="D83" s="10">
        <v>5.3200000000000004E-2</v>
      </c>
      <c r="E83" s="10">
        <f t="shared" si="10"/>
        <v>5.1833148640017201E-2</v>
      </c>
      <c r="F83" s="10">
        <f t="shared" si="13"/>
        <v>1.0065075042401701</v>
      </c>
      <c r="G83" s="16">
        <v>39114</v>
      </c>
      <c r="H83">
        <v>1514.086</v>
      </c>
      <c r="I83" s="10">
        <f t="shared" si="14"/>
        <v>2.0355218843899861E-2</v>
      </c>
      <c r="J83" s="10">
        <v>5.3200000000000004E-2</v>
      </c>
      <c r="K83" s="10">
        <f t="shared" si="11"/>
        <v>5.1833148640017201E-2</v>
      </c>
      <c r="L83" s="10">
        <f t="shared" si="15"/>
        <v>0.9685220702038827</v>
      </c>
    </row>
    <row r="84" spans="1:12" x14ac:dyDescent="0.2">
      <c r="A84" s="15">
        <v>39142</v>
      </c>
      <c r="B84">
        <v>2377.17</v>
      </c>
      <c r="C84" s="10">
        <f t="shared" si="12"/>
        <v>-3.6029550017900279E-2</v>
      </c>
      <c r="D84" s="10">
        <v>5.3200000000000004E-2</v>
      </c>
      <c r="E84" s="10">
        <f t="shared" si="10"/>
        <v>5.1833148640017201E-2</v>
      </c>
      <c r="F84" s="10">
        <f t="shared" si="13"/>
        <v>0.91213730134208248</v>
      </c>
      <c r="G84" s="16">
        <v>39142</v>
      </c>
      <c r="H84">
        <v>1481.4490000000001</v>
      </c>
      <c r="I84" s="10">
        <f t="shared" si="14"/>
        <v>-2.1791293703176635E-2</v>
      </c>
      <c r="J84" s="10">
        <v>5.3200000000000004E-2</v>
      </c>
      <c r="K84" s="10">
        <f t="shared" si="11"/>
        <v>5.1833148640017201E-2</v>
      </c>
      <c r="L84" s="10">
        <f t="shared" si="15"/>
        <v>0.92637555765680613</v>
      </c>
    </row>
    <row r="85" spans="1:12" x14ac:dyDescent="0.2">
      <c r="A85" s="15">
        <v>39173</v>
      </c>
      <c r="B85">
        <v>2535.96</v>
      </c>
      <c r="C85" s="10">
        <f t="shared" si="12"/>
        <v>6.4661559038132005E-2</v>
      </c>
      <c r="D85" s="10">
        <v>5.3200000000000004E-2</v>
      </c>
      <c r="E85" s="10">
        <f t="shared" si="10"/>
        <v>5.1833148640017201E-2</v>
      </c>
      <c r="F85" s="10">
        <f t="shared" si="13"/>
        <v>1.0128284103981149</v>
      </c>
      <c r="G85" s="16">
        <v>39173</v>
      </c>
      <c r="H85">
        <v>1518.173</v>
      </c>
      <c r="I85" s="10">
        <f t="shared" si="14"/>
        <v>2.4486975354985566E-2</v>
      </c>
      <c r="J85" s="10">
        <v>5.3200000000000004E-2</v>
      </c>
      <c r="K85" s="10">
        <f t="shared" si="11"/>
        <v>5.1833148640017201E-2</v>
      </c>
      <c r="L85" s="10">
        <f t="shared" si="15"/>
        <v>0.97265382671496836</v>
      </c>
    </row>
    <row r="86" spans="1:12" x14ac:dyDescent="0.2">
      <c r="A86" s="15">
        <v>39203</v>
      </c>
      <c r="B86">
        <v>2686.16</v>
      </c>
      <c r="C86" s="10">
        <f t="shared" si="12"/>
        <v>5.7540400878061046E-2</v>
      </c>
      <c r="D86" s="10">
        <v>5.3200000000000004E-2</v>
      </c>
      <c r="E86" s="10">
        <f t="shared" si="10"/>
        <v>5.1833148640017201E-2</v>
      </c>
      <c r="F86" s="10">
        <f t="shared" si="13"/>
        <v>1.0057072522380439</v>
      </c>
      <c r="G86" s="16">
        <v>39203</v>
      </c>
      <c r="H86">
        <v>1575.913</v>
      </c>
      <c r="I86" s="10">
        <f t="shared" si="14"/>
        <v>3.7327148642021177E-2</v>
      </c>
      <c r="J86" s="10">
        <v>5.3200000000000004E-2</v>
      </c>
      <c r="K86" s="10">
        <f t="shared" si="11"/>
        <v>5.1833148640017201E-2</v>
      </c>
      <c r="L86" s="10">
        <f t="shared" si="15"/>
        <v>0.98549400000200393</v>
      </c>
    </row>
    <row r="87" spans="1:12" x14ac:dyDescent="0.2">
      <c r="A87" s="15">
        <v>39234</v>
      </c>
      <c r="B87">
        <v>2784.96</v>
      </c>
      <c r="C87" s="10">
        <f t="shared" si="12"/>
        <v>3.6120846161026898E-2</v>
      </c>
      <c r="D87" s="10">
        <v>5.3200000000000004E-2</v>
      </c>
      <c r="E87" s="10">
        <f t="shared" si="10"/>
        <v>5.1833148640017201E-2</v>
      </c>
      <c r="F87" s="10">
        <f t="shared" si="13"/>
        <v>0.98428769752100975</v>
      </c>
      <c r="G87" s="16">
        <v>39234</v>
      </c>
      <c r="H87">
        <v>1625.2190000000001</v>
      </c>
      <c r="I87" s="10">
        <f t="shared" si="14"/>
        <v>3.0807789065655219E-2</v>
      </c>
      <c r="J87" s="10">
        <v>5.3200000000000004E-2</v>
      </c>
      <c r="K87" s="10">
        <f t="shared" si="11"/>
        <v>5.1833148640017201E-2</v>
      </c>
      <c r="L87" s="10">
        <f t="shared" si="15"/>
        <v>0.97897464042563798</v>
      </c>
    </row>
    <row r="88" spans="1:12" x14ac:dyDescent="0.2">
      <c r="A88" s="15">
        <v>39264</v>
      </c>
      <c r="B88">
        <v>3014.88</v>
      </c>
      <c r="C88" s="10">
        <f t="shared" si="12"/>
        <v>7.9326517773031471E-2</v>
      </c>
      <c r="D88" s="10">
        <v>5.3200000000000004E-2</v>
      </c>
      <c r="E88" s="10">
        <f t="shared" si="10"/>
        <v>5.1833148640017201E-2</v>
      </c>
      <c r="F88" s="10">
        <f t="shared" si="13"/>
        <v>1.0274933691330144</v>
      </c>
      <c r="G88" s="16">
        <v>39264</v>
      </c>
      <c r="H88">
        <v>1616.866</v>
      </c>
      <c r="I88" s="10">
        <f t="shared" si="14"/>
        <v>-5.1528682822519767E-3</v>
      </c>
      <c r="J88" s="10">
        <v>5.3200000000000004E-2</v>
      </c>
      <c r="K88" s="10">
        <f t="shared" si="11"/>
        <v>5.1833148640017201E-2</v>
      </c>
      <c r="L88" s="10">
        <f t="shared" si="15"/>
        <v>0.94301398307773088</v>
      </c>
    </row>
    <row r="89" spans="1:12" x14ac:dyDescent="0.2">
      <c r="A89" s="15">
        <v>39295</v>
      </c>
      <c r="B89">
        <v>2969.22</v>
      </c>
      <c r="C89" s="10">
        <f t="shared" si="12"/>
        <v>-1.5260736332377468E-2</v>
      </c>
      <c r="D89" s="10">
        <v>5.3274999999999996E-2</v>
      </c>
      <c r="E89" s="10">
        <f t="shared" si="10"/>
        <v>5.1904357650360777E-2</v>
      </c>
      <c r="F89" s="10">
        <f t="shared" si="13"/>
        <v>0.93283490601726171</v>
      </c>
      <c r="G89" s="16">
        <v>39295</v>
      </c>
      <c r="H89">
        <v>1556.3340000000001</v>
      </c>
      <c r="I89" s="10">
        <f t="shared" si="14"/>
        <v>-3.81566519718127E-2</v>
      </c>
      <c r="J89" s="10">
        <v>5.3274999999999996E-2</v>
      </c>
      <c r="K89" s="10">
        <f t="shared" si="11"/>
        <v>5.1904357650360777E-2</v>
      </c>
      <c r="L89" s="10">
        <f t="shared" si="15"/>
        <v>0.90993899037782655</v>
      </c>
    </row>
    <row r="90" spans="1:12" x14ac:dyDescent="0.2">
      <c r="A90" s="15">
        <v>39326</v>
      </c>
      <c r="B90">
        <v>2956.27</v>
      </c>
      <c r="C90" s="10">
        <f t="shared" si="12"/>
        <v>-4.3709534967489158E-3</v>
      </c>
      <c r="D90" s="10">
        <v>5.765E-2</v>
      </c>
      <c r="E90" s="10">
        <f t="shared" si="10"/>
        <v>5.6049465851022211E-2</v>
      </c>
      <c r="F90" s="10">
        <f t="shared" si="13"/>
        <v>0.93957958065222891</v>
      </c>
      <c r="G90" s="16">
        <v>39326</v>
      </c>
      <c r="H90">
        <v>1562.643</v>
      </c>
      <c r="I90" s="10">
        <f t="shared" si="14"/>
        <v>4.0455627628713442E-3</v>
      </c>
      <c r="J90" s="10">
        <v>5.765E-2</v>
      </c>
      <c r="K90" s="10">
        <f t="shared" si="11"/>
        <v>5.6049465851022211E-2</v>
      </c>
      <c r="L90" s="10">
        <f t="shared" si="15"/>
        <v>0.94799609691184916</v>
      </c>
    </row>
    <row r="91" spans="1:12" x14ac:dyDescent="0.2">
      <c r="A91" s="15">
        <v>39356</v>
      </c>
      <c r="B91">
        <v>3310.6</v>
      </c>
      <c r="C91" s="10">
        <f t="shared" si="12"/>
        <v>0.11320110328101113</v>
      </c>
      <c r="D91" s="10">
        <v>5.1206300000000003E-2</v>
      </c>
      <c r="E91" s="10">
        <f t="shared" si="10"/>
        <v>4.9938361880935124E-2</v>
      </c>
      <c r="F91" s="10">
        <f t="shared" si="13"/>
        <v>1.0632627414000759</v>
      </c>
      <c r="G91" s="16">
        <v>39356</v>
      </c>
      <c r="H91">
        <v>1649.097</v>
      </c>
      <c r="I91" s="10">
        <f t="shared" si="14"/>
        <v>5.3849246936117728E-2</v>
      </c>
      <c r="J91" s="10">
        <v>5.1206300000000003E-2</v>
      </c>
      <c r="K91" s="10">
        <f t="shared" si="11"/>
        <v>4.9938361880935124E-2</v>
      </c>
      <c r="L91" s="10">
        <f t="shared" si="15"/>
        <v>1.0039108850551826</v>
      </c>
    </row>
    <row r="92" spans="1:12" x14ac:dyDescent="0.2">
      <c r="A92" s="15">
        <v>39387</v>
      </c>
      <c r="B92">
        <v>3674.33</v>
      </c>
      <c r="C92" s="10">
        <f t="shared" si="12"/>
        <v>0.1042413612746803</v>
      </c>
      <c r="D92" s="10">
        <v>4.6875E-2</v>
      </c>
      <c r="E92" s="10">
        <f t="shared" si="10"/>
        <v>4.5809536031294201E-2</v>
      </c>
      <c r="F92" s="10">
        <f t="shared" si="13"/>
        <v>1.0584318252433862</v>
      </c>
      <c r="G92" s="16">
        <v>39387</v>
      </c>
      <c r="H92">
        <v>1653.2449999999999</v>
      </c>
      <c r="I92" s="10">
        <f t="shared" si="14"/>
        <v>2.5121578452385264E-3</v>
      </c>
      <c r="J92" s="10">
        <v>4.6875E-2</v>
      </c>
      <c r="K92" s="10">
        <f t="shared" si="11"/>
        <v>4.5809536031294201E-2</v>
      </c>
      <c r="L92" s="10">
        <f t="shared" si="15"/>
        <v>0.95670262181394428</v>
      </c>
    </row>
    <row r="93" spans="1:12" x14ac:dyDescent="0.2">
      <c r="A93" s="15">
        <v>39417</v>
      </c>
      <c r="B93">
        <v>3722.24</v>
      </c>
      <c r="C93" s="10">
        <f t="shared" si="12"/>
        <v>1.2954834484190202E-2</v>
      </c>
      <c r="D93" s="10">
        <v>5.2456300000000004E-2</v>
      </c>
      <c r="E93" s="10">
        <f t="shared" si="10"/>
        <v>5.1126765522388741E-2</v>
      </c>
      <c r="F93" s="10">
        <f t="shared" si="13"/>
        <v>0.96182806896180151</v>
      </c>
      <c r="G93" s="16">
        <v>39417</v>
      </c>
      <c r="H93">
        <v>1604.0640000000001</v>
      </c>
      <c r="I93" s="10">
        <f t="shared" si="14"/>
        <v>-3.0199614324370579E-2</v>
      </c>
      <c r="J93" s="10">
        <v>5.2456300000000004E-2</v>
      </c>
      <c r="K93" s="10">
        <f t="shared" si="11"/>
        <v>5.1126765522388741E-2</v>
      </c>
      <c r="L93" s="10">
        <f t="shared" si="15"/>
        <v>0.91867362015324072</v>
      </c>
    </row>
    <row r="94" spans="1:12" x14ac:dyDescent="0.2">
      <c r="A94" s="15">
        <v>39448</v>
      </c>
      <c r="B94">
        <v>4055.49</v>
      </c>
      <c r="C94" s="10">
        <f t="shared" si="12"/>
        <v>8.5745881135221039E-2</v>
      </c>
      <c r="D94" s="10">
        <v>4.5999999999999999E-2</v>
      </c>
      <c r="E94" s="10">
        <f t="shared" si="10"/>
        <v>4.4973365642731196E-2</v>
      </c>
      <c r="F94" s="10">
        <f t="shared" si="13"/>
        <v>1.0407725154924898</v>
      </c>
      <c r="G94" s="16">
        <v>39448</v>
      </c>
      <c r="H94">
        <v>1588.8030000000001</v>
      </c>
      <c r="I94" s="10">
        <f t="shared" si="14"/>
        <v>-9.5595063731944291E-3</v>
      </c>
      <c r="J94" s="10">
        <v>4.5999999999999999E-2</v>
      </c>
      <c r="K94" s="10">
        <f t="shared" si="11"/>
        <v>4.4973365642731196E-2</v>
      </c>
      <c r="L94" s="10">
        <f t="shared" si="15"/>
        <v>0.9454671279840744</v>
      </c>
    </row>
    <row r="95" spans="1:12" x14ac:dyDescent="0.2">
      <c r="A95" s="15">
        <v>39479</v>
      </c>
      <c r="B95">
        <v>3161.38</v>
      </c>
      <c r="C95" s="10">
        <f t="shared" si="12"/>
        <v>-0.2490628776080008</v>
      </c>
      <c r="D95" s="10">
        <v>3.1412499999999996E-2</v>
      </c>
      <c r="E95" s="10">
        <f t="shared" si="10"/>
        <v>3.0929222010573874E-2</v>
      </c>
      <c r="F95" s="10">
        <f t="shared" si="13"/>
        <v>0.72000790038142526</v>
      </c>
      <c r="G95" s="16">
        <v>39479</v>
      </c>
      <c r="H95">
        <v>1487.558</v>
      </c>
      <c r="I95" s="10">
        <f t="shared" si="14"/>
        <v>-6.5845053250377275E-2</v>
      </c>
      <c r="J95" s="10">
        <v>3.1412499999999996E-2</v>
      </c>
      <c r="K95" s="10">
        <f t="shared" si="11"/>
        <v>3.0929222010573874E-2</v>
      </c>
      <c r="L95" s="10">
        <f t="shared" si="15"/>
        <v>0.90322572473904883</v>
      </c>
    </row>
    <row r="96" spans="1:12" x14ac:dyDescent="0.2">
      <c r="A96" s="15">
        <v>39508</v>
      </c>
      <c r="B96">
        <v>3012.02</v>
      </c>
      <c r="C96" s="10">
        <f t="shared" si="12"/>
        <v>-4.8397691108175531E-2</v>
      </c>
      <c r="D96" s="10">
        <v>3.0862500000000001E-2</v>
      </c>
      <c r="E96" s="10">
        <f t="shared" si="10"/>
        <v>3.0395830476428399E-2</v>
      </c>
      <c r="F96" s="10">
        <f t="shared" si="13"/>
        <v>0.92120647841539605</v>
      </c>
      <c r="G96" s="16">
        <v>39508</v>
      </c>
      <c r="H96">
        <v>1441.7460000000001</v>
      </c>
      <c r="I96" s="10">
        <f t="shared" si="14"/>
        <v>-3.1280970170701222E-2</v>
      </c>
      <c r="J96" s="10">
        <v>3.0862500000000001E-2</v>
      </c>
      <c r="K96" s="10">
        <f t="shared" si="11"/>
        <v>3.0395830476428399E-2</v>
      </c>
      <c r="L96" s="10">
        <f t="shared" si="15"/>
        <v>0.93832319935287034</v>
      </c>
    </row>
    <row r="97" spans="1:12" x14ac:dyDescent="0.2">
      <c r="A97" s="15">
        <v>39539</v>
      </c>
      <c r="B97">
        <v>3276.36</v>
      </c>
      <c r="C97" s="10">
        <f t="shared" si="12"/>
        <v>8.4122100041393824E-2</v>
      </c>
      <c r="D97" s="10">
        <v>2.7000000000000003E-2</v>
      </c>
      <c r="E97" s="10">
        <f t="shared" si="10"/>
        <v>2.6641930946421092E-2</v>
      </c>
      <c r="F97" s="10">
        <f t="shared" si="13"/>
        <v>1.0574801690949727</v>
      </c>
      <c r="G97" s="16">
        <v>39539</v>
      </c>
      <c r="H97">
        <v>1467.7639999999999</v>
      </c>
      <c r="I97" s="10">
        <f t="shared" si="14"/>
        <v>1.7885275222364858E-2</v>
      </c>
      <c r="J97" s="10">
        <v>2.7000000000000003E-2</v>
      </c>
      <c r="K97" s="10">
        <f t="shared" si="11"/>
        <v>2.6641930946421092E-2</v>
      </c>
      <c r="L97" s="10">
        <f t="shared" si="15"/>
        <v>0.99124334427594374</v>
      </c>
    </row>
    <row r="98" spans="1:12" x14ac:dyDescent="0.2">
      <c r="A98" s="15">
        <v>39569</v>
      </c>
      <c r="B98">
        <v>3462.58</v>
      </c>
      <c r="C98" s="10">
        <f t="shared" si="12"/>
        <v>5.5280925876451004E-2</v>
      </c>
      <c r="D98" s="10">
        <v>2.7237499999999998E-2</v>
      </c>
      <c r="E98" s="10">
        <f t="shared" si="10"/>
        <v>2.6873160296540848E-2</v>
      </c>
      <c r="F98" s="10">
        <f t="shared" si="13"/>
        <v>1.0284077655799102</v>
      </c>
      <c r="G98" s="16">
        <v>39569</v>
      </c>
      <c r="H98">
        <v>1515.9290000000001</v>
      </c>
      <c r="I98" s="10">
        <f t="shared" si="14"/>
        <v>3.2288298024559937E-2</v>
      </c>
      <c r="J98" s="10">
        <v>2.7237499999999998E-2</v>
      </c>
      <c r="K98" s="10">
        <f t="shared" si="11"/>
        <v>2.6873160296540848E-2</v>
      </c>
      <c r="L98" s="10">
        <f t="shared" si="15"/>
        <v>1.0054151377280192</v>
      </c>
    </row>
    <row r="99" spans="1:12" x14ac:dyDescent="0.2">
      <c r="A99" s="15">
        <v>39600</v>
      </c>
      <c r="B99">
        <v>3719.85</v>
      </c>
      <c r="C99" s="10">
        <f t="shared" si="12"/>
        <v>7.1669368951744625E-2</v>
      </c>
      <c r="D99" s="10">
        <v>2.4556300000000003E-2</v>
      </c>
      <c r="E99" s="10">
        <f t="shared" si="10"/>
        <v>2.4259640822841596E-2</v>
      </c>
      <c r="F99" s="10">
        <f t="shared" si="13"/>
        <v>1.047409728128903</v>
      </c>
      <c r="G99" s="16">
        <v>39600</v>
      </c>
      <c r="H99">
        <v>1515.992</v>
      </c>
      <c r="I99" s="10">
        <f t="shared" si="14"/>
        <v>4.1557811043873814E-5</v>
      </c>
      <c r="J99" s="10">
        <v>2.4556300000000003E-2</v>
      </c>
      <c r="K99" s="10">
        <f t="shared" si="11"/>
        <v>2.4259640822841596E-2</v>
      </c>
      <c r="L99" s="10">
        <f t="shared" si="15"/>
        <v>0.97578191698820227</v>
      </c>
    </row>
    <row r="100" spans="1:12" x14ac:dyDescent="0.2">
      <c r="A100" s="15">
        <v>39630</v>
      </c>
      <c r="B100">
        <v>3383.55</v>
      </c>
      <c r="C100" s="10">
        <f t="shared" si="12"/>
        <v>-9.4757890713314585E-2</v>
      </c>
      <c r="D100" s="10">
        <v>2.4612500000000002E-2</v>
      </c>
      <c r="E100" s="10">
        <f t="shared" si="10"/>
        <v>2.4314492331427948E-2</v>
      </c>
      <c r="F100" s="10">
        <f t="shared" si="13"/>
        <v>0.88092761695525745</v>
      </c>
      <c r="G100" s="16">
        <v>39630</v>
      </c>
      <c r="H100">
        <v>1392.5809999999999</v>
      </c>
      <c r="I100" s="10">
        <f t="shared" si="14"/>
        <v>-8.4911150272615296E-2</v>
      </c>
      <c r="J100" s="10">
        <v>2.4612500000000002E-2</v>
      </c>
      <c r="K100" s="10">
        <f t="shared" si="11"/>
        <v>2.4314492331427948E-2</v>
      </c>
      <c r="L100" s="10">
        <f t="shared" si="15"/>
        <v>0.89077435739595678</v>
      </c>
    </row>
    <row r="101" spans="1:12" x14ac:dyDescent="0.2">
      <c r="A101" s="15">
        <v>39661</v>
      </c>
      <c r="B101">
        <v>3288.91</v>
      </c>
      <c r="C101" s="10">
        <f t="shared" si="12"/>
        <v>-2.8369251286005322E-2</v>
      </c>
      <c r="D101" s="10">
        <v>2.46E-2</v>
      </c>
      <c r="E101" s="10">
        <f t="shared" si="10"/>
        <v>2.4302292522964817E-2</v>
      </c>
      <c r="F101" s="10">
        <f t="shared" si="13"/>
        <v>0.9473284561910299</v>
      </c>
      <c r="G101" s="16">
        <v>39661</v>
      </c>
      <c r="H101">
        <v>1351.912</v>
      </c>
      <c r="I101" s="10">
        <f t="shared" si="14"/>
        <v>-2.963897314377521E-2</v>
      </c>
      <c r="J101" s="10">
        <v>2.46E-2</v>
      </c>
      <c r="K101" s="10">
        <f t="shared" si="11"/>
        <v>2.4302292522964817E-2</v>
      </c>
      <c r="L101" s="10">
        <f t="shared" si="15"/>
        <v>0.94605873433325993</v>
      </c>
    </row>
    <row r="102" spans="1:12" x14ac:dyDescent="0.2">
      <c r="A102" s="15">
        <v>39692</v>
      </c>
      <c r="B102">
        <v>3550.87</v>
      </c>
      <c r="C102" s="10">
        <f t="shared" si="12"/>
        <v>7.6636440992895974E-2</v>
      </c>
      <c r="D102" s="10">
        <v>2.4856300000000001E-2</v>
      </c>
      <c r="E102" s="10">
        <f t="shared" si="10"/>
        <v>2.4552407640165523E-2</v>
      </c>
      <c r="F102" s="10">
        <f t="shared" si="13"/>
        <v>1.0520840333527304</v>
      </c>
      <c r="G102" s="16">
        <v>39692</v>
      </c>
      <c r="H102">
        <v>1335.5930000000001</v>
      </c>
      <c r="I102" s="10">
        <f t="shared" si="14"/>
        <v>-1.2144498761529702E-2</v>
      </c>
      <c r="J102" s="10">
        <v>2.4856300000000001E-2</v>
      </c>
      <c r="K102" s="10">
        <f t="shared" si="11"/>
        <v>2.4552407640165523E-2</v>
      </c>
      <c r="L102" s="10">
        <f t="shared" si="15"/>
        <v>0.96330309359830479</v>
      </c>
    </row>
    <row r="103" spans="1:12" x14ac:dyDescent="0.2">
      <c r="A103" s="15">
        <v>39722</v>
      </c>
      <c r="B103">
        <v>2617.77</v>
      </c>
      <c r="C103" s="10">
        <f t="shared" si="12"/>
        <v>-0.30486983357977748</v>
      </c>
      <c r="D103" s="10">
        <v>4.0025000000000005E-2</v>
      </c>
      <c r="E103" s="10">
        <f t="shared" si="10"/>
        <v>3.9244751325900551E-2</v>
      </c>
      <c r="F103" s="10">
        <f t="shared" si="13"/>
        <v>0.65588541509432197</v>
      </c>
      <c r="G103" s="16">
        <v>39722</v>
      </c>
      <c r="H103">
        <v>1184.288</v>
      </c>
      <c r="I103" s="10">
        <f t="shared" si="14"/>
        <v>-0.12023363785726515</v>
      </c>
      <c r="J103" s="10">
        <v>4.0025000000000005E-2</v>
      </c>
      <c r="K103" s="10">
        <f t="shared" si="11"/>
        <v>3.9244751325900551E-2</v>
      </c>
      <c r="L103" s="10">
        <f t="shared" si="15"/>
        <v>0.8405216108168343</v>
      </c>
    </row>
    <row r="104" spans="1:12" x14ac:dyDescent="0.2">
      <c r="A104" s="15">
        <v>39753</v>
      </c>
      <c r="B104">
        <v>1659.11</v>
      </c>
      <c r="C104" s="10">
        <f t="shared" si="12"/>
        <v>-0.45604149629198976</v>
      </c>
      <c r="D104" s="10">
        <v>2.3574999999999999E-2</v>
      </c>
      <c r="E104" s="10">
        <f t="shared" si="10"/>
        <v>2.3301401402265637E-2</v>
      </c>
      <c r="F104" s="10">
        <f t="shared" si="13"/>
        <v>0.52065710230574458</v>
      </c>
      <c r="G104" s="16">
        <v>39753</v>
      </c>
      <c r="H104">
        <v>961.49300000000005</v>
      </c>
      <c r="I104" s="10">
        <f t="shared" si="14"/>
        <v>-0.20840974439723164</v>
      </c>
      <c r="J104" s="10">
        <v>2.3574999999999999E-2</v>
      </c>
      <c r="K104" s="10">
        <f t="shared" si="11"/>
        <v>2.3301401402265637E-2</v>
      </c>
      <c r="L104" s="10">
        <f t="shared" si="15"/>
        <v>0.76828885420050275</v>
      </c>
    </row>
    <row r="105" spans="1:12" x14ac:dyDescent="0.2">
      <c r="A105" s="15">
        <v>39783</v>
      </c>
      <c r="B105">
        <v>1255.77</v>
      </c>
      <c r="C105" s="10">
        <f t="shared" si="12"/>
        <v>-0.27853238375504408</v>
      </c>
      <c r="D105" s="10">
        <v>1.9112499999999998E-2</v>
      </c>
      <c r="E105" s="10">
        <f t="shared" si="10"/>
        <v>1.8932150501946587E-2</v>
      </c>
      <c r="F105" s="10">
        <f t="shared" si="13"/>
        <v>0.7025354657430094</v>
      </c>
      <c r="G105" s="16">
        <v>39783</v>
      </c>
      <c r="H105">
        <v>830.33100000000002</v>
      </c>
      <c r="I105" s="10">
        <f t="shared" si="14"/>
        <v>-0.14666286823741814</v>
      </c>
      <c r="J105" s="10">
        <v>1.9112499999999998E-2</v>
      </c>
      <c r="K105" s="10">
        <f t="shared" si="11"/>
        <v>1.8932150501946587E-2</v>
      </c>
      <c r="L105" s="10">
        <f t="shared" si="15"/>
        <v>0.83440498126063534</v>
      </c>
    </row>
    <row r="106" spans="1:12" x14ac:dyDescent="0.2">
      <c r="A106" s="15">
        <v>39814</v>
      </c>
      <c r="B106">
        <v>1544.14</v>
      </c>
      <c r="C106" s="10">
        <f t="shared" si="12"/>
        <v>0.20671819080891629</v>
      </c>
      <c r="D106" s="10">
        <v>4.3625000000000001E-3</v>
      </c>
      <c r="E106" s="10">
        <f t="shared" si="10"/>
        <v>4.3530118814778997E-3</v>
      </c>
      <c r="F106" s="10">
        <f t="shared" si="13"/>
        <v>1.2023651789274383</v>
      </c>
      <c r="G106" s="16">
        <v>39814</v>
      </c>
      <c r="H106">
        <v>920.226</v>
      </c>
      <c r="I106" s="10">
        <f t="shared" si="14"/>
        <v>0.10279487557574078</v>
      </c>
      <c r="J106" s="10">
        <v>4.3625000000000001E-3</v>
      </c>
      <c r="K106" s="10">
        <f t="shared" si="11"/>
        <v>4.3530118814778997E-3</v>
      </c>
      <c r="L106" s="10">
        <f t="shared" si="15"/>
        <v>1.098441863694263</v>
      </c>
    </row>
    <row r="107" spans="1:12" x14ac:dyDescent="0.2">
      <c r="A107" s="15">
        <v>39845</v>
      </c>
      <c r="B107">
        <v>1364.03</v>
      </c>
      <c r="C107" s="10">
        <f t="shared" si="12"/>
        <v>-0.1240235677528136</v>
      </c>
      <c r="D107" s="10">
        <v>4.3750000000000004E-3</v>
      </c>
      <c r="E107" s="10">
        <f t="shared" si="10"/>
        <v>4.3654575096399983E-3</v>
      </c>
      <c r="F107" s="10">
        <f t="shared" si="13"/>
        <v>0.87161097473754645</v>
      </c>
      <c r="G107" s="16">
        <v>39845</v>
      </c>
      <c r="H107">
        <v>828.89200000000005</v>
      </c>
      <c r="I107" s="10">
        <f t="shared" si="14"/>
        <v>-0.10452942284369425</v>
      </c>
      <c r="J107" s="10">
        <v>4.3750000000000004E-3</v>
      </c>
      <c r="K107" s="10">
        <f t="shared" si="11"/>
        <v>4.3654575096399983E-3</v>
      </c>
      <c r="L107" s="10">
        <f t="shared" si="15"/>
        <v>0.89110511964666572</v>
      </c>
    </row>
    <row r="108" spans="1:12" x14ac:dyDescent="0.2">
      <c r="A108" s="15">
        <v>39873</v>
      </c>
      <c r="B108">
        <v>1083.3399999999999</v>
      </c>
      <c r="C108" s="10">
        <f t="shared" si="12"/>
        <v>-0.23039469181354483</v>
      </c>
      <c r="D108" s="10">
        <v>4.9750000000000003E-3</v>
      </c>
      <c r="E108" s="10">
        <f t="shared" si="10"/>
        <v>4.9626655797450651E-3</v>
      </c>
      <c r="F108" s="10">
        <f t="shared" si="13"/>
        <v>0.76464264260671011</v>
      </c>
      <c r="G108" s="16">
        <v>39873</v>
      </c>
      <c r="H108">
        <v>713.85</v>
      </c>
      <c r="I108" s="10">
        <f t="shared" si="14"/>
        <v>-0.14941701297052062</v>
      </c>
      <c r="J108" s="10">
        <v>4.9750000000000003E-3</v>
      </c>
      <c r="K108" s="10">
        <f t="shared" si="11"/>
        <v>4.9626655797450651E-3</v>
      </c>
      <c r="L108" s="10">
        <f t="shared" si="15"/>
        <v>0.84562032144973431</v>
      </c>
    </row>
    <row r="109" spans="1:12" x14ac:dyDescent="0.2">
      <c r="A109" s="15">
        <v>39904</v>
      </c>
      <c r="B109">
        <v>1272.44</v>
      </c>
      <c r="C109" s="10">
        <f t="shared" si="12"/>
        <v>0.16088745555311532</v>
      </c>
      <c r="D109" s="10">
        <v>4.9499999999999995E-3</v>
      </c>
      <c r="E109" s="10">
        <f t="shared" si="10"/>
        <v>4.9377890296238109E-3</v>
      </c>
      <c r="F109" s="10">
        <f t="shared" si="13"/>
        <v>1.1559496665234916</v>
      </c>
      <c r="G109" s="16">
        <v>39904</v>
      </c>
      <c r="H109">
        <v>817.55600000000004</v>
      </c>
      <c r="I109" s="10">
        <f t="shared" si="14"/>
        <v>0.13564654571910878</v>
      </c>
      <c r="J109" s="10">
        <v>4.9499999999999995E-3</v>
      </c>
      <c r="K109" s="10">
        <f t="shared" si="11"/>
        <v>4.9377890296238109E-3</v>
      </c>
      <c r="L109" s="10">
        <f t="shared" si="15"/>
        <v>1.1307087566894849</v>
      </c>
    </row>
    <row r="110" spans="1:12" x14ac:dyDescent="0.2">
      <c r="A110" s="15">
        <v>39934</v>
      </c>
      <c r="B110">
        <v>1549.72</v>
      </c>
      <c r="C110" s="10">
        <f t="shared" si="12"/>
        <v>0.19713795239769188</v>
      </c>
      <c r="D110" s="10">
        <v>4.1438000000000004E-3</v>
      </c>
      <c r="E110" s="10">
        <f t="shared" si="10"/>
        <v>4.1352381051503427E-3</v>
      </c>
      <c r="F110" s="10">
        <f t="shared" si="13"/>
        <v>1.1930027142925415</v>
      </c>
      <c r="G110" s="16">
        <v>39934</v>
      </c>
      <c r="H110">
        <v>896.22</v>
      </c>
      <c r="I110" s="10">
        <f t="shared" si="14"/>
        <v>9.186651659591813E-2</v>
      </c>
      <c r="J110" s="10">
        <v>4.1438000000000004E-3</v>
      </c>
      <c r="K110" s="10">
        <f t="shared" si="11"/>
        <v>4.1352381051503427E-3</v>
      </c>
      <c r="L110" s="10">
        <f t="shared" si="15"/>
        <v>1.0877312784907678</v>
      </c>
    </row>
    <row r="111" spans="1:12" x14ac:dyDescent="0.2">
      <c r="A111" s="15">
        <v>39965</v>
      </c>
      <c r="B111">
        <v>1778.82</v>
      </c>
      <c r="C111" s="10">
        <f t="shared" si="12"/>
        <v>0.13787595367460112</v>
      </c>
      <c r="D111" s="10">
        <v>3.2000000000000002E-3</v>
      </c>
      <c r="E111" s="10">
        <f t="shared" si="10"/>
        <v>3.1948908965192886E-3</v>
      </c>
      <c r="F111" s="10">
        <f t="shared" si="13"/>
        <v>1.1346810627780819</v>
      </c>
      <c r="G111" s="16">
        <v>39965</v>
      </c>
      <c r="H111">
        <v>994.49800000000005</v>
      </c>
      <c r="I111" s="10">
        <f t="shared" si="14"/>
        <v>0.10405216868091399</v>
      </c>
      <c r="J111" s="10">
        <v>3.2000000000000002E-3</v>
      </c>
      <c r="K111" s="10">
        <f t="shared" si="11"/>
        <v>3.1948908965192886E-3</v>
      </c>
      <c r="L111" s="10">
        <f t="shared" si="15"/>
        <v>1.1008572777843948</v>
      </c>
    </row>
    <row r="112" spans="1:12" x14ac:dyDescent="0.2">
      <c r="A112" s="15">
        <v>39995</v>
      </c>
      <c r="B112">
        <v>1668.73</v>
      </c>
      <c r="C112" s="10">
        <f t="shared" si="12"/>
        <v>-6.3887365050288525E-2</v>
      </c>
      <c r="D112" s="10">
        <v>3.0625000000000001E-3</v>
      </c>
      <c r="E112" s="10">
        <f t="shared" si="10"/>
        <v>3.0578200992378685E-3</v>
      </c>
      <c r="F112" s="10">
        <f t="shared" si="13"/>
        <v>0.93305481485047359</v>
      </c>
      <c r="G112" s="16">
        <v>39995</v>
      </c>
      <c r="H112">
        <v>972.85</v>
      </c>
      <c r="I112" s="10">
        <f t="shared" si="14"/>
        <v>-2.2008179313785133E-2</v>
      </c>
      <c r="J112" s="10">
        <v>3.0625000000000001E-3</v>
      </c>
      <c r="K112" s="10">
        <f t="shared" si="11"/>
        <v>3.0578200992378685E-3</v>
      </c>
      <c r="L112" s="10">
        <f t="shared" si="15"/>
        <v>0.97493400058697699</v>
      </c>
    </row>
    <row r="113" spans="1:12" x14ac:dyDescent="0.2">
      <c r="A113" s="15">
        <v>40026</v>
      </c>
      <c r="B113">
        <v>1716.92</v>
      </c>
      <c r="C113" s="10">
        <f t="shared" si="12"/>
        <v>2.8469129859397282E-2</v>
      </c>
      <c r="D113" s="10">
        <v>2.7562999999999997E-3</v>
      </c>
      <c r="E113" s="10">
        <f t="shared" si="10"/>
        <v>2.7525083708020031E-3</v>
      </c>
      <c r="F113" s="10">
        <f t="shared" si="13"/>
        <v>1.0257166214885953</v>
      </c>
      <c r="G113" s="16">
        <v>40026</v>
      </c>
      <c r="H113">
        <v>1065.585</v>
      </c>
      <c r="I113" s="10">
        <f t="shared" si="14"/>
        <v>9.1049315193087052E-2</v>
      </c>
      <c r="J113" s="10">
        <v>2.7562999999999997E-3</v>
      </c>
      <c r="K113" s="10">
        <f t="shared" si="11"/>
        <v>2.7525083708020031E-3</v>
      </c>
      <c r="L113" s="10">
        <f t="shared" si="15"/>
        <v>1.0882968068222851</v>
      </c>
    </row>
    <row r="114" spans="1:12" x14ac:dyDescent="0.2">
      <c r="A114" s="15">
        <v>40057</v>
      </c>
      <c r="B114">
        <v>1593.68</v>
      </c>
      <c r="C114" s="10">
        <f t="shared" si="12"/>
        <v>-7.4486180543880884E-2</v>
      </c>
      <c r="D114" s="10">
        <v>2.5624999999999997E-3</v>
      </c>
      <c r="E114" s="10">
        <f t="shared" si="10"/>
        <v>2.5592223949229896E-3</v>
      </c>
      <c r="F114" s="10">
        <f t="shared" si="13"/>
        <v>0.92295459706119609</v>
      </c>
      <c r="G114" s="16">
        <v>40057</v>
      </c>
      <c r="H114">
        <v>1066.6310000000001</v>
      </c>
      <c r="I114" s="10">
        <f t="shared" si="14"/>
        <v>9.8113895019040238E-4</v>
      </c>
      <c r="J114" s="10">
        <v>2.5624999999999997E-3</v>
      </c>
      <c r="K114" s="10">
        <f t="shared" si="11"/>
        <v>2.5592223949229896E-3</v>
      </c>
      <c r="L114" s="10">
        <f t="shared" si="15"/>
        <v>0.99842191655526746</v>
      </c>
    </row>
    <row r="115" spans="1:12" x14ac:dyDescent="0.2">
      <c r="A115" s="15">
        <v>40087</v>
      </c>
      <c r="B115">
        <v>1656.14</v>
      </c>
      <c r="C115" s="10">
        <f t="shared" si="12"/>
        <v>3.8443786061084201E-2</v>
      </c>
      <c r="D115" s="10">
        <v>2.4562999999999998E-3</v>
      </c>
      <c r="E115" s="10">
        <f t="shared" si="10"/>
        <v>2.4532882260270457E-3</v>
      </c>
      <c r="F115" s="10">
        <f t="shared" si="13"/>
        <v>1.0359904978350571</v>
      </c>
      <c r="G115" s="16">
        <v>40087</v>
      </c>
      <c r="H115">
        <v>1102.0350000000001</v>
      </c>
      <c r="I115" s="10">
        <f t="shared" si="14"/>
        <v>3.2653387583417008E-2</v>
      </c>
      <c r="J115" s="10">
        <v>2.4562999999999998E-3</v>
      </c>
      <c r="K115" s="10">
        <f t="shared" si="11"/>
        <v>2.4532882260270457E-3</v>
      </c>
      <c r="L115" s="10">
        <f t="shared" si="15"/>
        <v>1.0302000993573899</v>
      </c>
    </row>
    <row r="116" spans="1:12" x14ac:dyDescent="0.2">
      <c r="A116" s="15">
        <v>40118</v>
      </c>
      <c r="B116">
        <v>1544.26</v>
      </c>
      <c r="C116" s="10">
        <f t="shared" si="12"/>
        <v>-6.9944762244149333E-2</v>
      </c>
      <c r="D116" s="10">
        <v>2.4124999999999997E-3</v>
      </c>
      <c r="E116" s="10">
        <f t="shared" si="10"/>
        <v>2.4095945937983366E-3</v>
      </c>
      <c r="F116" s="10">
        <f t="shared" si="13"/>
        <v>0.92764564316205234</v>
      </c>
      <c r="G116" s="16">
        <v>40118</v>
      </c>
      <c r="H116">
        <v>1109.2429999999999</v>
      </c>
      <c r="I116" s="10">
        <f t="shared" si="14"/>
        <v>6.5193300248224716E-3</v>
      </c>
      <c r="J116" s="10">
        <v>2.4124999999999997E-3</v>
      </c>
      <c r="K116" s="10">
        <f t="shared" si="11"/>
        <v>2.4095945937983366E-3</v>
      </c>
      <c r="L116" s="10">
        <f t="shared" si="15"/>
        <v>1.0041097354310242</v>
      </c>
    </row>
    <row r="117" spans="1:12" x14ac:dyDescent="0.2">
      <c r="A117" s="15">
        <v>40148</v>
      </c>
      <c r="B117">
        <v>1662.86</v>
      </c>
      <c r="C117" s="10">
        <f t="shared" si="12"/>
        <v>7.3994180251234387E-2</v>
      </c>
      <c r="D117" s="10">
        <v>2.3469000000000003E-3</v>
      </c>
      <c r="E117" s="10">
        <f t="shared" si="10"/>
        <v>2.3441503314860597E-3</v>
      </c>
      <c r="F117" s="10">
        <f t="shared" si="13"/>
        <v>1.0716500299197482</v>
      </c>
      <c r="G117" s="16">
        <v>40148</v>
      </c>
      <c r="H117">
        <v>1171.944</v>
      </c>
      <c r="I117" s="10">
        <f t="shared" si="14"/>
        <v>5.4986107756514448E-2</v>
      </c>
      <c r="J117" s="10">
        <v>2.3469000000000003E-3</v>
      </c>
      <c r="K117" s="10">
        <f t="shared" si="11"/>
        <v>2.3441503314860597E-3</v>
      </c>
      <c r="L117" s="10">
        <f t="shared" si="15"/>
        <v>1.0526419574250283</v>
      </c>
    </row>
    <row r="118" spans="1:12" x14ac:dyDescent="0.2">
      <c r="A118" s="15">
        <v>40179</v>
      </c>
      <c r="B118">
        <v>1698.24</v>
      </c>
      <c r="C118" s="10">
        <f t="shared" si="12"/>
        <v>2.1053409197832482E-2</v>
      </c>
      <c r="D118" s="10">
        <v>2.3094000000000001E-3</v>
      </c>
      <c r="E118" s="10">
        <f t="shared" si="10"/>
        <v>2.3067374343180925E-3</v>
      </c>
      <c r="F118" s="10">
        <f t="shared" si="13"/>
        <v>1.0187466717635143</v>
      </c>
      <c r="G118" s="16">
        <v>40179</v>
      </c>
      <c r="H118">
        <v>1168.4680000000001</v>
      </c>
      <c r="I118" s="10">
        <f t="shared" si="14"/>
        <v>-2.9704193585076786E-3</v>
      </c>
      <c r="J118" s="10">
        <v>2.3094000000000001E-3</v>
      </c>
      <c r="K118" s="10">
        <f t="shared" si="11"/>
        <v>2.3067374343180925E-3</v>
      </c>
      <c r="L118" s="10">
        <f t="shared" si="15"/>
        <v>0.99472284320717419</v>
      </c>
    </row>
    <row r="119" spans="1:12" x14ac:dyDescent="0.2">
      <c r="A119" s="15">
        <v>40210</v>
      </c>
      <c r="B119">
        <v>1546.29</v>
      </c>
      <c r="C119" s="10">
        <f t="shared" si="12"/>
        <v>-9.3733907229435226E-2</v>
      </c>
      <c r="D119" s="10">
        <v>2.2906000000000003E-3</v>
      </c>
      <c r="E119" s="10">
        <f t="shared" si="10"/>
        <v>2.2879805750938825E-3</v>
      </c>
      <c r="F119" s="10">
        <f t="shared" si="13"/>
        <v>0.90397811219547086</v>
      </c>
      <c r="G119" s="16">
        <v>40210</v>
      </c>
      <c r="H119">
        <v>1129.287</v>
      </c>
      <c r="I119" s="10">
        <f t="shared" si="14"/>
        <v>-3.4107028959373641E-2</v>
      </c>
      <c r="J119" s="10">
        <v>2.2906000000000003E-3</v>
      </c>
      <c r="K119" s="10">
        <f t="shared" si="11"/>
        <v>2.2879805750938825E-3</v>
      </c>
      <c r="L119" s="10">
        <f t="shared" si="15"/>
        <v>0.9636049904655325</v>
      </c>
    </row>
    <row r="120" spans="1:12" x14ac:dyDescent="0.2">
      <c r="A120" s="15">
        <v>40238</v>
      </c>
      <c r="B120">
        <v>1447.09</v>
      </c>
      <c r="C120" s="10">
        <f t="shared" si="12"/>
        <v>-6.6303870062493844E-2</v>
      </c>
      <c r="D120" s="10">
        <v>2.2813E-3</v>
      </c>
      <c r="E120" s="10">
        <f t="shared" si="10"/>
        <v>2.2787017859417771E-3</v>
      </c>
      <c r="F120" s="10">
        <f t="shared" si="13"/>
        <v>0.93141742815156436</v>
      </c>
      <c r="G120" s="16">
        <v>40238</v>
      </c>
      <c r="H120">
        <v>1140.585</v>
      </c>
      <c r="I120" s="10">
        <f t="shared" si="14"/>
        <v>9.9548285552565324E-3</v>
      </c>
      <c r="J120" s="10">
        <v>2.2813E-3</v>
      </c>
      <c r="K120" s="10">
        <f t="shared" si="11"/>
        <v>2.2787017859417771E-3</v>
      </c>
      <c r="L120" s="10">
        <f t="shared" si="15"/>
        <v>1.0076761267693148</v>
      </c>
    </row>
    <row r="121" spans="1:12" x14ac:dyDescent="0.2">
      <c r="A121" s="15">
        <v>40269</v>
      </c>
      <c r="B121">
        <v>1554.52</v>
      </c>
      <c r="C121" s="10">
        <f t="shared" si="12"/>
        <v>7.1612172941713834E-2</v>
      </c>
      <c r="D121" s="10">
        <v>2.4862999999999999E-3</v>
      </c>
      <c r="E121" s="10">
        <f t="shared" si="10"/>
        <v>2.4832142697972896E-3</v>
      </c>
      <c r="F121" s="10">
        <f t="shared" si="13"/>
        <v>1.0691289586719166</v>
      </c>
      <c r="G121" s="16">
        <v>40269</v>
      </c>
      <c r="H121">
        <v>1212.1400000000001</v>
      </c>
      <c r="I121" s="10">
        <f t="shared" si="14"/>
        <v>6.0846103846677789E-2</v>
      </c>
      <c r="J121" s="10">
        <v>2.4862999999999999E-3</v>
      </c>
      <c r="K121" s="10">
        <f t="shared" si="11"/>
        <v>2.4832142697972896E-3</v>
      </c>
      <c r="L121" s="10">
        <f t="shared" si="15"/>
        <v>1.0583628895768804</v>
      </c>
    </row>
    <row r="122" spans="1:12" x14ac:dyDescent="0.2">
      <c r="A122" s="15">
        <v>40299</v>
      </c>
      <c r="B122">
        <v>1575.19</v>
      </c>
      <c r="C122" s="10">
        <f t="shared" si="12"/>
        <v>1.3209083615246553E-2</v>
      </c>
      <c r="D122" s="10">
        <v>2.8000000000000004E-3</v>
      </c>
      <c r="E122" s="10">
        <f t="shared" si="10"/>
        <v>2.796087302001188E-3</v>
      </c>
      <c r="F122" s="10">
        <f t="shared" si="13"/>
        <v>1.0104129963132453</v>
      </c>
      <c r="G122" s="16">
        <v>40299</v>
      </c>
      <c r="H122">
        <v>1202.319</v>
      </c>
      <c r="I122" s="10">
        <f t="shared" si="14"/>
        <v>-8.1352006093074972E-3</v>
      </c>
      <c r="J122" s="10">
        <v>2.8000000000000004E-3</v>
      </c>
      <c r="K122" s="10">
        <f t="shared" si="11"/>
        <v>2.796087302001188E-3</v>
      </c>
      <c r="L122" s="10">
        <f t="shared" si="15"/>
        <v>0.98906871208869129</v>
      </c>
    </row>
    <row r="123" spans="1:12" x14ac:dyDescent="0.2">
      <c r="A123" s="15">
        <v>40330</v>
      </c>
      <c r="B123">
        <v>1276.8699999999999</v>
      </c>
      <c r="C123" s="10">
        <f t="shared" si="12"/>
        <v>-0.20996412915042506</v>
      </c>
      <c r="D123" s="10">
        <v>3.5088000000000003E-3</v>
      </c>
      <c r="E123" s="10">
        <f t="shared" si="10"/>
        <v>3.5026585232297335E-3</v>
      </c>
      <c r="F123" s="10">
        <f t="shared" si="13"/>
        <v>0.78653321232634521</v>
      </c>
      <c r="G123" s="16">
        <v>40330</v>
      </c>
      <c r="H123">
        <v>1069.5360000000001</v>
      </c>
      <c r="I123" s="10">
        <f t="shared" si="14"/>
        <v>-0.11702728235514613</v>
      </c>
      <c r="J123" s="10">
        <v>3.5088000000000003E-3</v>
      </c>
      <c r="K123" s="10">
        <f t="shared" si="11"/>
        <v>3.5026585232297335E-3</v>
      </c>
      <c r="L123" s="10">
        <f t="shared" si="15"/>
        <v>0.87947005912162413</v>
      </c>
    </row>
    <row r="124" spans="1:12" x14ac:dyDescent="0.2">
      <c r="A124" s="15">
        <v>40360</v>
      </c>
      <c r="B124">
        <v>1255.33</v>
      </c>
      <c r="C124" s="10">
        <f t="shared" si="12"/>
        <v>-1.7013284545901633E-2</v>
      </c>
      <c r="D124" s="10">
        <v>3.4719E-3</v>
      </c>
      <c r="E124" s="10">
        <f t="shared" si="10"/>
        <v>3.4658868691683224E-3</v>
      </c>
      <c r="F124" s="10">
        <f t="shared" si="13"/>
        <v>0.97952082858493006</v>
      </c>
      <c r="G124" s="16">
        <v>40360</v>
      </c>
      <c r="H124">
        <v>1036.0840000000001</v>
      </c>
      <c r="I124" s="10">
        <f t="shared" si="14"/>
        <v>-3.1776687931399455E-2</v>
      </c>
      <c r="J124" s="10">
        <v>3.4719E-3</v>
      </c>
      <c r="K124" s="10">
        <f t="shared" si="11"/>
        <v>3.4658868691683224E-3</v>
      </c>
      <c r="L124" s="10">
        <f t="shared" si="15"/>
        <v>0.96475742519943219</v>
      </c>
    </row>
    <row r="125" spans="1:12" x14ac:dyDescent="0.2">
      <c r="A125" s="15">
        <v>40391</v>
      </c>
      <c r="B125">
        <v>1420.59</v>
      </c>
      <c r="C125" s="10">
        <f t="shared" si="12"/>
        <v>0.1236737920515211</v>
      </c>
      <c r="D125" s="10">
        <v>3.0281000000000001E-3</v>
      </c>
      <c r="E125" s="10">
        <f t="shared" si="10"/>
        <v>3.0235245395026792E-3</v>
      </c>
      <c r="F125" s="10">
        <f t="shared" si="13"/>
        <v>1.1206502675120185</v>
      </c>
      <c r="G125" s="16">
        <v>40391</v>
      </c>
      <c r="H125">
        <v>1152.1679999999999</v>
      </c>
      <c r="I125" s="10">
        <f t="shared" si="14"/>
        <v>0.10619716334290663</v>
      </c>
      <c r="J125" s="10">
        <v>3.0281000000000001E-3</v>
      </c>
      <c r="K125" s="10">
        <f t="shared" si="11"/>
        <v>3.0235245395026792E-3</v>
      </c>
      <c r="L125" s="10">
        <f t="shared" si="15"/>
        <v>1.1031736388034039</v>
      </c>
    </row>
    <row r="126" spans="1:12" x14ac:dyDescent="0.2">
      <c r="A126" s="15">
        <v>40422</v>
      </c>
      <c r="B126">
        <v>1308.69</v>
      </c>
      <c r="C126" s="10">
        <f t="shared" si="12"/>
        <v>-8.2045641398142174E-2</v>
      </c>
      <c r="D126" s="10">
        <v>2.5780999999999998E-3</v>
      </c>
      <c r="E126" s="10">
        <f t="shared" si="10"/>
        <v>2.5747824010395872E-3</v>
      </c>
      <c r="F126" s="10">
        <f t="shared" si="13"/>
        <v>0.91537957620081822</v>
      </c>
      <c r="G126" s="16">
        <v>40422</v>
      </c>
      <c r="H126">
        <v>1111.5150000000001</v>
      </c>
      <c r="I126" s="10">
        <f t="shared" si="14"/>
        <v>-3.5921435366678883E-2</v>
      </c>
      <c r="J126" s="10">
        <v>2.5780999999999998E-3</v>
      </c>
      <c r="K126" s="10">
        <f t="shared" si="11"/>
        <v>2.5747824010395872E-3</v>
      </c>
      <c r="L126" s="10">
        <f t="shared" si="15"/>
        <v>0.9615037822322815</v>
      </c>
    </row>
    <row r="127" spans="1:12" x14ac:dyDescent="0.2">
      <c r="A127" s="15">
        <v>40452</v>
      </c>
      <c r="B127">
        <v>1373.98</v>
      </c>
      <c r="C127" s="10">
        <f t="shared" si="12"/>
        <v>4.8685000773983779E-2</v>
      </c>
      <c r="D127" s="10">
        <v>2.5688E-3</v>
      </c>
      <c r="E127" s="10">
        <f t="shared" si="10"/>
        <v>2.5655062726919159E-3</v>
      </c>
      <c r="F127" s="10">
        <f t="shared" si="13"/>
        <v>1.0461194945012919</v>
      </c>
      <c r="G127" s="16">
        <v>40452</v>
      </c>
      <c r="H127">
        <v>1184.193</v>
      </c>
      <c r="I127" s="10">
        <f t="shared" si="14"/>
        <v>6.3337580326705945E-2</v>
      </c>
      <c r="J127" s="10">
        <v>2.5688E-3</v>
      </c>
      <c r="K127" s="10">
        <f t="shared" si="11"/>
        <v>2.5655062726919159E-3</v>
      </c>
      <c r="L127" s="10">
        <f t="shared" si="15"/>
        <v>1.0607720740540141</v>
      </c>
    </row>
    <row r="128" spans="1:12" x14ac:dyDescent="0.2">
      <c r="A128" s="15">
        <v>40483</v>
      </c>
      <c r="B128">
        <v>1358.32</v>
      </c>
      <c r="C128" s="10">
        <f t="shared" si="12"/>
        <v>-1.1462995627841192E-2</v>
      </c>
      <c r="D128" s="10">
        <v>2.5374999999999998E-3</v>
      </c>
      <c r="E128" s="10">
        <f t="shared" si="10"/>
        <v>2.5342859827727354E-3</v>
      </c>
      <c r="F128" s="10">
        <f t="shared" si="13"/>
        <v>0.98600271838938602</v>
      </c>
      <c r="G128" s="16">
        <v>40483</v>
      </c>
      <c r="H128">
        <v>1223.307</v>
      </c>
      <c r="I128" s="10">
        <f t="shared" si="14"/>
        <v>3.2496317346712607E-2</v>
      </c>
      <c r="J128" s="10">
        <v>2.5374999999999998E-3</v>
      </c>
      <c r="K128" s="10">
        <f t="shared" si="11"/>
        <v>2.5342859827727354E-3</v>
      </c>
      <c r="L128" s="10">
        <f t="shared" si="15"/>
        <v>1.0299620313639399</v>
      </c>
    </row>
    <row r="129" spans="1:12" x14ac:dyDescent="0.2">
      <c r="A129" s="15">
        <v>40513</v>
      </c>
      <c r="B129">
        <v>1308.5899999999999</v>
      </c>
      <c r="C129" s="10">
        <f t="shared" si="12"/>
        <v>-3.7298420355863268E-2</v>
      </c>
      <c r="D129" s="10">
        <v>2.6530999999999998E-3</v>
      </c>
      <c r="E129" s="10">
        <f t="shared" si="10"/>
        <v>2.6495867428381992E-3</v>
      </c>
      <c r="F129" s="10">
        <f t="shared" si="13"/>
        <v>0.9600519929012985</v>
      </c>
      <c r="G129" s="16">
        <v>40513</v>
      </c>
      <c r="H129">
        <v>1216.675</v>
      </c>
      <c r="I129" s="10">
        <f t="shared" si="14"/>
        <v>-5.4361190632229517E-3</v>
      </c>
      <c r="J129" s="10">
        <v>2.6530999999999998E-3</v>
      </c>
      <c r="K129" s="10">
        <f t="shared" si="11"/>
        <v>2.6495867428381992E-3</v>
      </c>
      <c r="L129" s="10">
        <f t="shared" si="15"/>
        <v>0.99191429419393884</v>
      </c>
    </row>
    <row r="130" spans="1:12" x14ac:dyDescent="0.2">
      <c r="A130" s="15">
        <v>40544</v>
      </c>
      <c r="B130">
        <v>1376.34</v>
      </c>
      <c r="C130" s="10">
        <f t="shared" si="12"/>
        <v>5.0477580342198299E-2</v>
      </c>
      <c r="D130" s="10">
        <v>2.6062999999999998E-3</v>
      </c>
      <c r="E130" s="10">
        <f t="shared" si="10"/>
        <v>2.602909490001473E-3</v>
      </c>
      <c r="F130" s="10">
        <f t="shared" si="13"/>
        <v>1.0478746708521969</v>
      </c>
      <c r="G130" s="16">
        <v>40544</v>
      </c>
      <c r="H130">
        <v>1287.943</v>
      </c>
      <c r="I130" s="10">
        <f t="shared" si="14"/>
        <v>5.6924643826608001E-2</v>
      </c>
      <c r="J130" s="10">
        <v>2.6062999999999998E-3</v>
      </c>
      <c r="K130" s="10">
        <f t="shared" si="11"/>
        <v>2.602909490001473E-3</v>
      </c>
      <c r="L130" s="10">
        <f t="shared" si="15"/>
        <v>1.0543217343366065</v>
      </c>
    </row>
    <row r="131" spans="1:12" x14ac:dyDescent="0.2">
      <c r="A131" s="15">
        <v>40575</v>
      </c>
      <c r="B131">
        <v>1408.01</v>
      </c>
      <c r="C131" s="10">
        <f t="shared" si="12"/>
        <v>2.2749557971402563E-2</v>
      </c>
      <c r="D131" s="10">
        <v>2.63E-3</v>
      </c>
      <c r="E131" s="10">
        <f t="shared" si="10"/>
        <v>2.6265476018798115E-3</v>
      </c>
      <c r="F131" s="10">
        <f t="shared" si="13"/>
        <v>1.0201230103695227</v>
      </c>
      <c r="G131" s="16">
        <v>40575</v>
      </c>
      <c r="H131">
        <v>1330.27</v>
      </c>
      <c r="I131" s="10">
        <f t="shared" si="14"/>
        <v>3.233555710471097E-2</v>
      </c>
      <c r="J131" s="10">
        <v>2.63E-3</v>
      </c>
      <c r="K131" s="10">
        <f t="shared" si="11"/>
        <v>2.6265476018798115E-3</v>
      </c>
      <c r="L131" s="10">
        <f t="shared" si="15"/>
        <v>1.0297090095028312</v>
      </c>
    </row>
    <row r="132" spans="1:12" x14ac:dyDescent="0.2">
      <c r="A132" s="15">
        <v>40603</v>
      </c>
      <c r="B132">
        <v>1396.52</v>
      </c>
      <c r="C132" s="10">
        <f t="shared" si="12"/>
        <v>-8.1939321647335403E-3</v>
      </c>
      <c r="D132" s="10">
        <v>2.6099999999999999E-3</v>
      </c>
      <c r="E132" s="10">
        <f t="shared" si="10"/>
        <v>2.6065998649499951E-3</v>
      </c>
      <c r="F132" s="10">
        <f t="shared" si="13"/>
        <v>0.98919946797031644</v>
      </c>
      <c r="G132" s="16">
        <v>40603</v>
      </c>
      <c r="H132">
        <v>1340.8879999999999</v>
      </c>
      <c r="I132" s="10">
        <f t="shared" si="14"/>
        <v>7.9501519009783899E-3</v>
      </c>
      <c r="J132" s="10">
        <v>2.6099999999999999E-3</v>
      </c>
      <c r="K132" s="10">
        <f t="shared" si="11"/>
        <v>2.6065998649499951E-3</v>
      </c>
      <c r="L132" s="10">
        <f t="shared" si="15"/>
        <v>1.0053435520360283</v>
      </c>
    </row>
    <row r="133" spans="1:12" x14ac:dyDescent="0.2">
      <c r="A133" s="15">
        <v>40634</v>
      </c>
      <c r="B133">
        <v>1512.23</v>
      </c>
      <c r="C133" s="10">
        <f t="shared" si="12"/>
        <v>7.9601954772307623E-2</v>
      </c>
      <c r="D133" s="10">
        <v>2.4294999999999998E-3</v>
      </c>
      <c r="E133" s="10">
        <f t="shared" si="10"/>
        <v>2.4265535361993472E-3</v>
      </c>
      <c r="F133" s="10">
        <f t="shared" si="13"/>
        <v>1.0771754012361083</v>
      </c>
      <c r="G133" s="16">
        <v>40634</v>
      </c>
      <c r="H133">
        <v>1341.4449999999999</v>
      </c>
      <c r="I133" s="10">
        <f t="shared" si="14"/>
        <v>4.1531011101605502E-4</v>
      </c>
      <c r="J133" s="10">
        <v>2.4294999999999998E-3</v>
      </c>
      <c r="K133" s="10">
        <f t="shared" si="11"/>
        <v>2.4265535361993472E-3</v>
      </c>
      <c r="L133" s="10">
        <f t="shared" si="15"/>
        <v>0.99798875657481667</v>
      </c>
    </row>
    <row r="134" spans="1:12" x14ac:dyDescent="0.2">
      <c r="A134" s="15">
        <v>40664</v>
      </c>
      <c r="B134">
        <v>1425.94</v>
      </c>
      <c r="C134" s="10">
        <f t="shared" si="12"/>
        <v>-5.8754137220360658E-2</v>
      </c>
      <c r="D134" s="10">
        <v>2.1024999999999998E-3</v>
      </c>
      <c r="E134" s="10">
        <f t="shared" si="10"/>
        <v>2.1002928400360101E-3</v>
      </c>
      <c r="F134" s="10">
        <f t="shared" si="13"/>
        <v>0.9391455699396033</v>
      </c>
      <c r="G134" s="16">
        <v>40664</v>
      </c>
      <c r="H134">
        <v>1391.8630000000001</v>
      </c>
      <c r="I134" s="10">
        <f t="shared" si="14"/>
        <v>3.6895746367261319E-2</v>
      </c>
      <c r="J134" s="10">
        <v>2.1024999999999998E-3</v>
      </c>
      <c r="K134" s="10">
        <f t="shared" si="11"/>
        <v>2.1002928400360101E-3</v>
      </c>
      <c r="L134" s="10">
        <f t="shared" si="15"/>
        <v>1.0347954535272252</v>
      </c>
    </row>
    <row r="135" spans="1:12" x14ac:dyDescent="0.2">
      <c r="A135" s="15">
        <v>40695</v>
      </c>
      <c r="B135">
        <v>1307.22</v>
      </c>
      <c r="C135" s="10">
        <f t="shared" si="12"/>
        <v>-8.6928500486409738E-2</v>
      </c>
      <c r="D135" s="10">
        <v>1.9042999999999998E-3</v>
      </c>
      <c r="E135" s="10">
        <f t="shared" si="10"/>
        <v>1.9024891193639532E-3</v>
      </c>
      <c r="F135" s="10">
        <f t="shared" si="13"/>
        <v>0.91116901039422626</v>
      </c>
      <c r="G135" s="16">
        <v>40695</v>
      </c>
      <c r="H135">
        <v>1335.586</v>
      </c>
      <c r="I135" s="10">
        <f t="shared" si="14"/>
        <v>-4.1272990676346884E-2</v>
      </c>
      <c r="J135" s="10">
        <v>1.9042999999999998E-3</v>
      </c>
      <c r="K135" s="10">
        <f t="shared" si="11"/>
        <v>1.9024891193639532E-3</v>
      </c>
      <c r="L135" s="10">
        <f t="shared" si="15"/>
        <v>0.95682452020428921</v>
      </c>
    </row>
    <row r="136" spans="1:12" x14ac:dyDescent="0.2">
      <c r="A136" s="15">
        <v>40725</v>
      </c>
      <c r="B136">
        <v>1263.6300000000001</v>
      </c>
      <c r="C136" s="10">
        <f t="shared" si="12"/>
        <v>-3.3914213529788378E-2</v>
      </c>
      <c r="D136" s="10">
        <v>1.8504999999999999E-3</v>
      </c>
      <c r="E136" s="10">
        <f t="shared" si="10"/>
        <v>1.8487899342011459E-3</v>
      </c>
      <c r="F136" s="10">
        <f t="shared" si="13"/>
        <v>0.96423699653601047</v>
      </c>
      <c r="G136" s="16">
        <v>40725</v>
      </c>
      <c r="H136">
        <v>1343.806</v>
      </c>
      <c r="I136" s="10">
        <f t="shared" si="14"/>
        <v>6.1357395919556463E-3</v>
      </c>
      <c r="J136" s="10">
        <v>1.8504999999999999E-3</v>
      </c>
      <c r="K136" s="10">
        <f t="shared" si="11"/>
        <v>1.8487899342011459E-3</v>
      </c>
      <c r="L136" s="10">
        <f t="shared" si="15"/>
        <v>1.0042869496577544</v>
      </c>
    </row>
    <row r="137" spans="1:12" x14ac:dyDescent="0.2">
      <c r="A137" s="15">
        <v>40756</v>
      </c>
      <c r="B137">
        <v>1140.83</v>
      </c>
      <c r="C137" s="10">
        <f t="shared" si="12"/>
        <v>-0.1022324636870432</v>
      </c>
      <c r="D137" s="10">
        <v>1.9206000000000002E-3</v>
      </c>
      <c r="E137" s="10">
        <f t="shared" si="10"/>
        <v>1.9187580059321645E-3</v>
      </c>
      <c r="F137" s="10">
        <f t="shared" si="13"/>
        <v>0.89584877830702458</v>
      </c>
      <c r="G137" s="16">
        <v>40756</v>
      </c>
      <c r="H137">
        <v>1297.2249999999999</v>
      </c>
      <c r="I137" s="10">
        <f t="shared" si="14"/>
        <v>-3.5278518900014058E-2</v>
      </c>
      <c r="J137" s="10">
        <v>1.9206000000000002E-3</v>
      </c>
      <c r="K137" s="10">
        <f t="shared" si="11"/>
        <v>1.9187580059321645E-3</v>
      </c>
      <c r="L137" s="10">
        <f t="shared" si="15"/>
        <v>0.96280272309405379</v>
      </c>
    </row>
    <row r="138" spans="1:12" x14ac:dyDescent="0.2">
      <c r="A138" s="15">
        <v>40787</v>
      </c>
      <c r="B138">
        <v>1022.35</v>
      </c>
      <c r="C138" s="10">
        <f t="shared" si="12"/>
        <v>-0.10965216876040265</v>
      </c>
      <c r="D138" s="10">
        <v>2.215E-3</v>
      </c>
      <c r="E138" s="10">
        <f t="shared" si="10"/>
        <v>2.2125505039224192E-3</v>
      </c>
      <c r="F138" s="10">
        <f t="shared" si="13"/>
        <v>0.88813528073567494</v>
      </c>
      <c r="G138" s="16">
        <v>40787</v>
      </c>
      <c r="H138">
        <v>1203.1659999999999</v>
      </c>
      <c r="I138" s="10">
        <f t="shared" si="14"/>
        <v>-7.5270951708621373E-2</v>
      </c>
      <c r="J138" s="10">
        <v>2.215E-3</v>
      </c>
      <c r="K138" s="10">
        <f t="shared" si="11"/>
        <v>2.2125505039224192E-3</v>
      </c>
      <c r="L138" s="10">
        <f t="shared" si="15"/>
        <v>0.92251649778745626</v>
      </c>
    </row>
    <row r="139" spans="1:12" x14ac:dyDescent="0.2">
      <c r="A139" s="15">
        <v>40817</v>
      </c>
      <c r="B139">
        <v>779.52</v>
      </c>
      <c r="C139" s="10">
        <f t="shared" si="12"/>
        <v>-0.27118083224764056</v>
      </c>
      <c r="D139" s="10">
        <v>2.3999999999999998E-3</v>
      </c>
      <c r="E139" s="10">
        <f t="shared" ref="E139:E184" si="16">LN(1+D139)</f>
        <v>2.3971245997214514E-3</v>
      </c>
      <c r="F139" s="10">
        <f t="shared" si="13"/>
        <v>0.72642204315263803</v>
      </c>
      <c r="G139" s="16">
        <v>40817</v>
      </c>
      <c r="H139">
        <v>1074.8119999999999</v>
      </c>
      <c r="I139" s="10">
        <f t="shared" si="14"/>
        <v>-0.11281065327069599</v>
      </c>
      <c r="J139" s="10">
        <v>2.3999999999999998E-3</v>
      </c>
      <c r="K139" s="10">
        <f t="shared" ref="K139:K184" si="17">LN(1+J139)</f>
        <v>2.3971245997214514E-3</v>
      </c>
      <c r="L139" s="10">
        <f t="shared" si="15"/>
        <v>0.88479222212958253</v>
      </c>
    </row>
    <row r="140" spans="1:12" x14ac:dyDescent="0.2">
      <c r="A140" s="15">
        <v>40848</v>
      </c>
      <c r="B140">
        <v>838</v>
      </c>
      <c r="C140" s="10">
        <f t="shared" ref="C140:C184" si="18">LN(B140/B139)</f>
        <v>7.2339754840660186E-2</v>
      </c>
      <c r="D140" s="10">
        <v>2.4527999999999998E-3</v>
      </c>
      <c r="E140" s="10">
        <f t="shared" si="16"/>
        <v>2.4497967959167741E-3</v>
      </c>
      <c r="F140" s="10">
        <f t="shared" ref="F140:F184" si="19">1+(C140-E140)</f>
        <v>1.0698899580447434</v>
      </c>
      <c r="G140" s="16">
        <v>40848</v>
      </c>
      <c r="H140">
        <v>1174.7729999999999</v>
      </c>
      <c r="I140" s="10">
        <f t="shared" ref="I140:I184" si="20">LN(H140/H139)</f>
        <v>8.8929174878126085E-2</v>
      </c>
      <c r="J140" s="10">
        <v>2.4527999999999998E-3</v>
      </c>
      <c r="K140" s="10">
        <f t="shared" si="17"/>
        <v>2.4497967959167741E-3</v>
      </c>
      <c r="L140" s="10">
        <f t="shared" ref="L140:L184" si="21">1+(I140-K140)</f>
        <v>1.0864793780822093</v>
      </c>
    </row>
    <row r="141" spans="1:12" x14ac:dyDescent="0.2">
      <c r="A141" s="15">
        <v>40878</v>
      </c>
      <c r="B141">
        <v>814.28</v>
      </c>
      <c r="C141" s="10">
        <f t="shared" si="18"/>
        <v>-2.8713813283237556E-2</v>
      </c>
      <c r="D141" s="10">
        <v>2.7144000000000001E-3</v>
      </c>
      <c r="E141" s="10">
        <f t="shared" si="16"/>
        <v>2.7107226693144312E-3</v>
      </c>
      <c r="F141" s="10">
        <f t="shared" si="19"/>
        <v>0.96857546404744799</v>
      </c>
      <c r="G141" s="16">
        <v>40878</v>
      </c>
      <c r="H141">
        <v>1184.4590000000001</v>
      </c>
      <c r="I141" s="10">
        <f t="shared" si="20"/>
        <v>8.2111928136716882E-3</v>
      </c>
      <c r="J141" s="10">
        <v>2.7144000000000001E-3</v>
      </c>
      <c r="K141" s="10">
        <f t="shared" si="17"/>
        <v>2.7107226693144312E-3</v>
      </c>
      <c r="L141" s="10">
        <f t="shared" si="21"/>
        <v>1.0055004701443573</v>
      </c>
    </row>
    <row r="142" spans="1:12" x14ac:dyDescent="0.2">
      <c r="A142" s="15">
        <v>40909</v>
      </c>
      <c r="B142">
        <v>760.65</v>
      </c>
      <c r="C142" s="10">
        <f t="shared" si="18"/>
        <v>-6.8130956289707709E-2</v>
      </c>
      <c r="D142" s="10">
        <v>2.9529999999999999E-3</v>
      </c>
      <c r="E142" s="10">
        <f t="shared" si="16"/>
        <v>2.9486484601266645E-3</v>
      </c>
      <c r="F142" s="10">
        <f t="shared" si="19"/>
        <v>0.92892039525016568</v>
      </c>
      <c r="G142" s="16">
        <v>40909</v>
      </c>
      <c r="H142">
        <v>1186.0709999999999</v>
      </c>
      <c r="I142" s="10">
        <f t="shared" si="20"/>
        <v>1.3600336198867761E-3</v>
      </c>
      <c r="J142" s="10">
        <v>2.9529999999999999E-3</v>
      </c>
      <c r="K142" s="10">
        <f t="shared" si="17"/>
        <v>2.9486484601266645E-3</v>
      </c>
      <c r="L142" s="10">
        <f t="shared" si="21"/>
        <v>0.99841138515976013</v>
      </c>
    </row>
    <row r="143" spans="1:12" x14ac:dyDescent="0.2">
      <c r="A143" s="15">
        <v>40940</v>
      </c>
      <c r="B143">
        <v>838.61</v>
      </c>
      <c r="C143" s="10">
        <f t="shared" si="18"/>
        <v>9.7572428392725188E-2</v>
      </c>
      <c r="D143" s="10">
        <v>2.64E-3</v>
      </c>
      <c r="E143" s="10">
        <f t="shared" si="16"/>
        <v>2.6365213211297363E-3</v>
      </c>
      <c r="F143" s="10">
        <f t="shared" si="19"/>
        <v>1.0949359070715954</v>
      </c>
      <c r="G143" s="16">
        <v>40940</v>
      </c>
      <c r="H143">
        <v>1257.5840000000001</v>
      </c>
      <c r="I143" s="10">
        <f t="shared" si="20"/>
        <v>5.8546256089121972E-2</v>
      </c>
      <c r="J143" s="10">
        <v>2.64E-3</v>
      </c>
      <c r="K143" s="10">
        <f t="shared" si="17"/>
        <v>2.6365213211297363E-3</v>
      </c>
      <c r="L143" s="10">
        <f t="shared" si="21"/>
        <v>1.0559097347679922</v>
      </c>
    </row>
    <row r="144" spans="1:12" x14ac:dyDescent="0.2">
      <c r="A144" s="15">
        <v>40969</v>
      </c>
      <c r="B144">
        <v>834.42</v>
      </c>
      <c r="C144" s="10">
        <f t="shared" si="18"/>
        <v>-5.0088865832885118E-3</v>
      </c>
      <c r="D144" s="10">
        <v>2.4299999999999999E-3</v>
      </c>
      <c r="E144" s="10">
        <f t="shared" si="16"/>
        <v>2.4270523242688829E-3</v>
      </c>
      <c r="F144" s="10">
        <f t="shared" si="19"/>
        <v>0.99256406109244255</v>
      </c>
      <c r="G144" s="16">
        <v>40969</v>
      </c>
      <c r="H144">
        <v>1304.481</v>
      </c>
      <c r="I144" s="10">
        <f t="shared" si="20"/>
        <v>3.6612840555594224E-2</v>
      </c>
      <c r="J144" s="10">
        <v>2.4299999999999999E-3</v>
      </c>
      <c r="K144" s="10">
        <f t="shared" si="17"/>
        <v>2.4270523242688829E-3</v>
      </c>
      <c r="L144" s="10">
        <f t="shared" si="21"/>
        <v>1.0341857882313255</v>
      </c>
    </row>
    <row r="145" spans="1:12" x14ac:dyDescent="0.2">
      <c r="A145" s="15">
        <v>41000</v>
      </c>
      <c r="B145">
        <v>809.6</v>
      </c>
      <c r="C145" s="10">
        <f t="shared" si="18"/>
        <v>-3.0196574185373345E-2</v>
      </c>
      <c r="D145" s="10">
        <v>2.4124999999999997E-3</v>
      </c>
      <c r="E145" s="10">
        <f t="shared" si="16"/>
        <v>2.4095945937983366E-3</v>
      </c>
      <c r="F145" s="10">
        <f t="shared" si="19"/>
        <v>0.96739383122082834</v>
      </c>
      <c r="G145" s="16">
        <v>41000</v>
      </c>
      <c r="H145">
        <v>1324.2570000000001</v>
      </c>
      <c r="I145" s="10">
        <f t="shared" si="20"/>
        <v>1.5046286918322216E-2</v>
      </c>
      <c r="J145" s="10">
        <v>2.4124999999999997E-3</v>
      </c>
      <c r="K145" s="10">
        <f t="shared" si="17"/>
        <v>2.4095945937983366E-3</v>
      </c>
      <c r="L145" s="10">
        <f t="shared" si="21"/>
        <v>1.0126366923245238</v>
      </c>
    </row>
    <row r="146" spans="1:12" x14ac:dyDescent="0.2">
      <c r="A146" s="15">
        <v>41030</v>
      </c>
      <c r="B146">
        <v>770.35</v>
      </c>
      <c r="C146" s="10">
        <f t="shared" si="18"/>
        <v>-4.9695341505417066E-2</v>
      </c>
      <c r="D146" s="10">
        <v>2.3874999999999999E-3</v>
      </c>
      <c r="E146" s="10">
        <f t="shared" si="16"/>
        <v>2.3846544501418747E-3</v>
      </c>
      <c r="F146" s="10">
        <f t="shared" si="19"/>
        <v>0.9479200040444411</v>
      </c>
      <c r="G146" s="16">
        <v>41030</v>
      </c>
      <c r="H146">
        <v>1296.982</v>
      </c>
      <c r="I146" s="10">
        <f t="shared" si="20"/>
        <v>-2.0811520381890131E-2</v>
      </c>
      <c r="J146" s="10">
        <v>2.3874999999999999E-3</v>
      </c>
      <c r="K146" s="10">
        <f t="shared" si="17"/>
        <v>2.3846544501418747E-3</v>
      </c>
      <c r="L146" s="10">
        <f t="shared" si="21"/>
        <v>0.97680382516796804</v>
      </c>
    </row>
    <row r="147" spans="1:12" x14ac:dyDescent="0.2">
      <c r="A147" s="15">
        <v>41061</v>
      </c>
      <c r="B147">
        <v>648.22</v>
      </c>
      <c r="C147" s="10">
        <f t="shared" si="18"/>
        <v>-0.17261481212184943</v>
      </c>
      <c r="D147" s="10">
        <v>2.3974999999999999E-3</v>
      </c>
      <c r="E147" s="10">
        <f t="shared" si="16"/>
        <v>2.3946305822459641E-3</v>
      </c>
      <c r="F147" s="10">
        <f t="shared" si="19"/>
        <v>0.82499055729590465</v>
      </c>
      <c r="G147" s="16">
        <v>41061</v>
      </c>
      <c r="H147">
        <v>1152.971</v>
      </c>
      <c r="I147" s="10">
        <f t="shared" si="20"/>
        <v>-0.11769793786494745</v>
      </c>
      <c r="J147" s="10">
        <v>2.3974999999999999E-3</v>
      </c>
      <c r="K147" s="10">
        <f t="shared" si="17"/>
        <v>2.3946305822459641E-3</v>
      </c>
      <c r="L147" s="10">
        <f t="shared" si="21"/>
        <v>0.8799074315528066</v>
      </c>
    </row>
    <row r="148" spans="1:12" x14ac:dyDescent="0.2">
      <c r="A148" s="15">
        <v>41091</v>
      </c>
      <c r="B148">
        <v>701.19</v>
      </c>
      <c r="C148" s="10">
        <f t="shared" si="18"/>
        <v>7.8548746773051736E-2</v>
      </c>
      <c r="D148" s="10">
        <v>2.4475E-3</v>
      </c>
      <c r="E148" s="10">
        <f t="shared" si="16"/>
        <v>2.4445097499723963E-3</v>
      </c>
      <c r="F148" s="10">
        <f t="shared" si="19"/>
        <v>1.0761042370230793</v>
      </c>
      <c r="G148" s="16">
        <v>41091</v>
      </c>
      <c r="H148">
        <v>1240.4960000000001</v>
      </c>
      <c r="I148" s="10">
        <f t="shared" si="20"/>
        <v>7.3169210445632391E-2</v>
      </c>
      <c r="J148" s="10">
        <v>2.4475E-3</v>
      </c>
      <c r="K148" s="10">
        <f t="shared" si="17"/>
        <v>2.4445097499723963E-3</v>
      </c>
      <c r="L148" s="10">
        <f t="shared" si="21"/>
        <v>1.0707247006956599</v>
      </c>
    </row>
    <row r="149" spans="1:12" x14ac:dyDescent="0.2">
      <c r="A149" s="15">
        <v>41122</v>
      </c>
      <c r="B149">
        <v>643.28</v>
      </c>
      <c r="C149" s="10">
        <f t="shared" si="18"/>
        <v>-8.6198803439092697E-2</v>
      </c>
      <c r="D149" s="10">
        <v>2.447E-3</v>
      </c>
      <c r="E149" s="10">
        <f t="shared" si="16"/>
        <v>2.4440109706103425E-3</v>
      </c>
      <c r="F149" s="10">
        <f t="shared" si="19"/>
        <v>0.91135718559029699</v>
      </c>
      <c r="G149" s="16">
        <v>41122</v>
      </c>
      <c r="H149">
        <v>1248.1030000000001</v>
      </c>
      <c r="I149" s="10">
        <f t="shared" si="20"/>
        <v>6.1134989546631387E-3</v>
      </c>
      <c r="J149" s="10">
        <v>2.447E-3</v>
      </c>
      <c r="K149" s="10">
        <f t="shared" si="17"/>
        <v>2.4440109706103425E-3</v>
      </c>
      <c r="L149" s="10">
        <f t="shared" si="21"/>
        <v>1.0036694879840529</v>
      </c>
    </row>
    <row r="150" spans="1:12" x14ac:dyDescent="0.2">
      <c r="A150" s="15">
        <v>41153</v>
      </c>
      <c r="B150">
        <v>691.87</v>
      </c>
      <c r="C150" s="10">
        <f t="shared" si="18"/>
        <v>7.2817988457960781E-2</v>
      </c>
      <c r="D150" s="10">
        <v>2.3050000000000002E-3</v>
      </c>
      <c r="E150" s="10">
        <f t="shared" si="16"/>
        <v>2.3023475626301393E-3</v>
      </c>
      <c r="F150" s="10">
        <f t="shared" si="19"/>
        <v>1.0705156408953307</v>
      </c>
      <c r="G150" s="16">
        <v>41153</v>
      </c>
      <c r="H150">
        <v>1280.76</v>
      </c>
      <c r="I150" s="10">
        <f t="shared" si="20"/>
        <v>2.5828853138801088E-2</v>
      </c>
      <c r="J150" s="10">
        <v>2.3050000000000002E-3</v>
      </c>
      <c r="K150" s="10">
        <f t="shared" si="17"/>
        <v>2.3023475626301393E-3</v>
      </c>
      <c r="L150" s="10">
        <f t="shared" si="21"/>
        <v>1.0235265055761709</v>
      </c>
    </row>
    <row r="151" spans="1:12" x14ac:dyDescent="0.2">
      <c r="A151" s="15">
        <v>41183</v>
      </c>
      <c r="B151">
        <v>697.78</v>
      </c>
      <c r="C151" s="10">
        <f t="shared" si="18"/>
        <v>8.5057901364752834E-3</v>
      </c>
      <c r="D151" s="10">
        <v>2.1349999999999997E-3</v>
      </c>
      <c r="E151" s="10">
        <f t="shared" si="16"/>
        <v>2.1327241262512919E-3</v>
      </c>
      <c r="F151" s="10">
        <f t="shared" si="19"/>
        <v>1.0063730660102239</v>
      </c>
      <c r="G151" s="16">
        <v>41183</v>
      </c>
      <c r="H151">
        <v>1318.8240000000001</v>
      </c>
      <c r="I151" s="10">
        <f t="shared" si="20"/>
        <v>2.928677868026134E-2</v>
      </c>
      <c r="J151" s="10">
        <v>2.1349999999999997E-3</v>
      </c>
      <c r="K151" s="10">
        <f t="shared" si="17"/>
        <v>2.1327241262512919E-3</v>
      </c>
      <c r="L151" s="10">
        <f t="shared" si="21"/>
        <v>1.0271540545540101</v>
      </c>
    </row>
    <row r="152" spans="1:12" x14ac:dyDescent="0.2">
      <c r="A152" s="15">
        <v>41214</v>
      </c>
      <c r="B152">
        <v>705.47</v>
      </c>
      <c r="C152" s="10">
        <f t="shared" si="18"/>
        <v>1.0960380521099582E-2</v>
      </c>
      <c r="D152" s="10">
        <v>2.0999999999999999E-3</v>
      </c>
      <c r="E152" s="10">
        <f t="shared" si="16"/>
        <v>2.0977980821461199E-3</v>
      </c>
      <c r="F152" s="10">
        <f t="shared" si="19"/>
        <v>1.0088625824389534</v>
      </c>
      <c r="G152" s="16">
        <v>41214</v>
      </c>
      <c r="H152">
        <v>1313.1880000000001</v>
      </c>
      <c r="I152" s="10">
        <f t="shared" si="20"/>
        <v>-4.2826617920008478E-3</v>
      </c>
      <c r="J152" s="10">
        <v>2.0999999999999999E-3</v>
      </c>
      <c r="K152" s="10">
        <f t="shared" si="17"/>
        <v>2.0977980821461199E-3</v>
      </c>
      <c r="L152" s="10">
        <f t="shared" si="21"/>
        <v>0.99361954012585307</v>
      </c>
    </row>
    <row r="153" spans="1:12" x14ac:dyDescent="0.2">
      <c r="A153" s="15">
        <v>41244</v>
      </c>
      <c r="B153">
        <v>707.94</v>
      </c>
      <c r="C153" s="10">
        <f t="shared" si="18"/>
        <v>3.4950969844538115E-3</v>
      </c>
      <c r="D153" s="10">
        <v>2.15E-3</v>
      </c>
      <c r="E153" s="10">
        <f t="shared" si="16"/>
        <v>2.1476920574590576E-3</v>
      </c>
      <c r="F153" s="10">
        <f t="shared" si="19"/>
        <v>1.0013474049269948</v>
      </c>
      <c r="G153" s="16">
        <v>41244</v>
      </c>
      <c r="H153">
        <v>1314.3009999999999</v>
      </c>
      <c r="I153" s="10">
        <f t="shared" si="20"/>
        <v>8.47196746833461E-4</v>
      </c>
      <c r="J153" s="10">
        <v>2.15E-3</v>
      </c>
      <c r="K153" s="10">
        <f t="shared" si="17"/>
        <v>2.1476920574590576E-3</v>
      </c>
      <c r="L153" s="10">
        <f t="shared" si="21"/>
        <v>0.99869950468937441</v>
      </c>
    </row>
    <row r="154" spans="1:12" x14ac:dyDescent="0.2">
      <c r="A154" s="15">
        <v>41275</v>
      </c>
      <c r="B154">
        <v>753.18</v>
      </c>
      <c r="C154" s="10">
        <f t="shared" si="18"/>
        <v>6.1944898718288961E-2</v>
      </c>
      <c r="D154" s="10">
        <v>2.0869999999999999E-3</v>
      </c>
      <c r="E154" s="10">
        <f t="shared" si="16"/>
        <v>2.0848252407892772E-3</v>
      </c>
      <c r="F154" s="10">
        <f t="shared" si="19"/>
        <v>1.0598600734774997</v>
      </c>
      <c r="G154" s="16">
        <v>41275</v>
      </c>
      <c r="H154">
        <v>1338.5519999999999</v>
      </c>
      <c r="I154" s="10">
        <f t="shared" si="20"/>
        <v>1.8283467315167317E-2</v>
      </c>
      <c r="J154" s="10">
        <v>2.0869999999999999E-3</v>
      </c>
      <c r="K154" s="10">
        <f t="shared" si="17"/>
        <v>2.0848252407892772E-3</v>
      </c>
      <c r="L154" s="10">
        <f t="shared" si="21"/>
        <v>1.016198642074378</v>
      </c>
    </row>
    <row r="155" spans="1:12" x14ac:dyDescent="0.2">
      <c r="A155" s="15">
        <v>41306</v>
      </c>
      <c r="B155">
        <v>824.24</v>
      </c>
      <c r="C155" s="10">
        <f t="shared" si="18"/>
        <v>9.0157506578640675E-2</v>
      </c>
      <c r="D155" s="10">
        <v>1.9919999999999998E-3</v>
      </c>
      <c r="E155" s="10">
        <f t="shared" si="16"/>
        <v>1.9900185988643696E-3</v>
      </c>
      <c r="F155" s="10">
        <f t="shared" si="19"/>
        <v>1.0881674879797762</v>
      </c>
      <c r="G155" s="16">
        <v>41306</v>
      </c>
      <c r="H155">
        <v>1416.788</v>
      </c>
      <c r="I155" s="10">
        <f t="shared" si="20"/>
        <v>5.6803904977541023E-2</v>
      </c>
      <c r="J155" s="10">
        <v>1.9919999999999998E-3</v>
      </c>
      <c r="K155" s="10">
        <f t="shared" si="17"/>
        <v>1.9900185988643696E-3</v>
      </c>
      <c r="L155" s="10">
        <f t="shared" si="21"/>
        <v>1.0548138863786767</v>
      </c>
    </row>
    <row r="156" spans="1:12" x14ac:dyDescent="0.2">
      <c r="A156" s="15">
        <v>41334</v>
      </c>
      <c r="B156">
        <v>823.41</v>
      </c>
      <c r="C156" s="10">
        <f t="shared" si="18"/>
        <v>-1.0074956091494004E-3</v>
      </c>
      <c r="D156" s="10">
        <v>2.0369999999999997E-3</v>
      </c>
      <c r="E156" s="10">
        <f t="shared" si="16"/>
        <v>2.034928128624304E-3</v>
      </c>
      <c r="F156" s="10">
        <f t="shared" si="19"/>
        <v>0.99695757626222625</v>
      </c>
      <c r="G156" s="16">
        <v>41334</v>
      </c>
      <c r="H156">
        <v>1401.749</v>
      </c>
      <c r="I156" s="10">
        <f t="shared" si="20"/>
        <v>-1.0671595032120777E-2</v>
      </c>
      <c r="J156" s="10">
        <v>2.0369999999999997E-3</v>
      </c>
      <c r="K156" s="10">
        <f t="shared" si="17"/>
        <v>2.034928128624304E-3</v>
      </c>
      <c r="L156" s="10">
        <f t="shared" si="21"/>
        <v>0.98729347683925495</v>
      </c>
    </row>
    <row r="157" spans="1:12" x14ac:dyDescent="0.2">
      <c r="A157" s="15">
        <v>41365</v>
      </c>
      <c r="B157">
        <v>854.15</v>
      </c>
      <c r="C157" s="10">
        <f t="shared" si="18"/>
        <v>3.6652568365403405E-2</v>
      </c>
      <c r="D157" s="10">
        <v>2.0369999999999997E-3</v>
      </c>
      <c r="E157" s="10">
        <f t="shared" si="16"/>
        <v>2.034928128624304E-3</v>
      </c>
      <c r="F157" s="10">
        <f t="shared" si="19"/>
        <v>1.034617640236779</v>
      </c>
      <c r="G157" s="16">
        <v>41365</v>
      </c>
      <c r="H157">
        <v>1428.0360000000001</v>
      </c>
      <c r="I157" s="10">
        <f t="shared" si="20"/>
        <v>1.8579331056238955E-2</v>
      </c>
      <c r="J157" s="10">
        <v>2.0369999999999997E-3</v>
      </c>
      <c r="K157" s="10">
        <f t="shared" si="17"/>
        <v>2.034928128624304E-3</v>
      </c>
      <c r="L157" s="10">
        <f t="shared" si="21"/>
        <v>1.0165444029276147</v>
      </c>
    </row>
    <row r="158" spans="1:12" x14ac:dyDescent="0.2">
      <c r="A158" s="15">
        <v>41395</v>
      </c>
      <c r="B158">
        <v>898.1</v>
      </c>
      <c r="C158" s="10">
        <f t="shared" si="18"/>
        <v>5.0174598283837586E-2</v>
      </c>
      <c r="D158" s="10">
        <v>1.9819999999999998E-3</v>
      </c>
      <c r="E158" s="10">
        <f t="shared" si="16"/>
        <v>1.9800384294608258E-3</v>
      </c>
      <c r="F158" s="10">
        <f t="shared" si="19"/>
        <v>1.0481945598543767</v>
      </c>
      <c r="G158" s="16">
        <v>41395</v>
      </c>
      <c r="H158">
        <v>1466.5329999999999</v>
      </c>
      <c r="I158" s="10">
        <f t="shared" si="20"/>
        <v>2.6601038055641082E-2</v>
      </c>
      <c r="J158" s="10">
        <v>1.9819999999999998E-3</v>
      </c>
      <c r="K158" s="10">
        <f t="shared" si="17"/>
        <v>1.9800384294608258E-3</v>
      </c>
      <c r="L158" s="10">
        <f t="shared" si="21"/>
        <v>1.0246209996261804</v>
      </c>
    </row>
    <row r="159" spans="1:12" x14ac:dyDescent="0.2">
      <c r="A159" s="15">
        <v>41426</v>
      </c>
      <c r="B159">
        <v>1039.03</v>
      </c>
      <c r="C159" s="10">
        <f t="shared" si="18"/>
        <v>0.14576144392270785</v>
      </c>
      <c r="D159" s="10">
        <v>1.9398000000000002E-3</v>
      </c>
      <c r="E159" s="10">
        <f t="shared" si="16"/>
        <v>1.9379210174877335E-3</v>
      </c>
      <c r="F159" s="10">
        <f t="shared" si="19"/>
        <v>1.14382352290522</v>
      </c>
      <c r="G159" s="16">
        <v>41426</v>
      </c>
      <c r="H159">
        <v>1472.7360000000001</v>
      </c>
      <c r="I159" s="10">
        <f t="shared" si="20"/>
        <v>4.2207836090369091E-3</v>
      </c>
      <c r="J159" s="10">
        <v>1.9398000000000002E-3</v>
      </c>
      <c r="K159" s="10">
        <f t="shared" si="17"/>
        <v>1.9379210174877335E-3</v>
      </c>
      <c r="L159" s="10">
        <f t="shared" si="21"/>
        <v>1.0022828625915492</v>
      </c>
    </row>
    <row r="160" spans="1:12" x14ac:dyDescent="0.2">
      <c r="A160" s="15">
        <v>41456</v>
      </c>
      <c r="B160">
        <v>1047.6500000000001</v>
      </c>
      <c r="C160" s="10">
        <f t="shared" si="18"/>
        <v>8.2619750355052163E-3</v>
      </c>
      <c r="D160" s="10">
        <v>1.9580000000000001E-3</v>
      </c>
      <c r="E160" s="10">
        <f t="shared" si="16"/>
        <v>1.9560856165011849E-3</v>
      </c>
      <c r="F160" s="10">
        <f t="shared" si="19"/>
        <v>1.006305889419004</v>
      </c>
      <c r="G160" s="16">
        <v>41456</v>
      </c>
      <c r="H160">
        <v>1444.335</v>
      </c>
      <c r="I160" s="10">
        <f t="shared" si="20"/>
        <v>-1.947288732442061E-2</v>
      </c>
      <c r="J160" s="10">
        <v>1.9580000000000001E-3</v>
      </c>
      <c r="K160" s="10">
        <f t="shared" si="17"/>
        <v>1.9560856165011849E-3</v>
      </c>
      <c r="L160" s="10">
        <f t="shared" si="21"/>
        <v>0.97857102705907817</v>
      </c>
    </row>
    <row r="161" spans="1:12" x14ac:dyDescent="0.2">
      <c r="A161" s="15">
        <v>41487</v>
      </c>
      <c r="B161">
        <v>1148.46</v>
      </c>
      <c r="C161" s="10">
        <f t="shared" si="18"/>
        <v>9.1872353850956295E-2</v>
      </c>
      <c r="D161" s="10">
        <v>1.8593000000000001E-3</v>
      </c>
      <c r="E161" s="10">
        <f t="shared" si="16"/>
        <v>1.8575736413029304E-3</v>
      </c>
      <c r="F161" s="10">
        <f t="shared" si="19"/>
        <v>1.0900147802096534</v>
      </c>
      <c r="G161" s="16">
        <v>41487</v>
      </c>
      <c r="H161">
        <v>1524.915</v>
      </c>
      <c r="I161" s="10">
        <f t="shared" si="20"/>
        <v>5.4289662777138224E-2</v>
      </c>
      <c r="J161" s="10">
        <v>1.8593000000000001E-3</v>
      </c>
      <c r="K161" s="10">
        <f t="shared" si="17"/>
        <v>1.8575736413029304E-3</v>
      </c>
      <c r="L161" s="10">
        <f t="shared" si="21"/>
        <v>1.0524320891358352</v>
      </c>
    </row>
    <row r="162" spans="1:12" x14ac:dyDescent="0.2">
      <c r="A162" s="15">
        <v>41518</v>
      </c>
      <c r="B162">
        <v>1088.58</v>
      </c>
      <c r="C162" s="10">
        <f t="shared" si="18"/>
        <v>-5.3547819875946631E-2</v>
      </c>
      <c r="D162" s="10">
        <v>1.8255999999999999E-3</v>
      </c>
      <c r="E162" s="10">
        <f t="shared" si="16"/>
        <v>1.8239356176764691E-3</v>
      </c>
      <c r="F162" s="10">
        <f t="shared" si="19"/>
        <v>0.94462824450637695</v>
      </c>
      <c r="G162" s="16">
        <v>41518</v>
      </c>
      <c r="H162">
        <v>1481.1790000000001</v>
      </c>
      <c r="I162" s="10">
        <f t="shared" si="20"/>
        <v>-2.9100278537998899E-2</v>
      </c>
      <c r="J162" s="10">
        <v>1.8255999999999999E-3</v>
      </c>
      <c r="K162" s="10">
        <f t="shared" si="17"/>
        <v>1.8239356176764691E-3</v>
      </c>
      <c r="L162" s="10">
        <f t="shared" si="21"/>
        <v>0.96907578584432463</v>
      </c>
    </row>
    <row r="163" spans="1:12" x14ac:dyDescent="0.2">
      <c r="A163" s="15">
        <v>41548</v>
      </c>
      <c r="B163">
        <v>1225.24</v>
      </c>
      <c r="C163" s="10">
        <f t="shared" si="18"/>
        <v>0.11826264854655065</v>
      </c>
      <c r="D163" s="10">
        <v>1.7799999999999999E-3</v>
      </c>
      <c r="E163" s="10">
        <f t="shared" si="16"/>
        <v>1.7784176774111051E-3</v>
      </c>
      <c r="F163" s="10">
        <f t="shared" si="19"/>
        <v>1.1164842308691396</v>
      </c>
      <c r="G163" s="16">
        <v>41548</v>
      </c>
      <c r="H163">
        <v>1553.511</v>
      </c>
      <c r="I163" s="10">
        <f t="shared" si="20"/>
        <v>4.7679138348165472E-2</v>
      </c>
      <c r="J163" s="10">
        <v>1.7799999999999999E-3</v>
      </c>
      <c r="K163" s="10">
        <f t="shared" si="17"/>
        <v>1.7784176774111051E-3</v>
      </c>
      <c r="L163" s="10">
        <f t="shared" si="21"/>
        <v>1.0459007206707545</v>
      </c>
    </row>
    <row r="164" spans="1:12" x14ac:dyDescent="0.2">
      <c r="A164" s="15">
        <v>41579</v>
      </c>
      <c r="B164">
        <v>1235.5</v>
      </c>
      <c r="C164" s="10">
        <f t="shared" si="18"/>
        <v>8.3390032719875221E-3</v>
      </c>
      <c r="D164" s="10">
        <v>1.6850000000000001E-3</v>
      </c>
      <c r="E164" s="10">
        <f t="shared" si="16"/>
        <v>1.6835819801853916E-3</v>
      </c>
      <c r="F164" s="10">
        <f t="shared" si="19"/>
        <v>1.0066554212918022</v>
      </c>
      <c r="G164" s="16">
        <v>41579</v>
      </c>
      <c r="H164">
        <v>1597.855</v>
      </c>
      <c r="I164" s="10">
        <f t="shared" si="20"/>
        <v>2.8144574192854516E-2</v>
      </c>
      <c r="J164" s="10">
        <v>1.6850000000000001E-3</v>
      </c>
      <c r="K164" s="10">
        <f t="shared" si="17"/>
        <v>1.6835819801853916E-3</v>
      </c>
      <c r="L164" s="10">
        <f t="shared" si="21"/>
        <v>1.0264609922126691</v>
      </c>
    </row>
    <row r="165" spans="1:12" x14ac:dyDescent="0.2">
      <c r="A165" s="15">
        <v>41609</v>
      </c>
      <c r="B165">
        <v>1220.22</v>
      </c>
      <c r="C165" s="10">
        <f t="shared" si="18"/>
        <v>-1.2444576089625799E-2</v>
      </c>
      <c r="D165" s="10">
        <v>1.6825000000000002E-3</v>
      </c>
      <c r="E165" s="10">
        <f t="shared" si="16"/>
        <v>1.6810861824848632E-3</v>
      </c>
      <c r="F165" s="10">
        <f t="shared" si="19"/>
        <v>0.98587433772788935</v>
      </c>
      <c r="G165" s="16">
        <v>41609</v>
      </c>
      <c r="H165">
        <v>1621.336</v>
      </c>
      <c r="I165" s="10">
        <f t="shared" si="20"/>
        <v>1.458839592717125E-2</v>
      </c>
      <c r="J165" s="10">
        <v>1.6825000000000002E-3</v>
      </c>
      <c r="K165" s="10">
        <f t="shared" si="17"/>
        <v>1.6810861824848632E-3</v>
      </c>
      <c r="L165" s="10">
        <f t="shared" si="21"/>
        <v>1.0129073097446863</v>
      </c>
    </row>
    <row r="166" spans="1:12" x14ac:dyDescent="0.2">
      <c r="A166" s="15">
        <v>41640</v>
      </c>
      <c r="B166">
        <v>1264.18</v>
      </c>
      <c r="C166" s="10">
        <f t="shared" si="18"/>
        <v>3.5392520292416352E-2</v>
      </c>
      <c r="D166" s="10">
        <v>1.6769999999999999E-3</v>
      </c>
      <c r="E166" s="10">
        <f t="shared" si="16"/>
        <v>1.67559540561719E-3</v>
      </c>
      <c r="F166" s="10">
        <f t="shared" si="19"/>
        <v>1.0337169248867992</v>
      </c>
      <c r="G166" s="16">
        <v>41640</v>
      </c>
      <c r="H166">
        <v>1661.095</v>
      </c>
      <c r="I166" s="10">
        <f t="shared" si="20"/>
        <v>2.4226522725539292E-2</v>
      </c>
      <c r="J166" s="10">
        <v>1.6769999999999999E-3</v>
      </c>
      <c r="K166" s="10">
        <f t="shared" si="17"/>
        <v>1.67559540561719E-3</v>
      </c>
      <c r="L166" s="10">
        <f t="shared" si="21"/>
        <v>1.022550927319922</v>
      </c>
    </row>
    <row r="167" spans="1:12" x14ac:dyDescent="0.2">
      <c r="A167" s="15">
        <v>41671</v>
      </c>
      <c r="B167">
        <v>1256.79</v>
      </c>
      <c r="C167" s="10">
        <f t="shared" si="18"/>
        <v>-5.8628394371666934E-3</v>
      </c>
      <c r="D167" s="10">
        <v>1.5709999999999999E-3</v>
      </c>
      <c r="E167" s="10">
        <f t="shared" si="16"/>
        <v>1.5697672704098975E-3</v>
      </c>
      <c r="F167" s="10">
        <f t="shared" si="19"/>
        <v>0.99256739329242338</v>
      </c>
      <c r="G167" s="16">
        <v>41671</v>
      </c>
      <c r="H167">
        <v>1571.9190000000001</v>
      </c>
      <c r="I167" s="10">
        <f t="shared" si="20"/>
        <v>-5.5179857494874231E-2</v>
      </c>
      <c r="J167" s="10">
        <v>1.5709999999999999E-3</v>
      </c>
      <c r="K167" s="10">
        <f t="shared" si="17"/>
        <v>1.5697672704098975E-3</v>
      </c>
      <c r="L167" s="10">
        <f t="shared" si="21"/>
        <v>0.94325037523471589</v>
      </c>
    </row>
    <row r="168" spans="1:12" x14ac:dyDescent="0.2">
      <c r="A168" s="15">
        <v>41699</v>
      </c>
      <c r="B168">
        <v>1399.08</v>
      </c>
      <c r="C168" s="10">
        <f t="shared" si="18"/>
        <v>0.10725402653891154</v>
      </c>
      <c r="D168" s="10">
        <v>1.5529999999999999E-3</v>
      </c>
      <c r="E168" s="10">
        <f t="shared" si="16"/>
        <v>1.5517953425606401E-3</v>
      </c>
      <c r="F168" s="10">
        <f t="shared" si="19"/>
        <v>1.1057022311963509</v>
      </c>
      <c r="G168" s="16">
        <v>41699</v>
      </c>
      <c r="H168">
        <v>1655.4179999999999</v>
      </c>
      <c r="I168" s="10">
        <f t="shared" si="20"/>
        <v>5.1756378953024568E-2</v>
      </c>
      <c r="J168" s="10">
        <v>1.5529999999999999E-3</v>
      </c>
      <c r="K168" s="10">
        <f t="shared" si="17"/>
        <v>1.5517953425606401E-3</v>
      </c>
      <c r="L168" s="10">
        <f t="shared" si="21"/>
        <v>1.0502045836104639</v>
      </c>
    </row>
    <row r="169" spans="1:12" x14ac:dyDescent="0.2">
      <c r="A169" s="15">
        <v>41730</v>
      </c>
      <c r="B169">
        <v>1410.26</v>
      </c>
      <c r="C169" s="10">
        <f t="shared" si="18"/>
        <v>7.9592068030670624E-3</v>
      </c>
      <c r="D169" s="10">
        <v>1.5100000000000001E-3</v>
      </c>
      <c r="E169" s="10">
        <f t="shared" si="16"/>
        <v>1.5088610963520878E-3</v>
      </c>
      <c r="F169" s="10">
        <f t="shared" si="19"/>
        <v>1.0064503457067149</v>
      </c>
      <c r="G169" s="16">
        <v>41730</v>
      </c>
      <c r="H169">
        <v>1683.6969999999999</v>
      </c>
      <c r="I169" s="10">
        <f t="shared" si="20"/>
        <v>1.6938425974989121E-2</v>
      </c>
      <c r="J169" s="10">
        <v>1.5100000000000001E-3</v>
      </c>
      <c r="K169" s="10">
        <f t="shared" si="17"/>
        <v>1.5088610963520878E-3</v>
      </c>
      <c r="L169" s="10">
        <f t="shared" si="21"/>
        <v>1.0154295648786371</v>
      </c>
    </row>
    <row r="170" spans="1:12" x14ac:dyDescent="0.2">
      <c r="A170" s="15">
        <v>41760</v>
      </c>
      <c r="B170">
        <v>1342.62</v>
      </c>
      <c r="C170" s="10">
        <f t="shared" si="18"/>
        <v>-4.9151155673030821E-2</v>
      </c>
      <c r="D170" s="10">
        <v>1.505E-3</v>
      </c>
      <c r="E170" s="10">
        <f t="shared" si="16"/>
        <v>1.5038686225065888E-3</v>
      </c>
      <c r="F170" s="10">
        <f t="shared" si="19"/>
        <v>0.94934497570446263</v>
      </c>
      <c r="G170" s="16">
        <v>41760</v>
      </c>
      <c r="H170">
        <v>1690.394</v>
      </c>
      <c r="I170" s="10">
        <f t="shared" si="20"/>
        <v>3.9696669677359766E-3</v>
      </c>
      <c r="J170" s="10">
        <v>1.505E-3</v>
      </c>
      <c r="K170" s="10">
        <f t="shared" si="17"/>
        <v>1.5038686225065888E-3</v>
      </c>
      <c r="L170" s="10">
        <f t="shared" si="21"/>
        <v>1.0024657983452294</v>
      </c>
    </row>
    <row r="171" spans="1:12" x14ac:dyDescent="0.2">
      <c r="A171" s="15">
        <v>41791</v>
      </c>
      <c r="B171">
        <v>1389.21</v>
      </c>
      <c r="C171" s="10">
        <f t="shared" si="18"/>
        <v>3.4112311368335313E-2</v>
      </c>
      <c r="D171" s="10">
        <v>1.5100000000000001E-3</v>
      </c>
      <c r="E171" s="10">
        <f t="shared" si="16"/>
        <v>1.5088610963520878E-3</v>
      </c>
      <c r="F171" s="10">
        <f t="shared" si="19"/>
        <v>1.0326034502719832</v>
      </c>
      <c r="G171" s="16">
        <v>41791</v>
      </c>
      <c r="H171">
        <v>1717.27</v>
      </c>
      <c r="I171" s="10">
        <f t="shared" si="20"/>
        <v>1.5774182714252176E-2</v>
      </c>
      <c r="J171" s="10">
        <v>1.5100000000000001E-3</v>
      </c>
      <c r="K171" s="10">
        <f t="shared" si="17"/>
        <v>1.5088610963520878E-3</v>
      </c>
      <c r="L171" s="10">
        <f t="shared" si="21"/>
        <v>1.0142653216179001</v>
      </c>
    </row>
    <row r="172" spans="1:12" x14ac:dyDescent="0.2">
      <c r="A172" s="15">
        <v>41821</v>
      </c>
      <c r="B172">
        <v>1489.86</v>
      </c>
      <c r="C172" s="10">
        <f t="shared" si="18"/>
        <v>6.9946915561897138E-2</v>
      </c>
      <c r="D172" s="10">
        <v>1.552E-3</v>
      </c>
      <c r="E172" s="10">
        <f t="shared" si="16"/>
        <v>1.550796892654202E-3</v>
      </c>
      <c r="F172" s="10">
        <f t="shared" si="19"/>
        <v>1.068396118669243</v>
      </c>
      <c r="G172" s="16">
        <v>41821</v>
      </c>
      <c r="H172">
        <v>1754.7560000000001</v>
      </c>
      <c r="I172" s="10">
        <f t="shared" si="20"/>
        <v>2.1593995341132904E-2</v>
      </c>
      <c r="J172" s="10">
        <v>1.552E-3</v>
      </c>
      <c r="K172" s="10">
        <f t="shared" si="17"/>
        <v>1.550796892654202E-3</v>
      </c>
      <c r="L172" s="10">
        <f t="shared" si="21"/>
        <v>1.0200431984484788</v>
      </c>
    </row>
    <row r="173" spans="1:12" x14ac:dyDescent="0.2">
      <c r="A173" s="15">
        <v>41852</v>
      </c>
      <c r="B173">
        <v>1360.02</v>
      </c>
      <c r="C173" s="10">
        <f t="shared" si="18"/>
        <v>-9.1182750289148864E-2</v>
      </c>
      <c r="D173" s="10">
        <v>1.56E-3</v>
      </c>
      <c r="E173" s="10">
        <f t="shared" si="16"/>
        <v>1.5587844639932489E-3</v>
      </c>
      <c r="F173" s="10">
        <f t="shared" si="19"/>
        <v>0.90725846524685783</v>
      </c>
      <c r="G173" s="16">
        <v>41852</v>
      </c>
      <c r="H173">
        <v>1705.7570000000001</v>
      </c>
      <c r="I173" s="10">
        <f t="shared" si="20"/>
        <v>-2.8320815441398212E-2</v>
      </c>
      <c r="J173" s="10">
        <v>1.56E-3</v>
      </c>
      <c r="K173" s="10">
        <f t="shared" si="17"/>
        <v>1.5587844639932489E-3</v>
      </c>
      <c r="L173" s="10">
        <f t="shared" si="21"/>
        <v>0.97012040009460854</v>
      </c>
    </row>
    <row r="174" spans="1:12" x14ac:dyDescent="0.2">
      <c r="A174" s="15">
        <v>41883</v>
      </c>
      <c r="B174">
        <v>1466.31</v>
      </c>
      <c r="C174" s="10">
        <f t="shared" si="18"/>
        <v>7.5249635342247823E-2</v>
      </c>
      <c r="D174" s="10">
        <v>1.565E-3</v>
      </c>
      <c r="E174" s="10">
        <f t="shared" si="16"/>
        <v>1.5637766636812796E-3</v>
      </c>
      <c r="F174" s="10">
        <f t="shared" si="19"/>
        <v>1.0736858586785665</v>
      </c>
      <c r="G174" s="16">
        <v>41883</v>
      </c>
      <c r="H174">
        <v>1748.3330000000001</v>
      </c>
      <c r="I174" s="10">
        <f t="shared" si="20"/>
        <v>2.4653762050716229E-2</v>
      </c>
      <c r="J174" s="10">
        <v>1.565E-3</v>
      </c>
      <c r="K174" s="10">
        <f t="shared" si="17"/>
        <v>1.5637766636812796E-3</v>
      </c>
      <c r="L174" s="10">
        <f t="shared" si="21"/>
        <v>1.023089985387035</v>
      </c>
    </row>
    <row r="175" spans="1:12" x14ac:dyDescent="0.2">
      <c r="A175" s="15">
        <v>41913</v>
      </c>
      <c r="B175">
        <v>1312.69</v>
      </c>
      <c r="C175" s="10">
        <f t="shared" si="18"/>
        <v>-0.11067057395302077</v>
      </c>
      <c r="D175" s="10">
        <v>1.5199999999999999E-3</v>
      </c>
      <c r="E175" s="10">
        <f t="shared" si="16"/>
        <v>1.5188459692697662E-3</v>
      </c>
      <c r="F175" s="10">
        <f t="shared" si="19"/>
        <v>0.88781058007770941</v>
      </c>
      <c r="G175" s="16">
        <v>41913</v>
      </c>
      <c r="H175">
        <v>1679.1790000000001</v>
      </c>
      <c r="I175" s="10">
        <f t="shared" si="20"/>
        <v>-4.0357779031494082E-2</v>
      </c>
      <c r="J175" s="10">
        <v>1.5199999999999999E-3</v>
      </c>
      <c r="K175" s="10">
        <f t="shared" si="17"/>
        <v>1.5188459692697662E-3</v>
      </c>
      <c r="L175" s="10">
        <f t="shared" si="21"/>
        <v>0.95812337499923617</v>
      </c>
    </row>
    <row r="176" spans="1:12" x14ac:dyDescent="0.2">
      <c r="A176" s="15">
        <v>41944</v>
      </c>
      <c r="B176">
        <v>1287.74</v>
      </c>
      <c r="C176" s="10">
        <f t="shared" si="18"/>
        <v>-1.9189722960434839E-2</v>
      </c>
      <c r="D176" s="10">
        <v>1.555E-3</v>
      </c>
      <c r="E176" s="10">
        <f t="shared" si="16"/>
        <v>1.5537922393830362E-3</v>
      </c>
      <c r="F176" s="10">
        <f t="shared" si="19"/>
        <v>0.97925648480018213</v>
      </c>
      <c r="G176" s="16">
        <v>41944</v>
      </c>
      <c r="H176">
        <v>1699.086</v>
      </c>
      <c r="I176" s="10">
        <f t="shared" si="20"/>
        <v>1.1785475928471909E-2</v>
      </c>
      <c r="J176" s="10">
        <v>1.555E-3</v>
      </c>
      <c r="K176" s="10">
        <f t="shared" si="17"/>
        <v>1.5537922393830362E-3</v>
      </c>
      <c r="L176" s="10">
        <f t="shared" si="21"/>
        <v>1.0102316836890888</v>
      </c>
    </row>
    <row r="177" spans="1:12" x14ac:dyDescent="0.2">
      <c r="A177" s="15">
        <v>41974</v>
      </c>
      <c r="B177">
        <v>1252.81</v>
      </c>
      <c r="C177" s="10">
        <f t="shared" si="18"/>
        <v>-2.7499715608379736E-2</v>
      </c>
      <c r="D177" s="10">
        <v>1.5774999999999999E-3</v>
      </c>
      <c r="E177" s="10">
        <f t="shared" si="16"/>
        <v>1.5762570538683312E-3</v>
      </c>
      <c r="F177" s="10">
        <f t="shared" si="19"/>
        <v>0.97092402733775196</v>
      </c>
      <c r="G177" s="16">
        <v>41974</v>
      </c>
      <c r="H177">
        <v>1729.8879999999999</v>
      </c>
      <c r="I177" s="10">
        <f t="shared" si="20"/>
        <v>1.7966207110236485E-2</v>
      </c>
      <c r="J177" s="10">
        <v>1.5774999999999999E-3</v>
      </c>
      <c r="K177" s="10">
        <f t="shared" si="17"/>
        <v>1.5762570538683312E-3</v>
      </c>
      <c r="L177" s="10">
        <f t="shared" si="21"/>
        <v>1.0163899500563682</v>
      </c>
    </row>
    <row r="178" spans="1:12" x14ac:dyDescent="0.2">
      <c r="A178" s="15">
        <v>42005</v>
      </c>
      <c r="B178">
        <v>1223.56</v>
      </c>
      <c r="C178" s="10">
        <f t="shared" si="18"/>
        <v>-2.3624386004034291E-2</v>
      </c>
      <c r="D178" s="10">
        <v>1.7125E-3</v>
      </c>
      <c r="E178" s="10">
        <f t="shared" si="16"/>
        <v>1.7110353437857716E-3</v>
      </c>
      <c r="F178" s="10">
        <f t="shared" si="19"/>
        <v>0.97466457865217992</v>
      </c>
      <c r="G178" s="16">
        <v>42005</v>
      </c>
      <c r="H178">
        <v>1709.68</v>
      </c>
      <c r="I178" s="10">
        <f t="shared" si="20"/>
        <v>-1.175044802977898E-2</v>
      </c>
      <c r="J178" s="10">
        <v>1.7125E-3</v>
      </c>
      <c r="K178" s="10">
        <f t="shared" si="17"/>
        <v>1.7110353437857716E-3</v>
      </c>
      <c r="L178" s="10">
        <f t="shared" si="21"/>
        <v>0.98653851662643521</v>
      </c>
    </row>
    <row r="179" spans="1:12" x14ac:dyDescent="0.2">
      <c r="A179" s="15">
        <v>42036</v>
      </c>
      <c r="B179">
        <v>1220.01</v>
      </c>
      <c r="C179" s="10">
        <f t="shared" si="18"/>
        <v>-2.9055869056776209E-3</v>
      </c>
      <c r="D179" s="10">
        <v>1.6950000000000001E-3</v>
      </c>
      <c r="E179" s="10">
        <f t="shared" si="16"/>
        <v>1.6935651086983532E-3</v>
      </c>
      <c r="F179" s="10">
        <f t="shared" si="19"/>
        <v>0.995400847985624</v>
      </c>
      <c r="G179" s="16">
        <v>42036</v>
      </c>
      <c r="H179">
        <v>1694.348</v>
      </c>
      <c r="I179" s="10">
        <f t="shared" si="20"/>
        <v>-9.0082124352770902E-3</v>
      </c>
      <c r="J179" s="10">
        <v>1.6950000000000001E-3</v>
      </c>
      <c r="K179" s="10">
        <f t="shared" si="17"/>
        <v>1.6935651086983532E-3</v>
      </c>
      <c r="L179" s="10">
        <f t="shared" si="21"/>
        <v>0.9892982224560245</v>
      </c>
    </row>
    <row r="180" spans="1:12" x14ac:dyDescent="0.2">
      <c r="A180" s="15">
        <v>42064</v>
      </c>
      <c r="B180">
        <v>1327.4</v>
      </c>
      <c r="C180" s="10">
        <f t="shared" si="18"/>
        <v>8.4363086296803946E-2</v>
      </c>
      <c r="D180" s="10">
        <v>1.727E-3</v>
      </c>
      <c r="E180" s="10">
        <f t="shared" si="16"/>
        <v>1.72551045022176E-3</v>
      </c>
      <c r="F180" s="10">
        <f t="shared" si="19"/>
        <v>1.0826375758465823</v>
      </c>
      <c r="G180" s="16">
        <v>42064</v>
      </c>
      <c r="H180">
        <v>1776.646</v>
      </c>
      <c r="I180" s="10">
        <f t="shared" si="20"/>
        <v>4.7429311107297589E-2</v>
      </c>
      <c r="J180" s="10">
        <v>1.727E-3</v>
      </c>
      <c r="K180" s="10">
        <f t="shared" si="17"/>
        <v>1.72551045022176E-3</v>
      </c>
      <c r="L180" s="10">
        <f t="shared" si="21"/>
        <v>1.0457038006570758</v>
      </c>
    </row>
    <row r="181" spans="1:12" x14ac:dyDescent="0.2">
      <c r="A181" s="15">
        <v>42095</v>
      </c>
      <c r="B181">
        <v>1311.4</v>
      </c>
      <c r="C181" s="10">
        <f t="shared" si="18"/>
        <v>-1.2126872882305583E-2</v>
      </c>
      <c r="D181" s="10">
        <v>1.7755000000000002E-3</v>
      </c>
      <c r="E181" s="10">
        <f t="shared" si="16"/>
        <v>1.7739256630895947E-3</v>
      </c>
      <c r="F181" s="10">
        <f t="shared" si="19"/>
        <v>0.98609920145460483</v>
      </c>
      <c r="G181" s="16">
        <v>42095</v>
      </c>
      <c r="H181">
        <v>1738.15</v>
      </c>
      <c r="I181" s="10">
        <f t="shared" si="20"/>
        <v>-2.1905987953811604E-2</v>
      </c>
      <c r="J181" s="10">
        <v>1.7755000000000002E-3</v>
      </c>
      <c r="K181" s="10">
        <f t="shared" si="17"/>
        <v>1.7739256630895947E-3</v>
      </c>
      <c r="L181" s="10">
        <f t="shared" si="21"/>
        <v>0.97632008638309875</v>
      </c>
    </row>
    <row r="182" spans="1:12" x14ac:dyDescent="0.2">
      <c r="A182" s="15">
        <v>42125</v>
      </c>
      <c r="B182">
        <v>1381.34</v>
      </c>
      <c r="C182" s="10">
        <f t="shared" si="18"/>
        <v>5.1958773684870133E-2</v>
      </c>
      <c r="D182" s="10">
        <v>1.8224999999999999E-3</v>
      </c>
      <c r="E182" s="10">
        <f t="shared" si="16"/>
        <v>1.8208412619360212E-3</v>
      </c>
      <c r="F182" s="10">
        <f t="shared" si="19"/>
        <v>1.0501379324229341</v>
      </c>
      <c r="G182" s="16">
        <v>42125</v>
      </c>
      <c r="H182">
        <v>1787.4010000000001</v>
      </c>
      <c r="I182" s="10">
        <f t="shared" si="20"/>
        <v>2.7941280218848952E-2</v>
      </c>
      <c r="J182" s="10">
        <v>1.8224999999999999E-3</v>
      </c>
      <c r="K182" s="10">
        <f t="shared" si="17"/>
        <v>1.8208412619360212E-3</v>
      </c>
      <c r="L182" s="10">
        <f t="shared" si="21"/>
        <v>1.026120438956913</v>
      </c>
    </row>
    <row r="183" spans="1:12" x14ac:dyDescent="0.2">
      <c r="A183" s="15">
        <v>42156</v>
      </c>
      <c r="B183">
        <v>1416.29</v>
      </c>
      <c r="C183" s="10">
        <f t="shared" si="18"/>
        <v>2.4986734030042958E-2</v>
      </c>
      <c r="D183" s="10">
        <v>1.83E-3</v>
      </c>
      <c r="E183" s="10">
        <f t="shared" si="16"/>
        <v>1.8283275900293141E-3</v>
      </c>
      <c r="F183" s="10">
        <f t="shared" si="19"/>
        <v>1.0231584064400137</v>
      </c>
      <c r="G183" s="16">
        <v>42156</v>
      </c>
      <c r="H183">
        <v>1778.2850000000001</v>
      </c>
      <c r="I183" s="10">
        <f t="shared" si="20"/>
        <v>-5.1131927271659107E-3</v>
      </c>
      <c r="J183" s="10">
        <v>1.83E-3</v>
      </c>
      <c r="K183" s="10">
        <f t="shared" si="17"/>
        <v>1.8283275900293141E-3</v>
      </c>
      <c r="L183" s="10">
        <f t="shared" si="21"/>
        <v>0.99305847968280481</v>
      </c>
    </row>
    <row r="184" spans="1:12" x14ac:dyDescent="0.2">
      <c r="A184" s="15">
        <v>42186</v>
      </c>
      <c r="B184" s="17">
        <v>1376.19</v>
      </c>
      <c r="C184" s="14">
        <f t="shared" si="18"/>
        <v>-2.8721965188152735E-2</v>
      </c>
      <c r="D184" s="14">
        <v>1.8649999999999999E-3</v>
      </c>
      <c r="E184" s="14">
        <f t="shared" si="16"/>
        <v>1.8632630467765405E-3</v>
      </c>
      <c r="F184" s="18">
        <f t="shared" si="19"/>
        <v>0.96941477176507074</v>
      </c>
      <c r="G184" s="16">
        <v>42186</v>
      </c>
      <c r="H184">
        <v>1747.1769999999999</v>
      </c>
      <c r="I184" s="10">
        <f t="shared" si="20"/>
        <v>-1.7648074147301011E-2</v>
      </c>
      <c r="J184" s="14">
        <v>1.8649999999999999E-3</v>
      </c>
      <c r="K184" s="14">
        <f t="shared" si="17"/>
        <v>1.8632630467765405E-3</v>
      </c>
      <c r="L184" s="10">
        <f t="shared" si="21"/>
        <v>0.9804886628059224</v>
      </c>
    </row>
    <row r="185" spans="1:12" s="22" customFormat="1" x14ac:dyDescent="0.2">
      <c r="A185" s="19"/>
      <c r="B185" s="2"/>
      <c r="C185" s="10"/>
      <c r="D185" s="20"/>
      <c r="E185" s="10"/>
      <c r="F185" s="10">
        <f>AVERAGE(F11:F184)-1</f>
        <v>-2.0856903843473051E-2</v>
      </c>
      <c r="G185" s="21"/>
      <c r="I185" s="10"/>
      <c r="J185" s="23"/>
      <c r="K185" s="23"/>
      <c r="L185" s="10">
        <f>AVERAGE(L11:L184)-1</f>
        <v>-1.5598003915235581E-2</v>
      </c>
    </row>
    <row r="186" spans="1:12" x14ac:dyDescent="0.2">
      <c r="B186" s="24">
        <f>(B181-B121)^(1/5)</f>
        <v>-3.0002962377859679</v>
      </c>
      <c r="F186" s="10"/>
    </row>
    <row r="187" spans="1:12" x14ac:dyDescent="0.2">
      <c r="B187" s="24">
        <f>(B181-B145)^(1/3)</f>
        <v>7.94651825966909</v>
      </c>
    </row>
    <row r="188" spans="1:12" x14ac:dyDescent="0.2">
      <c r="B188" s="24">
        <f>(B182-B171)</f>
        <v>-7.8700000000001182</v>
      </c>
    </row>
    <row r="190" spans="1:12" x14ac:dyDescent="0.2">
      <c r="B190" s="24">
        <f>(B184-B10)</f>
        <v>-1025.67</v>
      </c>
      <c r="C190">
        <f>(B190^1/14)-1</f>
        <v>-74.262142857142862</v>
      </c>
    </row>
  </sheetData>
  <dataValidations count="1">
    <dataValidation allowBlank="1" showErrorMessage="1" promptTitle="TRAFO" prompt="$A$1:$K$188" sqref="A9 G9"/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85"/>
  <sheetViews>
    <sheetView workbookViewId="0">
      <selection activeCell="E24" sqref="E24"/>
    </sheetView>
  </sheetViews>
  <sheetFormatPr baseColWidth="10" defaultRowHeight="16" x14ac:dyDescent="0.2"/>
  <cols>
    <col min="1" max="1" width="10.83203125" style="9"/>
    <col min="4" max="5" width="10.83203125" style="10"/>
    <col min="7" max="7" width="10.83203125" style="11"/>
    <col min="10" max="11" width="10.83203125" style="10"/>
  </cols>
  <sheetData>
    <row r="1" spans="1:12" x14ac:dyDescent="0.2">
      <c r="B1" s="4" t="s">
        <v>14</v>
      </c>
      <c r="C1" s="7">
        <f>F185</f>
        <v>-1.4951855663365075E-2</v>
      </c>
      <c r="H1" s="4" t="s">
        <v>14</v>
      </c>
      <c r="I1" s="7">
        <f>L185</f>
        <v>9.2158924111094198E-4</v>
      </c>
    </row>
    <row r="3" spans="1:12" x14ac:dyDescent="0.2">
      <c r="B3" s="4" t="s">
        <v>6</v>
      </c>
      <c r="C3" s="7">
        <f>_xlfn.STDEV.S(C118:C184)</f>
        <v>8.6561739468627774E-2</v>
      </c>
      <c r="H3" s="4" t="s">
        <v>6</v>
      </c>
      <c r="I3" s="7">
        <f>_xlfn.STDEV.S(I118:I184)</f>
        <v>4.3123409464040627E-2</v>
      </c>
    </row>
    <row r="5" spans="1:12" x14ac:dyDescent="0.2">
      <c r="B5" s="4" t="s">
        <v>15</v>
      </c>
      <c r="C5" s="7">
        <f>(C1/C3)</f>
        <v>-0.17273053609076347</v>
      </c>
      <c r="H5" s="4" t="s">
        <v>15</v>
      </c>
      <c r="I5" s="7">
        <f>(I1/I3)</f>
        <v>2.137097350522409E-2</v>
      </c>
    </row>
    <row r="9" spans="1:12" s="13" customFormat="1" x14ac:dyDescent="0.2">
      <c r="A9" s="12" t="s">
        <v>16</v>
      </c>
      <c r="B9" s="13" t="s">
        <v>12</v>
      </c>
      <c r="C9" s="13" t="s">
        <v>18</v>
      </c>
      <c r="D9" s="14" t="s">
        <v>19</v>
      </c>
      <c r="E9" s="14"/>
      <c r="F9" s="13" t="s">
        <v>20</v>
      </c>
      <c r="G9" s="3" t="s">
        <v>16</v>
      </c>
      <c r="H9" s="13" t="s">
        <v>22</v>
      </c>
      <c r="I9" s="13" t="s">
        <v>18</v>
      </c>
      <c r="J9" s="14" t="s">
        <v>19</v>
      </c>
      <c r="K9" s="14"/>
      <c r="L9" s="13" t="s">
        <v>20</v>
      </c>
    </row>
    <row r="10" spans="1:12" x14ac:dyDescent="0.2">
      <c r="A10" s="15">
        <v>36892</v>
      </c>
      <c r="B10" t="s">
        <v>23</v>
      </c>
      <c r="C10" s="10" t="e">
        <f t="shared" ref="C10:C73" si="0">LN(B10/B9)</f>
        <v>#VALUE!</v>
      </c>
      <c r="D10" s="10">
        <v>6.5612500000000004E-2</v>
      </c>
      <c r="E10" s="10">
        <f t="shared" ref="E10:E45" si="1">LN(1+D10)</f>
        <v>6.3549751215666639E-2</v>
      </c>
      <c r="F10" s="10" t="e">
        <f t="shared" ref="F10:F45" si="2">(C10-E10)</f>
        <v>#VALUE!</v>
      </c>
      <c r="G10" s="16">
        <v>36892</v>
      </c>
      <c r="H10">
        <v>89.528000000000006</v>
      </c>
      <c r="I10" s="10" t="e">
        <f t="shared" ref="I10:I73" si="3">LN(H10/H9)</f>
        <v>#VALUE!</v>
      </c>
      <c r="J10" s="10">
        <v>6.5612500000000004E-2</v>
      </c>
      <c r="K10" s="10">
        <f t="shared" ref="K10:K45" si="4">LN(1+J10)</f>
        <v>6.3549751215666639E-2</v>
      </c>
      <c r="L10" s="10" t="e">
        <f t="shared" ref="L10:L44" si="5">I10-J10</f>
        <v>#VALUE!</v>
      </c>
    </row>
    <row r="11" spans="1:12" x14ac:dyDescent="0.2">
      <c r="A11" s="15">
        <v>36923</v>
      </c>
      <c r="B11" t="s">
        <v>23</v>
      </c>
      <c r="C11" s="10" t="e">
        <f t="shared" si="0"/>
        <v>#VALUE!</v>
      </c>
      <c r="D11" s="10">
        <v>5.5599999999999997E-2</v>
      </c>
      <c r="E11" s="10">
        <f t="shared" si="1"/>
        <v>5.4109325647032039E-2</v>
      </c>
      <c r="F11" s="10" t="e">
        <f t="shared" si="2"/>
        <v>#VALUE!</v>
      </c>
      <c r="G11" s="16">
        <v>36923</v>
      </c>
      <c r="H11">
        <v>92.462000000000003</v>
      </c>
      <c r="I11" s="10">
        <f t="shared" si="3"/>
        <v>3.2246323785964023E-2</v>
      </c>
      <c r="J11" s="10">
        <v>5.5599999999999997E-2</v>
      </c>
      <c r="K11" s="10">
        <f t="shared" si="4"/>
        <v>5.4109325647032039E-2</v>
      </c>
      <c r="L11" s="10">
        <f t="shared" si="5"/>
        <v>-2.3353676214035973E-2</v>
      </c>
    </row>
    <row r="12" spans="1:12" x14ac:dyDescent="0.2">
      <c r="A12" s="15">
        <v>36951</v>
      </c>
      <c r="B12" t="s">
        <v>23</v>
      </c>
      <c r="C12" s="10" t="e">
        <f t="shared" si="0"/>
        <v>#VALUE!</v>
      </c>
      <c r="D12" s="10">
        <v>5.2925000000000007E-2</v>
      </c>
      <c r="E12" s="10">
        <f t="shared" si="1"/>
        <v>5.1572005543987651E-2</v>
      </c>
      <c r="F12" s="10" t="e">
        <f t="shared" si="2"/>
        <v>#VALUE!</v>
      </c>
      <c r="G12" s="16">
        <v>36951</v>
      </c>
      <c r="H12">
        <v>86.631</v>
      </c>
      <c r="I12" s="10">
        <f t="shared" si="3"/>
        <v>-6.5140030121003764E-2</v>
      </c>
      <c r="J12" s="10">
        <v>5.2925000000000007E-2</v>
      </c>
      <c r="K12" s="10">
        <f t="shared" si="4"/>
        <v>5.1572005543987651E-2</v>
      </c>
      <c r="L12" s="10">
        <f t="shared" si="5"/>
        <v>-0.11806503012100378</v>
      </c>
    </row>
    <row r="13" spans="1:12" x14ac:dyDescent="0.2">
      <c r="A13" s="15">
        <v>36982</v>
      </c>
      <c r="B13" t="s">
        <v>23</v>
      </c>
      <c r="C13" s="10" t="e">
        <f t="shared" si="0"/>
        <v>#VALUE!</v>
      </c>
      <c r="D13" s="10">
        <v>5.0562500000000003E-2</v>
      </c>
      <c r="E13" s="10">
        <f t="shared" si="1"/>
        <v>4.9325735011475989E-2</v>
      </c>
      <c r="F13" s="10" t="e">
        <f t="shared" si="2"/>
        <v>#VALUE!</v>
      </c>
      <c r="G13" s="16">
        <v>36982</v>
      </c>
      <c r="H13">
        <v>81.088999999999999</v>
      </c>
      <c r="I13" s="10">
        <f t="shared" si="3"/>
        <v>-6.6110402277075944E-2</v>
      </c>
      <c r="J13" s="10">
        <v>5.0562500000000003E-2</v>
      </c>
      <c r="K13" s="10">
        <f t="shared" si="4"/>
        <v>4.9325735011475989E-2</v>
      </c>
      <c r="L13" s="10">
        <f t="shared" si="5"/>
        <v>-0.11667290227707594</v>
      </c>
    </row>
    <row r="14" spans="1:12" x14ac:dyDescent="0.2">
      <c r="A14" s="15">
        <v>37012</v>
      </c>
      <c r="B14" t="s">
        <v>23</v>
      </c>
      <c r="C14" s="10" t="e">
        <f t="shared" si="0"/>
        <v>#VALUE!</v>
      </c>
      <c r="D14" s="10">
        <v>4.4325000000000003E-2</v>
      </c>
      <c r="E14" s="10">
        <f t="shared" si="1"/>
        <v>4.3370743697813054E-2</v>
      </c>
      <c r="F14" s="10" t="e">
        <f t="shared" si="2"/>
        <v>#VALUE!</v>
      </c>
      <c r="G14" s="16">
        <v>37012</v>
      </c>
      <c r="H14">
        <v>89.501999999999995</v>
      </c>
      <c r="I14" s="10">
        <f t="shared" si="3"/>
        <v>9.8713654496237743E-2</v>
      </c>
      <c r="J14" s="10">
        <v>4.4325000000000003E-2</v>
      </c>
      <c r="K14" s="10">
        <f t="shared" si="4"/>
        <v>4.3370743697813054E-2</v>
      </c>
      <c r="L14" s="10">
        <f t="shared" si="5"/>
        <v>5.438865449623774E-2</v>
      </c>
    </row>
    <row r="15" spans="1:12" x14ac:dyDescent="0.2">
      <c r="A15" s="15">
        <v>37043</v>
      </c>
      <c r="B15" t="s">
        <v>23</v>
      </c>
      <c r="C15" s="10" t="e">
        <f t="shared" si="0"/>
        <v>#VALUE!</v>
      </c>
      <c r="D15" s="10">
        <v>4.0362499999999996E-2</v>
      </c>
      <c r="E15" s="10">
        <f t="shared" si="1"/>
        <v>3.9569210113468652E-2</v>
      </c>
      <c r="F15" s="10" t="e">
        <f t="shared" si="2"/>
        <v>#VALUE!</v>
      </c>
      <c r="G15" s="16">
        <v>37043</v>
      </c>
      <c r="H15">
        <v>86.343000000000004</v>
      </c>
      <c r="I15" s="10">
        <f t="shared" si="3"/>
        <v>-3.5933235524524293E-2</v>
      </c>
      <c r="J15" s="10">
        <v>4.0362499999999996E-2</v>
      </c>
      <c r="K15" s="10">
        <f t="shared" si="4"/>
        <v>3.9569210113468652E-2</v>
      </c>
      <c r="L15" s="10">
        <f t="shared" si="5"/>
        <v>-7.6295735524524289E-2</v>
      </c>
    </row>
    <row r="16" spans="1:12" x14ac:dyDescent="0.2">
      <c r="A16" s="15">
        <v>37073</v>
      </c>
      <c r="B16" t="s">
        <v>23</v>
      </c>
      <c r="C16" s="10" t="e">
        <f t="shared" si="0"/>
        <v>#VALUE!</v>
      </c>
      <c r="D16" s="10">
        <v>3.8599999999999995E-2</v>
      </c>
      <c r="E16" s="10">
        <f t="shared" si="1"/>
        <v>3.7873652428081488E-2</v>
      </c>
      <c r="F16" s="10" t="e">
        <f t="shared" si="2"/>
        <v>#VALUE!</v>
      </c>
      <c r="G16" s="16">
        <v>37073</v>
      </c>
      <c r="H16">
        <v>82.4</v>
      </c>
      <c r="I16" s="10">
        <f t="shared" si="3"/>
        <v>-4.6742298959897934E-2</v>
      </c>
      <c r="J16" s="10">
        <v>3.8599999999999995E-2</v>
      </c>
      <c r="K16" s="10">
        <f t="shared" si="4"/>
        <v>3.7873652428081488E-2</v>
      </c>
      <c r="L16" s="10">
        <f t="shared" si="5"/>
        <v>-8.5342298959897922E-2</v>
      </c>
    </row>
    <row r="17" spans="1:12" x14ac:dyDescent="0.2">
      <c r="A17" s="15">
        <v>37104</v>
      </c>
      <c r="B17" t="s">
        <v>23</v>
      </c>
      <c r="C17" s="10" t="e">
        <f t="shared" si="0"/>
        <v>#VALUE!</v>
      </c>
      <c r="D17" s="10">
        <v>3.7400000000000003E-2</v>
      </c>
      <c r="E17" s="10">
        <f t="shared" si="1"/>
        <v>3.6717582935162862E-2</v>
      </c>
      <c r="F17" s="10" t="e">
        <f t="shared" si="2"/>
        <v>#VALUE!</v>
      </c>
      <c r="G17" s="16">
        <v>37104</v>
      </c>
      <c r="H17">
        <v>78.370999999999995</v>
      </c>
      <c r="I17" s="10">
        <f t="shared" si="3"/>
        <v>-5.0131475947372758E-2</v>
      </c>
      <c r="J17" s="10">
        <v>3.7400000000000003E-2</v>
      </c>
      <c r="K17" s="10">
        <f t="shared" si="4"/>
        <v>3.6717582935162862E-2</v>
      </c>
      <c r="L17" s="10">
        <f t="shared" si="5"/>
        <v>-8.7531475947372761E-2</v>
      </c>
    </row>
    <row r="18" spans="1:12" x14ac:dyDescent="0.2">
      <c r="A18" s="15">
        <v>37135</v>
      </c>
      <c r="B18" t="s">
        <v>23</v>
      </c>
      <c r="C18" s="10" t="e">
        <f t="shared" si="0"/>
        <v>#VALUE!</v>
      </c>
      <c r="D18" s="10">
        <v>3.57875E-2</v>
      </c>
      <c r="E18" s="10">
        <f t="shared" si="1"/>
        <v>3.5162006968046666E-2</v>
      </c>
      <c r="F18" s="10" t="e">
        <f t="shared" si="2"/>
        <v>#VALUE!</v>
      </c>
      <c r="G18" s="16">
        <v>37135</v>
      </c>
      <c r="H18">
        <v>74.516999999999996</v>
      </c>
      <c r="I18" s="10">
        <f t="shared" si="3"/>
        <v>-5.0426673693979782E-2</v>
      </c>
      <c r="J18" s="10">
        <v>3.57875E-2</v>
      </c>
      <c r="K18" s="10">
        <f t="shared" si="4"/>
        <v>3.5162006968046666E-2</v>
      </c>
      <c r="L18" s="10">
        <f t="shared" si="5"/>
        <v>-8.6214173693979781E-2</v>
      </c>
    </row>
    <row r="19" spans="1:12" x14ac:dyDescent="0.2">
      <c r="A19" s="15">
        <v>37165</v>
      </c>
      <c r="B19" t="s">
        <v>23</v>
      </c>
      <c r="C19" s="10" t="e">
        <f t="shared" si="0"/>
        <v>#VALUE!</v>
      </c>
      <c r="D19" s="10">
        <v>2.6375000000000003E-2</v>
      </c>
      <c r="E19" s="10">
        <f t="shared" si="1"/>
        <v>2.6033177046815823E-2</v>
      </c>
      <c r="F19" s="10" t="e">
        <f t="shared" si="2"/>
        <v>#VALUE!</v>
      </c>
      <c r="G19" s="16">
        <v>37165</v>
      </c>
      <c r="H19">
        <v>67.721999999999994</v>
      </c>
      <c r="I19" s="10">
        <f t="shared" si="3"/>
        <v>-9.5616197072529219E-2</v>
      </c>
      <c r="J19" s="10">
        <v>2.6375000000000003E-2</v>
      </c>
      <c r="K19" s="10">
        <f t="shared" si="4"/>
        <v>2.6033177046815823E-2</v>
      </c>
      <c r="L19" s="10">
        <f t="shared" si="5"/>
        <v>-0.12199119707252923</v>
      </c>
    </row>
    <row r="20" spans="1:12" x14ac:dyDescent="0.2">
      <c r="A20" s="15">
        <v>37196</v>
      </c>
      <c r="B20" t="s">
        <v>23</v>
      </c>
      <c r="C20" s="10" t="e">
        <f t="shared" si="0"/>
        <v>#VALUE!</v>
      </c>
      <c r="D20" s="10">
        <v>2.2799999999999997E-2</v>
      </c>
      <c r="E20" s="10">
        <f t="shared" si="1"/>
        <v>2.2543964434894436E-2</v>
      </c>
      <c r="F20" s="10" t="e">
        <f t="shared" si="2"/>
        <v>#VALUE!</v>
      </c>
      <c r="G20" s="16">
        <v>37196</v>
      </c>
      <c r="H20">
        <v>68.900999999999996</v>
      </c>
      <c r="I20" s="10">
        <f t="shared" si="3"/>
        <v>1.7259601500843248E-2</v>
      </c>
      <c r="J20" s="10">
        <v>2.2799999999999997E-2</v>
      </c>
      <c r="K20" s="10">
        <f t="shared" si="4"/>
        <v>2.2543964434894436E-2</v>
      </c>
      <c r="L20" s="10">
        <f t="shared" si="5"/>
        <v>-5.5403984991567491E-3</v>
      </c>
    </row>
    <row r="21" spans="1:12" x14ac:dyDescent="0.2">
      <c r="A21" s="15">
        <v>37226</v>
      </c>
      <c r="B21" t="s">
        <v>23</v>
      </c>
      <c r="C21" s="10" t="e">
        <f t="shared" si="0"/>
        <v>#VALUE!</v>
      </c>
      <c r="D21" s="10">
        <v>2.1062500000000001E-2</v>
      </c>
      <c r="E21" s="10">
        <f t="shared" si="1"/>
        <v>2.0843751804590267E-2</v>
      </c>
      <c r="F21" s="10" t="e">
        <f t="shared" si="2"/>
        <v>#VALUE!</v>
      </c>
      <c r="G21" s="16">
        <v>37226</v>
      </c>
      <c r="H21">
        <v>70.478999999999999</v>
      </c>
      <c r="I21" s="10">
        <f t="shared" si="3"/>
        <v>2.2644101402632406E-2</v>
      </c>
      <c r="J21" s="10">
        <v>2.1062500000000001E-2</v>
      </c>
      <c r="K21" s="10">
        <f t="shared" si="4"/>
        <v>2.0843751804590267E-2</v>
      </c>
      <c r="L21" s="10">
        <f t="shared" si="5"/>
        <v>1.581601402632405E-3</v>
      </c>
    </row>
    <row r="22" spans="1:12" x14ac:dyDescent="0.2">
      <c r="A22" s="15">
        <v>37257</v>
      </c>
      <c r="B22" t="s">
        <v>23</v>
      </c>
      <c r="C22" s="10" t="e">
        <f t="shared" si="0"/>
        <v>#VALUE!</v>
      </c>
      <c r="D22" s="10">
        <v>1.8737500000000001E-2</v>
      </c>
      <c r="E22" s="10">
        <f t="shared" si="1"/>
        <v>1.8564115559008866E-2</v>
      </c>
      <c r="F22" s="10" t="e">
        <f t="shared" si="2"/>
        <v>#VALUE!</v>
      </c>
      <c r="G22" s="16">
        <v>37257</v>
      </c>
      <c r="H22">
        <v>69.983999999999995</v>
      </c>
      <c r="I22" s="10">
        <f t="shared" si="3"/>
        <v>-7.0481486106626842E-3</v>
      </c>
      <c r="J22" s="10">
        <v>1.8737500000000001E-2</v>
      </c>
      <c r="K22" s="10">
        <f t="shared" si="4"/>
        <v>1.8564115559008866E-2</v>
      </c>
      <c r="L22" s="10">
        <f t="shared" si="5"/>
        <v>-2.5785648610662685E-2</v>
      </c>
    </row>
    <row r="23" spans="1:12" x14ac:dyDescent="0.2">
      <c r="A23" s="15">
        <v>37288</v>
      </c>
      <c r="B23" t="s">
        <v>23</v>
      </c>
      <c r="C23" s="10" t="e">
        <f t="shared" si="0"/>
        <v>#VALUE!</v>
      </c>
      <c r="D23" s="10">
        <v>1.8600000000000002E-2</v>
      </c>
      <c r="E23" s="10">
        <f t="shared" si="1"/>
        <v>1.8429135468367143E-2</v>
      </c>
      <c r="F23" s="10" t="e">
        <f t="shared" si="2"/>
        <v>#VALUE!</v>
      </c>
      <c r="G23" s="16">
        <v>37288</v>
      </c>
      <c r="H23">
        <v>66.465999999999994</v>
      </c>
      <c r="I23" s="10">
        <f t="shared" si="3"/>
        <v>-5.1576105775301549E-2</v>
      </c>
      <c r="J23" s="10">
        <v>1.8600000000000002E-2</v>
      </c>
      <c r="K23" s="10">
        <f t="shared" si="4"/>
        <v>1.8429135468367143E-2</v>
      </c>
      <c r="L23" s="10">
        <f t="shared" si="5"/>
        <v>-7.0176105775301548E-2</v>
      </c>
    </row>
    <row r="24" spans="1:12" x14ac:dyDescent="0.2">
      <c r="A24" s="15">
        <v>37316</v>
      </c>
      <c r="B24" t="s">
        <v>23</v>
      </c>
      <c r="C24" s="10" t="e">
        <f t="shared" si="0"/>
        <v>#VALUE!</v>
      </c>
      <c r="D24" s="10">
        <v>1.8700000000000001E-2</v>
      </c>
      <c r="E24" s="10">
        <f t="shared" si="1"/>
        <v>1.852730461388356E-2</v>
      </c>
      <c r="F24" s="10" t="e">
        <f t="shared" si="2"/>
        <v>#VALUE!</v>
      </c>
      <c r="G24" s="16">
        <v>37316</v>
      </c>
      <c r="H24">
        <v>70.221000000000004</v>
      </c>
      <c r="I24" s="10">
        <f t="shared" si="3"/>
        <v>5.4956872876821314E-2</v>
      </c>
      <c r="J24" s="10">
        <v>1.8700000000000001E-2</v>
      </c>
      <c r="K24" s="10">
        <f t="shared" si="4"/>
        <v>1.852730461388356E-2</v>
      </c>
      <c r="L24" s="10">
        <f t="shared" si="5"/>
        <v>3.6256872876821312E-2</v>
      </c>
    </row>
    <row r="25" spans="1:12" x14ac:dyDescent="0.2">
      <c r="A25" s="15">
        <v>37347</v>
      </c>
      <c r="B25" t="s">
        <v>23</v>
      </c>
      <c r="C25" s="10" t="e">
        <f t="shared" si="0"/>
        <v>#VALUE!</v>
      </c>
      <c r="D25" s="10">
        <v>1.8787499999999999E-2</v>
      </c>
      <c r="E25" s="10">
        <f t="shared" si="1"/>
        <v>1.861319471142164E-2</v>
      </c>
      <c r="F25" s="10" t="e">
        <f t="shared" si="2"/>
        <v>#VALUE!</v>
      </c>
      <c r="G25" s="16">
        <v>37347</v>
      </c>
      <c r="H25">
        <v>72.293000000000006</v>
      </c>
      <c r="I25" s="10">
        <f t="shared" si="3"/>
        <v>2.9079894071086743E-2</v>
      </c>
      <c r="J25" s="10">
        <v>1.8787499999999999E-2</v>
      </c>
      <c r="K25" s="10">
        <f t="shared" si="4"/>
        <v>1.861319471142164E-2</v>
      </c>
      <c r="L25" s="10">
        <f t="shared" si="5"/>
        <v>1.0292394071086744E-2</v>
      </c>
    </row>
    <row r="26" spans="1:12" x14ac:dyDescent="0.2">
      <c r="A26" s="15">
        <v>37377</v>
      </c>
      <c r="B26" t="s">
        <v>23</v>
      </c>
      <c r="C26" s="10" t="e">
        <f t="shared" si="0"/>
        <v>#VALUE!</v>
      </c>
      <c r="D26" s="10">
        <v>1.84E-2</v>
      </c>
      <c r="E26" s="10">
        <f t="shared" si="1"/>
        <v>1.8232768261059684E-2</v>
      </c>
      <c r="F26" s="10" t="e">
        <f t="shared" si="2"/>
        <v>#VALUE!</v>
      </c>
      <c r="G26" s="16">
        <v>37377</v>
      </c>
      <c r="H26">
        <v>76.069999999999993</v>
      </c>
      <c r="I26" s="10">
        <f t="shared" si="3"/>
        <v>5.0926663342245861E-2</v>
      </c>
      <c r="J26" s="10">
        <v>1.84E-2</v>
      </c>
      <c r="K26" s="10">
        <f t="shared" si="4"/>
        <v>1.8232768261059684E-2</v>
      </c>
      <c r="L26" s="10">
        <f t="shared" si="5"/>
        <v>3.2526663342245861E-2</v>
      </c>
    </row>
    <row r="27" spans="1:12" x14ac:dyDescent="0.2">
      <c r="A27" s="15">
        <v>37408</v>
      </c>
      <c r="B27" t="s">
        <v>23</v>
      </c>
      <c r="C27" s="10" t="e">
        <f t="shared" si="0"/>
        <v>#VALUE!</v>
      </c>
      <c r="D27" s="10">
        <v>1.8437499999999999E-2</v>
      </c>
      <c r="E27" s="10">
        <f t="shared" si="1"/>
        <v>1.8269590049743732E-2</v>
      </c>
      <c r="F27" s="10" t="e">
        <f t="shared" si="2"/>
        <v>#VALUE!</v>
      </c>
      <c r="G27" s="16">
        <v>37408</v>
      </c>
      <c r="H27">
        <v>79.171000000000006</v>
      </c>
      <c r="I27" s="10">
        <f t="shared" si="3"/>
        <v>3.9956101141475603E-2</v>
      </c>
      <c r="J27" s="10">
        <v>1.8437499999999999E-2</v>
      </c>
      <c r="K27" s="10">
        <f t="shared" si="4"/>
        <v>1.8269590049743732E-2</v>
      </c>
      <c r="L27" s="10">
        <f t="shared" si="5"/>
        <v>2.1518601141475604E-2</v>
      </c>
    </row>
    <row r="28" spans="1:12" x14ac:dyDescent="0.2">
      <c r="A28" s="15">
        <v>37438</v>
      </c>
      <c r="B28" t="s">
        <v>23</v>
      </c>
      <c r="C28" s="10" t="e">
        <f t="shared" si="0"/>
        <v>#VALUE!</v>
      </c>
      <c r="D28" s="10">
        <v>1.8387500000000001E-2</v>
      </c>
      <c r="E28" s="10">
        <f t="shared" si="1"/>
        <v>1.8220494030193549E-2</v>
      </c>
      <c r="F28" s="10" t="e">
        <f t="shared" si="2"/>
        <v>#VALUE!</v>
      </c>
      <c r="G28" s="16">
        <v>37438</v>
      </c>
      <c r="H28">
        <v>74.11</v>
      </c>
      <c r="I28" s="10">
        <f t="shared" si="3"/>
        <v>-6.6059594187417817E-2</v>
      </c>
      <c r="J28" s="10">
        <v>1.8387500000000001E-2</v>
      </c>
      <c r="K28" s="10">
        <f t="shared" si="4"/>
        <v>1.8220494030193549E-2</v>
      </c>
      <c r="L28" s="10">
        <f t="shared" si="5"/>
        <v>-8.4447094187417818E-2</v>
      </c>
    </row>
    <row r="29" spans="1:12" x14ac:dyDescent="0.2">
      <c r="A29" s="15">
        <v>37469</v>
      </c>
      <c r="B29" t="s">
        <v>23</v>
      </c>
      <c r="C29" s="10" t="e">
        <f t="shared" si="0"/>
        <v>#VALUE!</v>
      </c>
      <c r="D29" s="10">
        <v>1.8100000000000002E-2</v>
      </c>
      <c r="E29" s="10">
        <f t="shared" si="1"/>
        <v>1.7938145131012998E-2</v>
      </c>
      <c r="F29" s="10" t="e">
        <f t="shared" si="2"/>
        <v>#VALUE!</v>
      </c>
      <c r="G29" s="16">
        <v>37469</v>
      </c>
      <c r="H29">
        <v>69.158000000000001</v>
      </c>
      <c r="I29" s="10">
        <f t="shared" si="3"/>
        <v>-6.9156734016295199E-2</v>
      </c>
      <c r="J29" s="10">
        <v>1.8100000000000002E-2</v>
      </c>
      <c r="K29" s="10">
        <f t="shared" si="4"/>
        <v>1.7938145131012998E-2</v>
      </c>
      <c r="L29" s="10">
        <f t="shared" si="5"/>
        <v>-8.7256734016295204E-2</v>
      </c>
    </row>
    <row r="30" spans="1:12" x14ac:dyDescent="0.2">
      <c r="A30" s="15">
        <v>37500</v>
      </c>
      <c r="B30" t="s">
        <v>23</v>
      </c>
      <c r="C30" s="10" t="e">
        <f t="shared" si="0"/>
        <v>#VALUE!</v>
      </c>
      <c r="D30" s="10">
        <v>1.8200000000000001E-2</v>
      </c>
      <c r="E30" s="10">
        <f t="shared" si="1"/>
        <v>1.8036362486098575E-2</v>
      </c>
      <c r="F30" s="10" t="e">
        <f t="shared" si="2"/>
        <v>#VALUE!</v>
      </c>
      <c r="G30" s="16">
        <v>37500</v>
      </c>
      <c r="H30">
        <v>68.594999999999999</v>
      </c>
      <c r="I30" s="10">
        <f t="shared" si="3"/>
        <v>-8.1740961688440694E-3</v>
      </c>
      <c r="J30" s="10">
        <v>1.8200000000000001E-2</v>
      </c>
      <c r="K30" s="10">
        <f t="shared" si="4"/>
        <v>1.8036362486098575E-2</v>
      </c>
      <c r="L30" s="10">
        <f t="shared" si="5"/>
        <v>-2.637409616884407E-2</v>
      </c>
    </row>
    <row r="31" spans="1:12" x14ac:dyDescent="0.2">
      <c r="A31" s="15">
        <v>37530</v>
      </c>
      <c r="B31" t="s">
        <v>23</v>
      </c>
      <c r="C31" s="10" t="e">
        <f t="shared" si="0"/>
        <v>#VALUE!</v>
      </c>
      <c r="D31" s="10">
        <v>1.7975000000000001E-2</v>
      </c>
      <c r="E31" s="10">
        <f t="shared" si="1"/>
        <v>1.7815359870001518E-2</v>
      </c>
      <c r="F31" s="10" t="e">
        <f t="shared" si="2"/>
        <v>#VALUE!</v>
      </c>
      <c r="G31" s="16">
        <v>37530</v>
      </c>
      <c r="H31">
        <v>63.478000000000002</v>
      </c>
      <c r="I31" s="10">
        <f t="shared" si="3"/>
        <v>-7.7526256602381161E-2</v>
      </c>
      <c r="J31" s="10">
        <v>1.7975000000000001E-2</v>
      </c>
      <c r="K31" s="10">
        <f t="shared" si="4"/>
        <v>1.7815359870001518E-2</v>
      </c>
      <c r="L31" s="10">
        <f t="shared" si="5"/>
        <v>-9.5501256602381165E-2</v>
      </c>
    </row>
    <row r="32" spans="1:12" x14ac:dyDescent="0.2">
      <c r="A32" s="15">
        <v>37561</v>
      </c>
      <c r="B32" t="s">
        <v>23</v>
      </c>
      <c r="C32" s="10" t="e">
        <f t="shared" si="0"/>
        <v>#VALUE!</v>
      </c>
      <c r="D32" s="10">
        <v>1.6899999999999998E-2</v>
      </c>
      <c r="E32" s="10">
        <f t="shared" si="1"/>
        <v>1.6758783814954624E-2</v>
      </c>
      <c r="F32" s="10" t="e">
        <f t="shared" si="2"/>
        <v>#VALUE!</v>
      </c>
      <c r="G32" s="16">
        <v>37561</v>
      </c>
      <c r="H32">
        <v>62.758000000000003</v>
      </c>
      <c r="I32" s="10">
        <f t="shared" si="3"/>
        <v>-1.1407329250177536E-2</v>
      </c>
      <c r="J32" s="10">
        <v>1.6899999999999998E-2</v>
      </c>
      <c r="K32" s="10">
        <f t="shared" si="4"/>
        <v>1.6758783814954624E-2</v>
      </c>
      <c r="L32" s="10">
        <f t="shared" si="5"/>
        <v>-2.8307329250177534E-2</v>
      </c>
    </row>
    <row r="33" spans="1:12" x14ac:dyDescent="0.2">
      <c r="A33" s="15">
        <v>37591</v>
      </c>
      <c r="B33" t="s">
        <v>23</v>
      </c>
      <c r="C33" s="10" t="e">
        <f t="shared" si="0"/>
        <v>#VALUE!</v>
      </c>
      <c r="D33" s="10">
        <v>1.44E-2</v>
      </c>
      <c r="E33" s="10">
        <f t="shared" si="1"/>
        <v>1.4297304700824394E-2</v>
      </c>
      <c r="F33" s="10" t="e">
        <f t="shared" si="2"/>
        <v>#VALUE!</v>
      </c>
      <c r="G33" s="16">
        <v>37591</v>
      </c>
      <c r="H33">
        <v>64.680999999999997</v>
      </c>
      <c r="I33" s="10">
        <f t="shared" si="3"/>
        <v>3.0181435393567067E-2</v>
      </c>
      <c r="J33" s="10">
        <v>1.44E-2</v>
      </c>
      <c r="K33" s="10">
        <f t="shared" si="4"/>
        <v>1.4297304700824394E-2</v>
      </c>
      <c r="L33" s="10">
        <f t="shared" si="5"/>
        <v>1.5781435393567068E-2</v>
      </c>
    </row>
    <row r="34" spans="1:12" x14ac:dyDescent="0.2">
      <c r="A34" s="15">
        <v>37622</v>
      </c>
      <c r="B34" t="s">
        <v>23</v>
      </c>
      <c r="C34" s="10" t="e">
        <f t="shared" si="0"/>
        <v>#VALUE!</v>
      </c>
      <c r="D34" s="10">
        <v>1.38E-2</v>
      </c>
      <c r="E34" s="10">
        <f t="shared" si="1"/>
        <v>1.3705647056111967E-2</v>
      </c>
      <c r="F34" s="10" t="e">
        <f t="shared" si="2"/>
        <v>#VALUE!</v>
      </c>
      <c r="G34" s="16">
        <v>37622</v>
      </c>
      <c r="H34">
        <v>63.145000000000003</v>
      </c>
      <c r="I34" s="10">
        <f t="shared" si="3"/>
        <v>-2.4033826221003231E-2</v>
      </c>
      <c r="J34" s="10">
        <v>1.38E-2</v>
      </c>
      <c r="K34" s="10">
        <f t="shared" si="4"/>
        <v>1.3705647056111967E-2</v>
      </c>
      <c r="L34" s="10">
        <f t="shared" si="5"/>
        <v>-3.7833826221003231E-2</v>
      </c>
    </row>
    <row r="35" spans="1:12" x14ac:dyDescent="0.2">
      <c r="A35" s="15">
        <v>37653</v>
      </c>
      <c r="B35" t="s">
        <v>23</v>
      </c>
      <c r="C35" s="10" t="e">
        <f t="shared" si="0"/>
        <v>#VALUE!</v>
      </c>
      <c r="D35" s="10">
        <v>1.34E-2</v>
      </c>
      <c r="E35" s="10">
        <f t="shared" si="1"/>
        <v>1.3311014059672416E-2</v>
      </c>
      <c r="F35" s="10" t="e">
        <f t="shared" si="2"/>
        <v>#VALUE!</v>
      </c>
      <c r="G35" s="16">
        <v>37653</v>
      </c>
      <c r="H35">
        <v>62.295000000000002</v>
      </c>
      <c r="I35" s="10">
        <f t="shared" si="3"/>
        <v>-1.3552503347306894E-2</v>
      </c>
      <c r="J35" s="10">
        <v>1.34E-2</v>
      </c>
      <c r="K35" s="10">
        <f t="shared" si="4"/>
        <v>1.3311014059672416E-2</v>
      </c>
      <c r="L35" s="10">
        <f t="shared" si="5"/>
        <v>-2.6952503347306894E-2</v>
      </c>
    </row>
    <row r="36" spans="1:12" x14ac:dyDescent="0.2">
      <c r="A36" s="15">
        <v>37681</v>
      </c>
      <c r="B36" t="s">
        <v>23</v>
      </c>
      <c r="C36" s="10" t="e">
        <f t="shared" si="0"/>
        <v>#VALUE!</v>
      </c>
      <c r="D36" s="10">
        <v>1.3375E-2</v>
      </c>
      <c r="E36" s="10">
        <f t="shared" si="1"/>
        <v>1.3286344325734084E-2</v>
      </c>
      <c r="F36" s="10" t="e">
        <f t="shared" si="2"/>
        <v>#VALUE!</v>
      </c>
      <c r="G36" s="16">
        <v>37681</v>
      </c>
      <c r="H36">
        <v>62.02</v>
      </c>
      <c r="I36" s="10">
        <f t="shared" si="3"/>
        <v>-4.4242520785235939E-3</v>
      </c>
      <c r="J36" s="10">
        <v>1.3375E-2</v>
      </c>
      <c r="K36" s="10">
        <f t="shared" si="4"/>
        <v>1.3286344325734084E-2</v>
      </c>
      <c r="L36" s="10">
        <f t="shared" si="5"/>
        <v>-1.7799252078523592E-2</v>
      </c>
    </row>
    <row r="37" spans="1:12" x14ac:dyDescent="0.2">
      <c r="A37" s="15">
        <v>37712</v>
      </c>
      <c r="B37" t="s">
        <v>23</v>
      </c>
      <c r="C37" s="10" t="e">
        <f t="shared" si="0"/>
        <v>#VALUE!</v>
      </c>
      <c r="D37" s="10">
        <v>1.3000000000000001E-2</v>
      </c>
      <c r="E37" s="10">
        <f t="shared" si="1"/>
        <v>1.2916225266546229E-2</v>
      </c>
      <c r="F37" s="10" t="e">
        <f t="shared" si="2"/>
        <v>#VALUE!</v>
      </c>
      <c r="G37" s="16">
        <v>37712</v>
      </c>
      <c r="H37">
        <v>59.005000000000003</v>
      </c>
      <c r="I37" s="10">
        <f t="shared" si="3"/>
        <v>-4.983472759459092E-2</v>
      </c>
      <c r="J37" s="10">
        <v>1.3000000000000001E-2</v>
      </c>
      <c r="K37" s="10">
        <f t="shared" si="4"/>
        <v>1.2916225266546229E-2</v>
      </c>
      <c r="L37" s="10">
        <f t="shared" si="5"/>
        <v>-6.2834727594590925E-2</v>
      </c>
    </row>
    <row r="38" spans="1:12" x14ac:dyDescent="0.2">
      <c r="A38" s="15">
        <v>37742</v>
      </c>
      <c r="B38" t="s">
        <v>23</v>
      </c>
      <c r="C38" s="10" t="e">
        <f t="shared" si="0"/>
        <v>#VALUE!</v>
      </c>
      <c r="D38" s="10">
        <v>1.3143800000000001E-2</v>
      </c>
      <c r="E38" s="10">
        <f t="shared" si="1"/>
        <v>1.3058169782272578E-2</v>
      </c>
      <c r="F38" s="10" t="e">
        <f t="shared" si="2"/>
        <v>#VALUE!</v>
      </c>
      <c r="G38" s="16">
        <v>37742</v>
      </c>
      <c r="H38">
        <v>60.045000000000002</v>
      </c>
      <c r="I38" s="10">
        <f t="shared" si="3"/>
        <v>1.7472095034934559E-2</v>
      </c>
      <c r="J38" s="10">
        <v>1.3143800000000001E-2</v>
      </c>
      <c r="K38" s="10">
        <f t="shared" si="4"/>
        <v>1.3058169782272578E-2</v>
      </c>
      <c r="L38" s="10">
        <f t="shared" si="5"/>
        <v>4.3282950349345581E-3</v>
      </c>
    </row>
    <row r="39" spans="1:12" x14ac:dyDescent="0.2">
      <c r="A39" s="15">
        <v>37773</v>
      </c>
      <c r="B39" t="s">
        <v>23</v>
      </c>
      <c r="C39" s="10" t="e">
        <f t="shared" si="0"/>
        <v>#VALUE!</v>
      </c>
      <c r="D39" s="10">
        <v>1.32E-2</v>
      </c>
      <c r="E39" s="10">
        <f t="shared" si="1"/>
        <v>1.3113639145383204E-2</v>
      </c>
      <c r="F39" s="10" t="e">
        <f t="shared" si="2"/>
        <v>#VALUE!</v>
      </c>
      <c r="G39" s="16">
        <v>37773</v>
      </c>
      <c r="H39">
        <v>64.188000000000002</v>
      </c>
      <c r="I39" s="10">
        <f t="shared" si="3"/>
        <v>6.6721996224466742E-2</v>
      </c>
      <c r="J39" s="10">
        <v>1.32E-2</v>
      </c>
      <c r="K39" s="10">
        <f t="shared" si="4"/>
        <v>1.3113639145383204E-2</v>
      </c>
      <c r="L39" s="10">
        <f t="shared" si="5"/>
        <v>5.3521996224466739E-2</v>
      </c>
    </row>
    <row r="40" spans="1:12" x14ac:dyDescent="0.2">
      <c r="A40" s="15">
        <v>37803</v>
      </c>
      <c r="B40" t="s">
        <v>23</v>
      </c>
      <c r="C40" s="10" t="e">
        <f t="shared" si="0"/>
        <v>#VALUE!</v>
      </c>
      <c r="D40" s="10">
        <v>1.1200000000000002E-2</v>
      </c>
      <c r="E40" s="10">
        <f t="shared" si="1"/>
        <v>1.1137744410456021E-2</v>
      </c>
      <c r="F40" s="10" t="e">
        <f t="shared" si="2"/>
        <v>#VALUE!</v>
      </c>
      <c r="G40" s="16">
        <v>37803</v>
      </c>
      <c r="H40">
        <v>68.180000000000007</v>
      </c>
      <c r="I40" s="10">
        <f t="shared" si="3"/>
        <v>6.0334989372643748E-2</v>
      </c>
      <c r="J40" s="10">
        <v>1.1200000000000002E-2</v>
      </c>
      <c r="K40" s="10">
        <f t="shared" si="4"/>
        <v>1.1137744410456021E-2</v>
      </c>
      <c r="L40" s="10">
        <f t="shared" si="5"/>
        <v>4.9134989372643746E-2</v>
      </c>
    </row>
    <row r="41" spans="1:12" x14ac:dyDescent="0.2">
      <c r="A41" s="15">
        <v>37834</v>
      </c>
      <c r="B41" t="s">
        <v>23</v>
      </c>
      <c r="C41" s="10" t="e">
        <f t="shared" si="0"/>
        <v>#VALUE!</v>
      </c>
      <c r="D41" s="10">
        <v>1.1125000000000001E-2</v>
      </c>
      <c r="E41" s="10">
        <f t="shared" si="1"/>
        <v>1.1063572355979682E-2</v>
      </c>
      <c r="F41" s="10" t="e">
        <f t="shared" si="2"/>
        <v>#VALUE!</v>
      </c>
      <c r="G41" s="16">
        <v>37834</v>
      </c>
      <c r="H41">
        <v>70.468999999999994</v>
      </c>
      <c r="I41" s="10">
        <f t="shared" si="3"/>
        <v>3.3021630092842327E-2</v>
      </c>
      <c r="J41" s="10">
        <v>1.1125000000000001E-2</v>
      </c>
      <c r="K41" s="10">
        <f t="shared" si="4"/>
        <v>1.1063572355979682E-2</v>
      </c>
      <c r="L41" s="10">
        <f t="shared" si="5"/>
        <v>2.1896630092842324E-2</v>
      </c>
    </row>
    <row r="42" spans="1:12" x14ac:dyDescent="0.2">
      <c r="A42" s="15">
        <v>37865</v>
      </c>
      <c r="B42" t="s">
        <v>23</v>
      </c>
      <c r="C42" s="10" t="e">
        <f t="shared" si="0"/>
        <v>#VALUE!</v>
      </c>
      <c r="D42" s="10">
        <v>1.1200000000000002E-2</v>
      </c>
      <c r="E42" s="10">
        <f t="shared" si="1"/>
        <v>1.1137744410456021E-2</v>
      </c>
      <c r="F42" s="10" t="e">
        <f t="shared" si="2"/>
        <v>#VALUE!</v>
      </c>
      <c r="G42" s="16">
        <v>37865</v>
      </c>
      <c r="H42">
        <v>77.168999999999997</v>
      </c>
      <c r="I42" s="10">
        <f t="shared" si="3"/>
        <v>9.0824925179426669E-2</v>
      </c>
      <c r="J42" s="10">
        <v>1.1200000000000002E-2</v>
      </c>
      <c r="K42" s="10">
        <f t="shared" si="4"/>
        <v>1.1137744410456021E-2</v>
      </c>
      <c r="L42" s="10">
        <f t="shared" si="5"/>
        <v>7.9624925179426667E-2</v>
      </c>
    </row>
    <row r="43" spans="1:12" x14ac:dyDescent="0.2">
      <c r="A43" s="15">
        <v>37895</v>
      </c>
      <c r="B43" t="s">
        <v>23</v>
      </c>
      <c r="C43" s="10" t="e">
        <f t="shared" si="0"/>
        <v>#VALUE!</v>
      </c>
      <c r="D43" s="10">
        <v>1.1200000000000002E-2</v>
      </c>
      <c r="E43" s="10">
        <f t="shared" si="1"/>
        <v>1.1137744410456021E-2</v>
      </c>
      <c r="F43" s="10" t="e">
        <f t="shared" si="2"/>
        <v>#VALUE!</v>
      </c>
      <c r="G43" s="16">
        <v>37895</v>
      </c>
      <c r="H43">
        <v>79.992000000000004</v>
      </c>
      <c r="I43" s="10">
        <f t="shared" si="3"/>
        <v>3.5928807691522145E-2</v>
      </c>
      <c r="J43" s="10">
        <v>1.1200000000000002E-2</v>
      </c>
      <c r="K43" s="10">
        <f t="shared" si="4"/>
        <v>1.1137744410456021E-2</v>
      </c>
      <c r="L43" s="10">
        <f t="shared" si="5"/>
        <v>2.4728807691522144E-2</v>
      </c>
    </row>
    <row r="44" spans="1:12" x14ac:dyDescent="0.2">
      <c r="A44" s="15">
        <v>37926</v>
      </c>
      <c r="B44" t="s">
        <v>23</v>
      </c>
      <c r="C44" s="10" t="e">
        <f t="shared" si="0"/>
        <v>#VALUE!</v>
      </c>
      <c r="D44" s="10">
        <v>1.1200000000000002E-2</v>
      </c>
      <c r="E44" s="10">
        <f t="shared" si="1"/>
        <v>1.1137744410456021E-2</v>
      </c>
      <c r="F44" s="10" t="e">
        <f t="shared" si="2"/>
        <v>#VALUE!</v>
      </c>
      <c r="G44" s="16">
        <v>37926</v>
      </c>
      <c r="H44">
        <v>83.001000000000005</v>
      </c>
      <c r="I44" s="10">
        <f t="shared" si="3"/>
        <v>3.6926026243241851E-2</v>
      </c>
      <c r="J44" s="10">
        <v>1.1200000000000002E-2</v>
      </c>
      <c r="K44" s="10">
        <f t="shared" si="4"/>
        <v>1.1137744410456021E-2</v>
      </c>
      <c r="L44" s="10">
        <f t="shared" si="5"/>
        <v>2.5726026243241849E-2</v>
      </c>
    </row>
    <row r="45" spans="1:12" x14ac:dyDescent="0.2">
      <c r="A45" s="15">
        <v>37956</v>
      </c>
      <c r="B45" t="s">
        <v>23</v>
      </c>
      <c r="C45" s="10" t="e">
        <f t="shared" si="0"/>
        <v>#VALUE!</v>
      </c>
      <c r="D45" s="10">
        <v>1.1699999999999999E-2</v>
      </c>
      <c r="E45" s="10">
        <f t="shared" si="1"/>
        <v>1.1632084229707696E-2</v>
      </c>
      <c r="F45" s="10" t="e">
        <f t="shared" si="2"/>
        <v>#VALUE!</v>
      </c>
      <c r="G45" s="16">
        <v>37956</v>
      </c>
      <c r="H45">
        <v>83.007999999999996</v>
      </c>
      <c r="I45" s="10">
        <f t="shared" si="3"/>
        <v>8.4332777188566844E-5</v>
      </c>
      <c r="J45" s="10">
        <v>1.1699999999999999E-2</v>
      </c>
      <c r="K45" s="10">
        <f t="shared" si="4"/>
        <v>1.1632084229707696E-2</v>
      </c>
      <c r="L45" s="10">
        <f>I45-J45</f>
        <v>-1.1615667222811432E-2</v>
      </c>
    </row>
    <row r="46" spans="1:12" x14ac:dyDescent="0.2">
      <c r="A46" s="15">
        <v>37987</v>
      </c>
      <c r="B46" t="s">
        <v>23</v>
      </c>
      <c r="C46" s="10" t="e">
        <f t="shared" si="0"/>
        <v>#VALUE!</v>
      </c>
      <c r="D46" s="10">
        <v>1.1200000000000002E-2</v>
      </c>
      <c r="E46" s="10">
        <f>LN(1+D46)</f>
        <v>1.1137744410456021E-2</v>
      </c>
      <c r="F46" s="10" t="e">
        <f>(C46-E46)</f>
        <v>#VALUE!</v>
      </c>
      <c r="G46" s="16">
        <v>37987</v>
      </c>
      <c r="H46">
        <v>87.201999999999998</v>
      </c>
      <c r="I46" s="10">
        <f t="shared" si="3"/>
        <v>4.9290277737750902E-2</v>
      </c>
      <c r="J46" s="10">
        <v>1.1200000000000002E-2</v>
      </c>
      <c r="K46" s="10">
        <f>LN(1+J46)</f>
        <v>1.1137744410456021E-2</v>
      </c>
      <c r="L46" s="10">
        <f>(I46-K46)</f>
        <v>3.8152533327294881E-2</v>
      </c>
    </row>
    <row r="47" spans="1:12" x14ac:dyDescent="0.2">
      <c r="A47" s="15">
        <v>38018</v>
      </c>
      <c r="B47" t="s">
        <v>23</v>
      </c>
      <c r="C47" s="10" t="e">
        <f t="shared" si="0"/>
        <v>#VALUE!</v>
      </c>
      <c r="D47" s="10">
        <v>1.1000000000000001E-2</v>
      </c>
      <c r="E47" s="10">
        <f t="shared" ref="E47:E110" si="6">LN(1+D47)</f>
        <v>1.0939940038334263E-2</v>
      </c>
      <c r="F47" s="10" t="e">
        <f t="shared" ref="F47:F110" si="7">(C47-E47)</f>
        <v>#VALUE!</v>
      </c>
      <c r="G47" s="16">
        <v>38018</v>
      </c>
      <c r="H47">
        <v>89.34</v>
      </c>
      <c r="I47" s="10">
        <f t="shared" si="3"/>
        <v>2.4222049492243186E-2</v>
      </c>
      <c r="J47" s="10">
        <v>1.1000000000000001E-2</v>
      </c>
      <c r="K47" s="10">
        <f t="shared" ref="K47:K110" si="8">LN(1+J47)</f>
        <v>1.0939940038334263E-2</v>
      </c>
      <c r="L47" s="10">
        <f t="shared" ref="L47:L110" si="9">(I47-K47)</f>
        <v>1.3282109453908923E-2</v>
      </c>
    </row>
    <row r="48" spans="1:12" x14ac:dyDescent="0.2">
      <c r="A48" s="15">
        <v>38047</v>
      </c>
      <c r="B48" t="s">
        <v>23</v>
      </c>
      <c r="C48" s="10" t="e">
        <f t="shared" si="0"/>
        <v>#VALUE!</v>
      </c>
      <c r="D48" s="10">
        <v>1.1000000000000001E-2</v>
      </c>
      <c r="E48" s="10">
        <f t="shared" si="6"/>
        <v>1.0939940038334263E-2</v>
      </c>
      <c r="F48" s="10" t="e">
        <f t="shared" si="7"/>
        <v>#VALUE!</v>
      </c>
      <c r="G48" s="16">
        <v>38047</v>
      </c>
      <c r="H48">
        <v>92.108999999999995</v>
      </c>
      <c r="I48" s="10">
        <f t="shared" si="3"/>
        <v>3.0523342432719765E-2</v>
      </c>
      <c r="J48" s="10">
        <v>1.1000000000000001E-2</v>
      </c>
      <c r="K48" s="10">
        <f t="shared" si="8"/>
        <v>1.0939940038334263E-2</v>
      </c>
      <c r="L48" s="10">
        <f t="shared" si="9"/>
        <v>1.9583402394385503E-2</v>
      </c>
    </row>
    <row r="49" spans="1:12" x14ac:dyDescent="0.2">
      <c r="A49" s="15">
        <v>38078</v>
      </c>
      <c r="B49" t="s">
        <v>23</v>
      </c>
      <c r="C49" s="10" t="e">
        <f t="shared" si="0"/>
        <v>#VALUE!</v>
      </c>
      <c r="D49" s="10">
        <v>1.09E-2</v>
      </c>
      <c r="E49" s="10">
        <f t="shared" si="6"/>
        <v>1.0841023177874769E-2</v>
      </c>
      <c r="F49" s="10" t="e">
        <f t="shared" si="7"/>
        <v>#VALUE!</v>
      </c>
      <c r="G49" s="16">
        <v>38078</v>
      </c>
      <c r="H49">
        <v>97.343999999999994</v>
      </c>
      <c r="I49" s="10">
        <f t="shared" si="3"/>
        <v>5.5278438280135039E-2</v>
      </c>
      <c r="J49" s="10">
        <v>1.09E-2</v>
      </c>
      <c r="K49" s="10">
        <f t="shared" si="8"/>
        <v>1.0841023177874769E-2</v>
      </c>
      <c r="L49" s="10">
        <f t="shared" si="9"/>
        <v>4.4437415102260271E-2</v>
      </c>
    </row>
    <row r="50" spans="1:12" x14ac:dyDescent="0.2">
      <c r="A50" s="15">
        <v>38108</v>
      </c>
      <c r="B50" t="s">
        <v>23</v>
      </c>
      <c r="C50" s="10" t="e">
        <f t="shared" si="0"/>
        <v>#VALUE!</v>
      </c>
      <c r="D50" s="10">
        <v>1.1000000000000001E-2</v>
      </c>
      <c r="E50" s="10">
        <f t="shared" si="6"/>
        <v>1.0939940038334263E-2</v>
      </c>
      <c r="F50" s="10" t="e">
        <f t="shared" si="7"/>
        <v>#VALUE!</v>
      </c>
      <c r="G50" s="16">
        <v>38108</v>
      </c>
      <c r="H50">
        <v>91.483999999999995</v>
      </c>
      <c r="I50" s="10">
        <f t="shared" si="3"/>
        <v>-6.2087003033714935E-2</v>
      </c>
      <c r="J50" s="10">
        <v>1.1000000000000001E-2</v>
      </c>
      <c r="K50" s="10">
        <f t="shared" si="8"/>
        <v>1.0939940038334263E-2</v>
      </c>
      <c r="L50" s="10">
        <f t="shared" si="9"/>
        <v>-7.3026943072049197E-2</v>
      </c>
    </row>
    <row r="51" spans="1:12" x14ac:dyDescent="0.2">
      <c r="A51" s="15">
        <v>38139</v>
      </c>
      <c r="B51" t="s">
        <v>23</v>
      </c>
      <c r="C51" s="10" t="e">
        <f t="shared" si="0"/>
        <v>#VALUE!</v>
      </c>
      <c r="D51" s="10">
        <v>1.125E-2</v>
      </c>
      <c r="E51" s="10">
        <f t="shared" si="6"/>
        <v>1.1187189390564376E-2</v>
      </c>
      <c r="F51" s="10" t="e">
        <f t="shared" si="7"/>
        <v>#VALUE!</v>
      </c>
      <c r="G51" s="16">
        <v>38139</v>
      </c>
      <c r="H51">
        <v>89.284000000000006</v>
      </c>
      <c r="I51" s="10">
        <f t="shared" si="3"/>
        <v>-2.4341793106346776E-2</v>
      </c>
      <c r="J51" s="10">
        <v>1.125E-2</v>
      </c>
      <c r="K51" s="10">
        <f t="shared" si="8"/>
        <v>1.1187189390564376E-2</v>
      </c>
      <c r="L51" s="10">
        <f t="shared" si="9"/>
        <v>-3.5528982496911152E-2</v>
      </c>
    </row>
    <row r="52" spans="1:12" x14ac:dyDescent="0.2">
      <c r="A52" s="15">
        <v>38169</v>
      </c>
      <c r="B52" t="s">
        <v>23</v>
      </c>
      <c r="C52" s="10" t="e">
        <f t="shared" si="0"/>
        <v>#VALUE!</v>
      </c>
      <c r="D52" s="10">
        <v>1.3612500000000001E-2</v>
      </c>
      <c r="E52" s="10">
        <f t="shared" si="6"/>
        <v>1.3520682229729009E-2</v>
      </c>
      <c r="F52" s="10" t="e">
        <f t="shared" si="7"/>
        <v>#VALUE!</v>
      </c>
      <c r="G52" s="16">
        <v>38169</v>
      </c>
      <c r="H52">
        <v>92.168999999999997</v>
      </c>
      <c r="I52" s="10">
        <f t="shared" si="3"/>
        <v>3.1801547932754033E-2</v>
      </c>
      <c r="J52" s="10">
        <v>1.3612500000000001E-2</v>
      </c>
      <c r="K52" s="10">
        <f t="shared" si="8"/>
        <v>1.3520682229729009E-2</v>
      </c>
      <c r="L52" s="10">
        <f t="shared" si="9"/>
        <v>1.8280865703025024E-2</v>
      </c>
    </row>
    <row r="53" spans="1:12" x14ac:dyDescent="0.2">
      <c r="A53" s="15">
        <v>38200</v>
      </c>
      <c r="B53" t="s">
        <v>23</v>
      </c>
      <c r="C53" s="10" t="e">
        <f t="shared" si="0"/>
        <v>#VALUE!</v>
      </c>
      <c r="D53" s="10">
        <v>1.51375E-2</v>
      </c>
      <c r="E53" s="10">
        <f t="shared" si="6"/>
        <v>1.5024071299088004E-2</v>
      </c>
      <c r="F53" s="10" t="e">
        <f t="shared" si="7"/>
        <v>#VALUE!</v>
      </c>
      <c r="G53" s="16">
        <v>38200</v>
      </c>
      <c r="H53">
        <v>87.778999999999996</v>
      </c>
      <c r="I53" s="10">
        <f t="shared" si="3"/>
        <v>-4.8801556350977916E-2</v>
      </c>
      <c r="J53" s="10">
        <v>1.51375E-2</v>
      </c>
      <c r="K53" s="10">
        <f t="shared" si="8"/>
        <v>1.5024071299088004E-2</v>
      </c>
      <c r="L53" s="10">
        <f t="shared" si="9"/>
        <v>-6.3825627650065914E-2</v>
      </c>
    </row>
    <row r="54" spans="1:12" x14ac:dyDescent="0.2">
      <c r="A54" s="15">
        <v>38231</v>
      </c>
      <c r="B54" t="s">
        <v>23</v>
      </c>
      <c r="C54" s="10" t="e">
        <f t="shared" si="0"/>
        <v>#VALUE!</v>
      </c>
      <c r="D54" s="10">
        <v>1.67E-2</v>
      </c>
      <c r="E54" s="10">
        <f t="shared" si="6"/>
        <v>1.656208829897823E-2</v>
      </c>
      <c r="F54" s="10" t="e">
        <f t="shared" si="7"/>
        <v>#VALUE!</v>
      </c>
      <c r="G54" s="16">
        <v>38231</v>
      </c>
      <c r="H54">
        <v>89.802000000000007</v>
      </c>
      <c r="I54" s="10">
        <f t="shared" si="3"/>
        <v>2.2784954696523158E-2</v>
      </c>
      <c r="J54" s="10">
        <v>1.67E-2</v>
      </c>
      <c r="K54" s="10">
        <f t="shared" si="8"/>
        <v>1.656208829897823E-2</v>
      </c>
      <c r="L54" s="10">
        <f t="shared" si="9"/>
        <v>6.222866397544928E-3</v>
      </c>
    </row>
    <row r="55" spans="1:12" x14ac:dyDescent="0.2">
      <c r="A55" s="15">
        <v>38261</v>
      </c>
      <c r="B55" t="s">
        <v>23</v>
      </c>
      <c r="C55" s="10" t="e">
        <f t="shared" si="0"/>
        <v>#VALUE!</v>
      </c>
      <c r="D55" s="10">
        <v>1.84E-2</v>
      </c>
      <c r="E55" s="10">
        <f t="shared" si="6"/>
        <v>1.8232768261059684E-2</v>
      </c>
      <c r="F55" s="10" t="e">
        <f t="shared" si="7"/>
        <v>#VALUE!</v>
      </c>
      <c r="G55" s="16">
        <v>38261</v>
      </c>
      <c r="H55">
        <v>89.984999999999999</v>
      </c>
      <c r="I55" s="10">
        <f t="shared" si="3"/>
        <v>2.0357429981010195E-3</v>
      </c>
      <c r="J55" s="10">
        <v>1.84E-2</v>
      </c>
      <c r="K55" s="10">
        <f t="shared" si="8"/>
        <v>1.8232768261059684E-2</v>
      </c>
      <c r="L55" s="10">
        <f t="shared" si="9"/>
        <v>-1.6197025262958666E-2</v>
      </c>
    </row>
    <row r="56" spans="1:12" x14ac:dyDescent="0.2">
      <c r="A56" s="15">
        <v>38292</v>
      </c>
      <c r="B56" t="s">
        <v>23</v>
      </c>
      <c r="C56" s="10" t="e">
        <f t="shared" si="0"/>
        <v>#VALUE!</v>
      </c>
      <c r="D56" s="10">
        <v>2.01625E-2</v>
      </c>
      <c r="E56" s="10">
        <f t="shared" si="6"/>
        <v>1.9961928332586105E-2</v>
      </c>
      <c r="F56" s="10" t="e">
        <f t="shared" si="7"/>
        <v>#VALUE!</v>
      </c>
      <c r="G56" s="16">
        <v>38292</v>
      </c>
      <c r="H56">
        <v>91.176000000000002</v>
      </c>
      <c r="I56" s="10">
        <f t="shared" si="3"/>
        <v>1.3148714780268134E-2</v>
      </c>
      <c r="J56" s="10">
        <v>2.01625E-2</v>
      </c>
      <c r="K56" s="10">
        <f t="shared" si="8"/>
        <v>1.9961928332586105E-2</v>
      </c>
      <c r="L56" s="10">
        <f t="shared" si="9"/>
        <v>-6.8132135523179711E-3</v>
      </c>
    </row>
    <row r="57" spans="1:12" x14ac:dyDescent="0.2">
      <c r="A57" s="15">
        <v>38322</v>
      </c>
      <c r="B57" t="s">
        <v>23</v>
      </c>
      <c r="C57" s="10" t="e">
        <f t="shared" si="0"/>
        <v>#VALUE!</v>
      </c>
      <c r="D57" s="10">
        <v>2.30625E-2</v>
      </c>
      <c r="E57" s="10">
        <f t="shared" si="6"/>
        <v>2.2800579922436295E-2</v>
      </c>
      <c r="F57" s="10" t="e">
        <f t="shared" si="7"/>
        <v>#VALUE!</v>
      </c>
      <c r="G57" s="16">
        <v>38322</v>
      </c>
      <c r="H57">
        <v>96.287999999999997</v>
      </c>
      <c r="I57" s="10">
        <f t="shared" si="3"/>
        <v>5.4551995894200567E-2</v>
      </c>
      <c r="J57" s="10">
        <v>2.30625E-2</v>
      </c>
      <c r="K57" s="10">
        <f t="shared" si="8"/>
        <v>2.2800579922436295E-2</v>
      </c>
      <c r="L57" s="10">
        <f t="shared" si="9"/>
        <v>3.1751415971764271E-2</v>
      </c>
    </row>
    <row r="58" spans="1:12" x14ac:dyDescent="0.2">
      <c r="A58" s="15">
        <v>38353</v>
      </c>
      <c r="B58" t="s">
        <v>23</v>
      </c>
      <c r="C58" s="10" t="e">
        <f t="shared" si="0"/>
        <v>#VALUE!</v>
      </c>
      <c r="D58" s="10">
        <v>2.4E-2</v>
      </c>
      <c r="E58" s="10">
        <f t="shared" si="6"/>
        <v>2.3716526617316065E-2</v>
      </c>
      <c r="F58" s="10" t="e">
        <f t="shared" si="7"/>
        <v>#VALUE!</v>
      </c>
      <c r="G58" s="16">
        <v>38353</v>
      </c>
      <c r="H58">
        <v>101.03</v>
      </c>
      <c r="I58" s="10">
        <f t="shared" si="3"/>
        <v>4.8073801992006115E-2</v>
      </c>
      <c r="J58" s="10">
        <v>2.4E-2</v>
      </c>
      <c r="K58" s="10">
        <f t="shared" si="8"/>
        <v>2.3716526617316065E-2</v>
      </c>
      <c r="L58" s="10">
        <f t="shared" si="9"/>
        <v>2.4357275374690051E-2</v>
      </c>
    </row>
    <row r="59" spans="1:12" x14ac:dyDescent="0.2">
      <c r="A59" s="15">
        <v>38384</v>
      </c>
      <c r="B59" t="s">
        <v>23</v>
      </c>
      <c r="C59" s="10" t="e">
        <f t="shared" si="0"/>
        <v>#VALUE!</v>
      </c>
      <c r="D59" s="10">
        <v>2.5899999999999999E-2</v>
      </c>
      <c r="E59" s="10">
        <f t="shared" si="6"/>
        <v>2.5570276111530045E-2</v>
      </c>
      <c r="F59" s="10" t="e">
        <f t="shared" si="7"/>
        <v>#VALUE!</v>
      </c>
      <c r="G59" s="16">
        <v>38384</v>
      </c>
      <c r="H59">
        <v>99.721999999999994</v>
      </c>
      <c r="I59" s="10">
        <f t="shared" si="3"/>
        <v>-1.3031187828165534E-2</v>
      </c>
      <c r="J59" s="10">
        <v>2.5899999999999999E-2</v>
      </c>
      <c r="K59" s="10">
        <f t="shared" si="8"/>
        <v>2.5570276111530045E-2</v>
      </c>
      <c r="L59" s="10">
        <f t="shared" si="9"/>
        <v>-3.8601463939695581E-2</v>
      </c>
    </row>
    <row r="60" spans="1:12" x14ac:dyDescent="0.2">
      <c r="A60" s="15">
        <v>38412</v>
      </c>
      <c r="B60" t="s">
        <v>23</v>
      </c>
      <c r="C60" s="10" t="e">
        <f t="shared" si="0"/>
        <v>#VALUE!</v>
      </c>
      <c r="D60" s="10">
        <v>2.7200000000000002E-2</v>
      </c>
      <c r="E60" s="10">
        <f t="shared" si="6"/>
        <v>2.6836653953559785E-2</v>
      </c>
      <c r="F60" s="10" t="e">
        <f t="shared" si="7"/>
        <v>#VALUE!</v>
      </c>
      <c r="G60" s="16">
        <v>38412</v>
      </c>
      <c r="H60">
        <v>103.407</v>
      </c>
      <c r="I60" s="10">
        <f t="shared" si="3"/>
        <v>3.6286343430617277E-2</v>
      </c>
      <c r="J60" s="10">
        <v>2.7200000000000002E-2</v>
      </c>
      <c r="K60" s="10">
        <f t="shared" si="8"/>
        <v>2.6836653953559785E-2</v>
      </c>
      <c r="L60" s="10">
        <f t="shared" si="9"/>
        <v>9.4496894770574914E-3</v>
      </c>
    </row>
    <row r="61" spans="1:12" x14ac:dyDescent="0.2">
      <c r="A61" s="15">
        <v>38443</v>
      </c>
      <c r="B61" t="s">
        <v>23</v>
      </c>
      <c r="C61" s="10" t="e">
        <f t="shared" si="0"/>
        <v>#VALUE!</v>
      </c>
      <c r="D61" s="10">
        <v>2.87E-2</v>
      </c>
      <c r="E61" s="10">
        <f t="shared" si="6"/>
        <v>2.8295869154847251E-2</v>
      </c>
      <c r="F61" s="10" t="e">
        <f t="shared" si="7"/>
        <v>#VALUE!</v>
      </c>
      <c r="G61" s="16">
        <v>38443</v>
      </c>
      <c r="H61">
        <v>100.343</v>
      </c>
      <c r="I61" s="10">
        <f t="shared" si="3"/>
        <v>-3.0078341087307354E-2</v>
      </c>
      <c r="J61" s="10">
        <v>2.87E-2</v>
      </c>
      <c r="K61" s="10">
        <f t="shared" si="8"/>
        <v>2.8295869154847251E-2</v>
      </c>
      <c r="L61" s="10">
        <f t="shared" si="9"/>
        <v>-5.8374210242154605E-2</v>
      </c>
    </row>
    <row r="62" spans="1:12" x14ac:dyDescent="0.2">
      <c r="A62" s="15">
        <v>38473</v>
      </c>
      <c r="B62" t="s">
        <v>23</v>
      </c>
      <c r="C62" s="10" t="e">
        <f t="shared" si="0"/>
        <v>#VALUE!</v>
      </c>
      <c r="D62" s="10">
        <v>3.0887500000000002E-2</v>
      </c>
      <c r="E62" s="10">
        <f t="shared" si="6"/>
        <v>3.0420081719305728E-2</v>
      </c>
      <c r="F62" s="10" t="e">
        <f t="shared" si="7"/>
        <v>#VALUE!</v>
      </c>
      <c r="G62" s="16">
        <v>38473</v>
      </c>
      <c r="H62">
        <v>97.808000000000007</v>
      </c>
      <c r="I62" s="10">
        <f t="shared" si="3"/>
        <v>-2.5587943668415557E-2</v>
      </c>
      <c r="J62" s="10">
        <v>3.0887500000000002E-2</v>
      </c>
      <c r="K62" s="10">
        <f t="shared" si="8"/>
        <v>3.0420081719305728E-2</v>
      </c>
      <c r="L62" s="10">
        <f t="shared" si="9"/>
        <v>-5.6008025387721289E-2</v>
      </c>
    </row>
    <row r="63" spans="1:12" x14ac:dyDescent="0.2">
      <c r="A63" s="15">
        <v>38504</v>
      </c>
      <c r="B63" t="s">
        <v>23</v>
      </c>
      <c r="C63" s="10" t="e">
        <f t="shared" si="0"/>
        <v>#VALUE!</v>
      </c>
      <c r="D63" s="10">
        <v>3.1400000000000004E-2</v>
      </c>
      <c r="E63" s="10">
        <f t="shared" si="6"/>
        <v>3.091710263472161E-2</v>
      </c>
      <c r="F63" s="10" t="e">
        <f t="shared" si="7"/>
        <v>#VALUE!</v>
      </c>
      <c r="G63" s="16">
        <v>38504</v>
      </c>
      <c r="H63">
        <v>97.655000000000001</v>
      </c>
      <c r="I63" s="10">
        <f t="shared" si="3"/>
        <v>-1.5655139975149866E-3</v>
      </c>
      <c r="J63" s="10">
        <v>3.1400000000000004E-2</v>
      </c>
      <c r="K63" s="10">
        <f t="shared" si="8"/>
        <v>3.091710263472161E-2</v>
      </c>
      <c r="L63" s="10">
        <f t="shared" si="9"/>
        <v>-3.2482616632236595E-2</v>
      </c>
    </row>
    <row r="64" spans="1:12" x14ac:dyDescent="0.2">
      <c r="A64" s="15">
        <v>38534</v>
      </c>
      <c r="B64" t="s">
        <v>23</v>
      </c>
      <c r="C64" s="10" t="e">
        <f t="shared" si="0"/>
        <v>#VALUE!</v>
      </c>
      <c r="D64" s="10">
        <v>3.3399999999999999E-2</v>
      </c>
      <c r="E64" s="10">
        <f t="shared" si="6"/>
        <v>3.2854336870947277E-2</v>
      </c>
      <c r="F64" s="10" t="e">
        <f t="shared" si="7"/>
        <v>#VALUE!</v>
      </c>
      <c r="G64" s="16">
        <v>38534</v>
      </c>
      <c r="H64">
        <v>98.744</v>
      </c>
      <c r="I64" s="10">
        <f t="shared" si="3"/>
        <v>1.108978315277291E-2</v>
      </c>
      <c r="J64" s="10">
        <v>3.3399999999999999E-2</v>
      </c>
      <c r="K64" s="10">
        <f t="shared" si="8"/>
        <v>3.2854336870947277E-2</v>
      </c>
      <c r="L64" s="10">
        <f t="shared" si="9"/>
        <v>-2.1764553718174366E-2</v>
      </c>
    </row>
    <row r="65" spans="1:12" x14ac:dyDescent="0.2">
      <c r="A65" s="15">
        <v>38565</v>
      </c>
      <c r="B65" t="s">
        <v>23</v>
      </c>
      <c r="C65" s="10" t="e">
        <f t="shared" si="0"/>
        <v>#VALUE!</v>
      </c>
      <c r="D65" s="10">
        <v>3.5337500000000001E-2</v>
      </c>
      <c r="E65" s="10">
        <f t="shared" si="6"/>
        <v>3.4727460519057625E-2</v>
      </c>
      <c r="F65" s="10" t="e">
        <f t="shared" si="7"/>
        <v>#VALUE!</v>
      </c>
      <c r="G65" s="16">
        <v>38565</v>
      </c>
      <c r="H65">
        <v>102.063</v>
      </c>
      <c r="I65" s="10">
        <f t="shared" si="3"/>
        <v>3.3059627236027594E-2</v>
      </c>
      <c r="J65" s="10">
        <v>3.5337500000000001E-2</v>
      </c>
      <c r="K65" s="10">
        <f t="shared" si="8"/>
        <v>3.4727460519057625E-2</v>
      </c>
      <c r="L65" s="10">
        <f t="shared" si="9"/>
        <v>-1.6678332830300305E-3</v>
      </c>
    </row>
    <row r="66" spans="1:12" x14ac:dyDescent="0.2">
      <c r="A66" s="15">
        <v>38596</v>
      </c>
      <c r="B66" t="s">
        <v>23</v>
      </c>
      <c r="C66" s="10" t="e">
        <f t="shared" si="0"/>
        <v>#VALUE!</v>
      </c>
      <c r="D66" s="10">
        <v>3.7162500000000001E-2</v>
      </c>
      <c r="E66" s="10">
        <f t="shared" si="6"/>
        <v>3.6488618995982741E-2</v>
      </c>
      <c r="F66" s="10" t="e">
        <f t="shared" si="7"/>
        <v>#VALUE!</v>
      </c>
      <c r="G66" s="16">
        <v>38596</v>
      </c>
      <c r="H66">
        <v>106.42700000000001</v>
      </c>
      <c r="I66" s="10">
        <f t="shared" si="3"/>
        <v>4.1869034436914761E-2</v>
      </c>
      <c r="J66" s="10">
        <v>3.7162500000000001E-2</v>
      </c>
      <c r="K66" s="10">
        <f t="shared" si="8"/>
        <v>3.6488618995982741E-2</v>
      </c>
      <c r="L66" s="10">
        <f t="shared" si="9"/>
        <v>5.3804154409320196E-3</v>
      </c>
    </row>
    <row r="67" spans="1:12" x14ac:dyDescent="0.2">
      <c r="A67" s="15">
        <v>38626</v>
      </c>
      <c r="B67" t="s">
        <v>23</v>
      </c>
      <c r="C67" s="10" t="e">
        <f t="shared" si="0"/>
        <v>#VALUE!</v>
      </c>
      <c r="D67" s="10">
        <v>3.8800000000000001E-2</v>
      </c>
      <c r="E67" s="10">
        <f t="shared" si="6"/>
        <v>3.8066200806456278E-2</v>
      </c>
      <c r="F67" s="10" t="e">
        <f t="shared" si="7"/>
        <v>#VALUE!</v>
      </c>
      <c r="G67" s="16">
        <v>38626</v>
      </c>
      <c r="H67">
        <v>112.483</v>
      </c>
      <c r="I67" s="10">
        <f t="shared" si="3"/>
        <v>5.5342795000359567E-2</v>
      </c>
      <c r="J67" s="10">
        <v>3.8800000000000001E-2</v>
      </c>
      <c r="K67" s="10">
        <f t="shared" si="8"/>
        <v>3.8066200806456278E-2</v>
      </c>
      <c r="L67" s="10">
        <f t="shared" si="9"/>
        <v>1.7276594193903289E-2</v>
      </c>
    </row>
    <row r="68" spans="1:12" x14ac:dyDescent="0.2">
      <c r="A68" s="15">
        <v>38657</v>
      </c>
      <c r="B68" t="s">
        <v>23</v>
      </c>
      <c r="C68" s="10" t="e">
        <f t="shared" si="0"/>
        <v>#VALUE!</v>
      </c>
      <c r="D68" s="10">
        <v>4.0899999999999999E-2</v>
      </c>
      <c r="E68" s="10">
        <f t="shared" si="6"/>
        <v>4.0085723539285578E-2</v>
      </c>
      <c r="F68" s="10" t="e">
        <f t="shared" si="7"/>
        <v>#VALUE!</v>
      </c>
      <c r="G68" s="16">
        <v>38657</v>
      </c>
      <c r="H68">
        <v>110.991</v>
      </c>
      <c r="I68" s="10">
        <f t="shared" si="3"/>
        <v>-1.3352982170925008E-2</v>
      </c>
      <c r="J68" s="10">
        <v>4.0899999999999999E-2</v>
      </c>
      <c r="K68" s="10">
        <f t="shared" si="8"/>
        <v>4.0085723539285578E-2</v>
      </c>
      <c r="L68" s="10">
        <f t="shared" si="9"/>
        <v>-5.3438705710210588E-2</v>
      </c>
    </row>
    <row r="69" spans="1:12" x14ac:dyDescent="0.2">
      <c r="A69" s="15">
        <v>38687</v>
      </c>
      <c r="B69" t="s">
        <v>23</v>
      </c>
      <c r="C69" s="10" t="e">
        <f t="shared" si="0"/>
        <v>#VALUE!</v>
      </c>
      <c r="D69" s="10">
        <v>4.3112500000000005E-2</v>
      </c>
      <c r="E69" s="10">
        <f t="shared" si="6"/>
        <v>4.2209032138676064E-2</v>
      </c>
      <c r="F69" s="10" t="e">
        <f t="shared" si="7"/>
        <v>#VALUE!</v>
      </c>
      <c r="G69" s="16">
        <v>38687</v>
      </c>
      <c r="H69">
        <v>115.22799999999999</v>
      </c>
      <c r="I69" s="10">
        <f t="shared" si="3"/>
        <v>3.7463657340125717E-2</v>
      </c>
      <c r="J69" s="10">
        <v>4.3112500000000005E-2</v>
      </c>
      <c r="K69" s="10">
        <f t="shared" si="8"/>
        <v>4.2209032138676064E-2</v>
      </c>
      <c r="L69" s="10">
        <f t="shared" si="9"/>
        <v>-4.7453747985503475E-3</v>
      </c>
    </row>
    <row r="70" spans="1:12" x14ac:dyDescent="0.2">
      <c r="A70" s="15">
        <v>38718</v>
      </c>
      <c r="B70" t="s">
        <v>23</v>
      </c>
      <c r="C70" s="10" t="e">
        <f t="shared" si="0"/>
        <v>#VALUE!</v>
      </c>
      <c r="D70" s="10">
        <v>4.3899999999999995E-2</v>
      </c>
      <c r="E70" s="10">
        <f t="shared" si="6"/>
        <v>4.2963699432115719E-2</v>
      </c>
      <c r="F70" s="10" t="e">
        <f t="shared" si="7"/>
        <v>#VALUE!</v>
      </c>
      <c r="G70" s="16">
        <v>38718</v>
      </c>
      <c r="H70">
        <v>122.666</v>
      </c>
      <c r="I70" s="10">
        <f t="shared" si="3"/>
        <v>6.2552440419313862E-2</v>
      </c>
      <c r="J70" s="10">
        <v>4.3899999999999995E-2</v>
      </c>
      <c r="K70" s="10">
        <f t="shared" si="8"/>
        <v>4.2963699432115719E-2</v>
      </c>
      <c r="L70" s="10">
        <f t="shared" si="9"/>
        <v>1.9588740987198143E-2</v>
      </c>
    </row>
    <row r="71" spans="1:12" x14ac:dyDescent="0.2">
      <c r="A71" s="15">
        <v>38749</v>
      </c>
      <c r="B71" t="s">
        <v>23</v>
      </c>
      <c r="C71" s="10" t="e">
        <f t="shared" si="0"/>
        <v>#VALUE!</v>
      </c>
      <c r="D71" s="10">
        <v>4.5706300000000005E-2</v>
      </c>
      <c r="E71" s="10">
        <f t="shared" si="6"/>
        <v>4.4692542276725936E-2</v>
      </c>
      <c r="F71" s="10" t="e">
        <f t="shared" si="7"/>
        <v>#VALUE!</v>
      </c>
      <c r="G71" s="16">
        <v>38749</v>
      </c>
      <c r="H71">
        <v>128.62200000000001</v>
      </c>
      <c r="I71" s="10">
        <f t="shared" si="3"/>
        <v>4.7412655563609594E-2</v>
      </c>
      <c r="J71" s="10">
        <v>4.5706300000000005E-2</v>
      </c>
      <c r="K71" s="10">
        <f t="shared" si="8"/>
        <v>4.4692542276725936E-2</v>
      </c>
      <c r="L71" s="10">
        <f t="shared" si="9"/>
        <v>2.7201132868836589E-3</v>
      </c>
    </row>
    <row r="72" spans="1:12" x14ac:dyDescent="0.2">
      <c r="A72" s="15">
        <v>38777</v>
      </c>
      <c r="B72" t="s">
        <v>23</v>
      </c>
      <c r="C72" s="10" t="e">
        <f t="shared" si="0"/>
        <v>#VALUE!</v>
      </c>
      <c r="D72" s="10">
        <v>4.6399999999999997E-2</v>
      </c>
      <c r="E72" s="10">
        <f t="shared" si="6"/>
        <v>4.5355701720797198E-2</v>
      </c>
      <c r="F72" s="10" t="e">
        <f t="shared" si="7"/>
        <v>#VALUE!</v>
      </c>
      <c r="G72" s="16">
        <v>38777</v>
      </c>
      <c r="H72">
        <v>127.41</v>
      </c>
      <c r="I72" s="10">
        <f t="shared" si="3"/>
        <v>-9.4676372737642935E-3</v>
      </c>
      <c r="J72" s="10">
        <v>4.6399999999999997E-2</v>
      </c>
      <c r="K72" s="10">
        <f t="shared" si="8"/>
        <v>4.5355701720797198E-2</v>
      </c>
      <c r="L72" s="10">
        <f t="shared" si="9"/>
        <v>-5.4823338994561488E-2</v>
      </c>
    </row>
    <row r="73" spans="1:12" x14ac:dyDescent="0.2">
      <c r="A73" s="15">
        <v>38808</v>
      </c>
      <c r="B73" t="s">
        <v>23</v>
      </c>
      <c r="C73" s="10" t="e">
        <f t="shared" si="0"/>
        <v>#VALUE!</v>
      </c>
      <c r="D73" s="10">
        <v>4.8300000000000003E-2</v>
      </c>
      <c r="E73" s="10">
        <f t="shared" si="6"/>
        <v>4.716980447638993E-2</v>
      </c>
      <c r="F73" s="10" t="e">
        <f t="shared" si="7"/>
        <v>#VALUE!</v>
      </c>
      <c r="G73" s="16">
        <v>38808</v>
      </c>
      <c r="H73">
        <v>132.87100000000001</v>
      </c>
      <c r="I73" s="10">
        <f t="shared" si="3"/>
        <v>4.1968499734988861E-2</v>
      </c>
      <c r="J73" s="10">
        <v>4.8300000000000003E-2</v>
      </c>
      <c r="K73" s="10">
        <f t="shared" si="8"/>
        <v>4.716980447638993E-2</v>
      </c>
      <c r="L73" s="10">
        <f t="shared" si="9"/>
        <v>-5.2013047414010694E-3</v>
      </c>
    </row>
    <row r="74" spans="1:12" x14ac:dyDescent="0.2">
      <c r="A74" s="15">
        <v>38838</v>
      </c>
      <c r="B74" t="s">
        <v>23</v>
      </c>
      <c r="C74" s="10" t="e">
        <f t="shared" ref="C74:C137" si="10">LN(B74/B73)</f>
        <v>#VALUE!</v>
      </c>
      <c r="D74" s="10">
        <v>5.04E-2</v>
      </c>
      <c r="E74" s="10">
        <f t="shared" si="6"/>
        <v>4.917104400644938E-2</v>
      </c>
      <c r="F74" s="10" t="e">
        <f t="shared" si="7"/>
        <v>#VALUE!</v>
      </c>
      <c r="G74" s="16">
        <v>38838</v>
      </c>
      <c r="H74">
        <v>138.303</v>
      </c>
      <c r="I74" s="10">
        <f t="shared" ref="I74:I137" si="11">LN(H74/H73)</f>
        <v>4.0068197681136411E-2</v>
      </c>
      <c r="J74" s="10">
        <v>5.04E-2</v>
      </c>
      <c r="K74" s="10">
        <f t="shared" si="8"/>
        <v>4.917104400644938E-2</v>
      </c>
      <c r="L74" s="10">
        <f t="shared" si="9"/>
        <v>-9.1028463253129688E-3</v>
      </c>
    </row>
    <row r="75" spans="1:12" x14ac:dyDescent="0.2">
      <c r="A75" s="15">
        <v>38869</v>
      </c>
      <c r="B75" t="s">
        <v>23</v>
      </c>
      <c r="C75" s="10" t="e">
        <f t="shared" si="10"/>
        <v>#VALUE!</v>
      </c>
      <c r="D75" s="10">
        <v>5.1293800000000001E-2</v>
      </c>
      <c r="E75" s="10">
        <f t="shared" si="6"/>
        <v>5.0021596121970865E-2</v>
      </c>
      <c r="F75" s="10" t="e">
        <f t="shared" si="7"/>
        <v>#VALUE!</v>
      </c>
      <c r="G75" s="16">
        <v>38869</v>
      </c>
      <c r="H75">
        <v>127.73099999999999</v>
      </c>
      <c r="I75" s="10">
        <f t="shared" si="11"/>
        <v>-7.9520440371048787E-2</v>
      </c>
      <c r="J75" s="10">
        <v>5.1293800000000001E-2</v>
      </c>
      <c r="K75" s="10">
        <f t="shared" si="8"/>
        <v>5.0021596121970865E-2</v>
      </c>
      <c r="L75" s="10">
        <f t="shared" si="9"/>
        <v>-0.12954203649301965</v>
      </c>
    </row>
    <row r="76" spans="1:12" x14ac:dyDescent="0.2">
      <c r="A76" s="15">
        <v>38899</v>
      </c>
      <c r="B76" t="s">
        <v>23</v>
      </c>
      <c r="C76" s="10" t="e">
        <f t="shared" si="10"/>
        <v>#VALUE!</v>
      </c>
      <c r="D76" s="10">
        <v>5.3337500000000003E-2</v>
      </c>
      <c r="E76" s="10">
        <f t="shared" si="6"/>
        <v>5.1963694619089874E-2</v>
      </c>
      <c r="F76" s="10" t="e">
        <f t="shared" si="7"/>
        <v>#VALUE!</v>
      </c>
      <c r="G76" s="16">
        <v>38899</v>
      </c>
      <c r="H76">
        <v>127.12</v>
      </c>
      <c r="I76" s="10">
        <f t="shared" si="11"/>
        <v>-4.7949678099053969E-3</v>
      </c>
      <c r="J76" s="10">
        <v>5.3337500000000003E-2</v>
      </c>
      <c r="K76" s="10">
        <f t="shared" si="8"/>
        <v>5.1963694619089874E-2</v>
      </c>
      <c r="L76" s="10">
        <f t="shared" si="9"/>
        <v>-5.6758662428995271E-2</v>
      </c>
    </row>
    <row r="77" spans="1:12" x14ac:dyDescent="0.2">
      <c r="A77" s="15">
        <v>38930</v>
      </c>
      <c r="B77" t="s">
        <v>23</v>
      </c>
      <c r="C77" s="10" t="e">
        <f t="shared" si="10"/>
        <v>#VALUE!</v>
      </c>
      <c r="D77" s="10">
        <v>5.3899999999999997E-2</v>
      </c>
      <c r="E77" s="10">
        <f t="shared" si="6"/>
        <v>5.2497568957754044E-2</v>
      </c>
      <c r="F77" s="10" t="e">
        <f t="shared" si="7"/>
        <v>#VALUE!</v>
      </c>
      <c r="G77" s="16">
        <v>38930</v>
      </c>
      <c r="H77">
        <v>125.6</v>
      </c>
      <c r="I77" s="10">
        <f t="shared" si="11"/>
        <v>-1.20292681943623E-2</v>
      </c>
      <c r="J77" s="10">
        <v>5.3899999999999997E-2</v>
      </c>
      <c r="K77" s="10">
        <f t="shared" si="8"/>
        <v>5.2497568957754044E-2</v>
      </c>
      <c r="L77" s="10">
        <f t="shared" si="9"/>
        <v>-6.4526837152116351E-2</v>
      </c>
    </row>
    <row r="78" spans="1:12" x14ac:dyDescent="0.2">
      <c r="A78" s="15">
        <v>38961</v>
      </c>
      <c r="B78" t="s">
        <v>23</v>
      </c>
      <c r="C78" s="10" t="e">
        <f t="shared" si="10"/>
        <v>#VALUE!</v>
      </c>
      <c r="D78" s="10">
        <v>5.33E-2</v>
      </c>
      <c r="E78" s="10">
        <f t="shared" si="6"/>
        <v>5.1928092860359105E-2</v>
      </c>
      <c r="F78" s="10" t="e">
        <f t="shared" si="7"/>
        <v>#VALUE!</v>
      </c>
      <c r="G78" s="16">
        <v>38961</v>
      </c>
      <c r="H78">
        <v>129.30099999999999</v>
      </c>
      <c r="I78" s="10">
        <f t="shared" si="11"/>
        <v>2.9040765665856096E-2</v>
      </c>
      <c r="J78" s="10">
        <v>5.33E-2</v>
      </c>
      <c r="K78" s="10">
        <f t="shared" si="8"/>
        <v>5.1928092860359105E-2</v>
      </c>
      <c r="L78" s="10">
        <f t="shared" si="9"/>
        <v>-2.288732719450301E-2</v>
      </c>
    </row>
    <row r="79" spans="1:12" x14ac:dyDescent="0.2">
      <c r="A79" s="15">
        <v>38991</v>
      </c>
      <c r="B79" t="s">
        <v>23</v>
      </c>
      <c r="C79" s="10" t="e">
        <f t="shared" si="10"/>
        <v>#VALUE!</v>
      </c>
      <c r="D79" s="10">
        <v>5.3224999999999995E-2</v>
      </c>
      <c r="E79" s="10">
        <f t="shared" si="6"/>
        <v>5.1856885540216675E-2</v>
      </c>
      <c r="F79" s="10" t="e">
        <f t="shared" si="7"/>
        <v>#VALUE!</v>
      </c>
      <c r="G79" s="16">
        <v>38991</v>
      </c>
      <c r="H79">
        <v>129.602</v>
      </c>
      <c r="I79" s="10">
        <f t="shared" si="11"/>
        <v>2.3251961979118426E-3</v>
      </c>
      <c r="J79" s="10">
        <v>5.3224999999999995E-2</v>
      </c>
      <c r="K79" s="10">
        <f t="shared" si="8"/>
        <v>5.1856885540216675E-2</v>
      </c>
      <c r="L79" s="10">
        <f t="shared" si="9"/>
        <v>-4.9531689342304834E-2</v>
      </c>
    </row>
    <row r="80" spans="1:12" x14ac:dyDescent="0.2">
      <c r="A80" s="15">
        <v>39022</v>
      </c>
      <c r="B80" t="s">
        <v>23</v>
      </c>
      <c r="C80" s="10" t="e">
        <f t="shared" si="10"/>
        <v>#VALUE!</v>
      </c>
      <c r="D80" s="10">
        <v>5.3200000000000004E-2</v>
      </c>
      <c r="E80" s="10">
        <f t="shared" si="6"/>
        <v>5.1833148640017201E-2</v>
      </c>
      <c r="F80" s="10" t="e">
        <f t="shared" si="7"/>
        <v>#VALUE!</v>
      </c>
      <c r="G80" s="16">
        <v>39022</v>
      </c>
      <c r="H80">
        <v>133.00399999999999</v>
      </c>
      <c r="I80" s="10">
        <f t="shared" si="11"/>
        <v>2.5910987059608159E-2</v>
      </c>
      <c r="J80" s="10">
        <v>5.3200000000000004E-2</v>
      </c>
      <c r="K80" s="10">
        <f t="shared" si="8"/>
        <v>5.1833148640017201E-2</v>
      </c>
      <c r="L80" s="10">
        <f t="shared" si="9"/>
        <v>-2.5922161580409043E-2</v>
      </c>
    </row>
    <row r="81" spans="1:12" x14ac:dyDescent="0.2">
      <c r="A81" s="15">
        <v>39052</v>
      </c>
      <c r="B81" t="s">
        <v>23</v>
      </c>
      <c r="C81" s="10" t="e">
        <f t="shared" si="10"/>
        <v>#VALUE!</v>
      </c>
      <c r="D81" s="10">
        <v>5.3499999999999999E-2</v>
      </c>
      <c r="E81" s="10">
        <f t="shared" si="6"/>
        <v>5.2117954262106768E-2</v>
      </c>
      <c r="F81" s="10" t="e">
        <f t="shared" si="7"/>
        <v>#VALUE!</v>
      </c>
      <c r="G81" s="16">
        <v>39052</v>
      </c>
      <c r="H81">
        <v>136.66499999999999</v>
      </c>
      <c r="I81" s="10">
        <f t="shared" si="11"/>
        <v>2.7153472876457273E-2</v>
      </c>
      <c r="J81" s="10">
        <v>5.3499999999999999E-2</v>
      </c>
      <c r="K81" s="10">
        <f t="shared" si="8"/>
        <v>5.2117954262106768E-2</v>
      </c>
      <c r="L81" s="10">
        <f t="shared" si="9"/>
        <v>-2.4964481385649495E-2</v>
      </c>
    </row>
    <row r="82" spans="1:12" x14ac:dyDescent="0.2">
      <c r="A82" s="15">
        <v>39083</v>
      </c>
      <c r="B82" t="s">
        <v>23</v>
      </c>
      <c r="C82" s="10" t="e">
        <f t="shared" si="10"/>
        <v>#VALUE!</v>
      </c>
      <c r="D82" s="10">
        <v>5.3218800000000004E-2</v>
      </c>
      <c r="E82" s="10">
        <f t="shared" si="6"/>
        <v>5.1850998841506665E-2</v>
      </c>
      <c r="F82" s="10" t="e">
        <f t="shared" si="7"/>
        <v>#VALUE!</v>
      </c>
      <c r="G82" s="16">
        <v>39083</v>
      </c>
      <c r="H82">
        <v>140.52699999999999</v>
      </c>
      <c r="I82" s="10">
        <f t="shared" si="11"/>
        <v>2.7866965295927863E-2</v>
      </c>
      <c r="J82" s="10">
        <v>5.3218800000000004E-2</v>
      </c>
      <c r="K82" s="10">
        <f t="shared" si="8"/>
        <v>5.1850998841506665E-2</v>
      </c>
      <c r="L82" s="10">
        <f t="shared" si="9"/>
        <v>-2.3984033545578803E-2</v>
      </c>
    </row>
    <row r="83" spans="1:12" x14ac:dyDescent="0.2">
      <c r="A83" s="15">
        <v>39114</v>
      </c>
      <c r="B83" t="s">
        <v>23</v>
      </c>
      <c r="C83" s="10" t="e">
        <f t="shared" si="10"/>
        <v>#VALUE!</v>
      </c>
      <c r="D83" s="10">
        <v>5.3200000000000004E-2</v>
      </c>
      <c r="E83" s="10">
        <f t="shared" si="6"/>
        <v>5.1833148640017201E-2</v>
      </c>
      <c r="F83" s="10" t="e">
        <f t="shared" si="7"/>
        <v>#VALUE!</v>
      </c>
      <c r="G83" s="16">
        <v>39114</v>
      </c>
      <c r="H83">
        <v>142.27099999999999</v>
      </c>
      <c r="I83" s="10">
        <f t="shared" si="11"/>
        <v>1.2334048397246595E-2</v>
      </c>
      <c r="J83" s="10">
        <v>5.3200000000000004E-2</v>
      </c>
      <c r="K83" s="10">
        <f t="shared" si="8"/>
        <v>5.1833148640017201E-2</v>
      </c>
      <c r="L83" s="10">
        <f t="shared" si="9"/>
        <v>-3.9499100242770604E-2</v>
      </c>
    </row>
    <row r="84" spans="1:12" x14ac:dyDescent="0.2">
      <c r="A84" s="15">
        <v>39142</v>
      </c>
      <c r="B84" t="s">
        <v>23</v>
      </c>
      <c r="C84" s="10" t="e">
        <f t="shared" si="10"/>
        <v>#VALUE!</v>
      </c>
      <c r="D84" s="10">
        <v>5.3200000000000004E-2</v>
      </c>
      <c r="E84" s="10">
        <f t="shared" si="6"/>
        <v>5.1833148640017201E-2</v>
      </c>
      <c r="F84" s="10" t="e">
        <f t="shared" si="7"/>
        <v>#VALUE!</v>
      </c>
      <c r="G84" s="16">
        <v>39142</v>
      </c>
      <c r="H84">
        <v>143.55099999999999</v>
      </c>
      <c r="I84" s="10">
        <f t="shared" si="11"/>
        <v>8.9566832295660606E-3</v>
      </c>
      <c r="J84" s="10">
        <v>5.3200000000000004E-2</v>
      </c>
      <c r="K84" s="10">
        <f t="shared" si="8"/>
        <v>5.1833148640017201E-2</v>
      </c>
      <c r="L84" s="10">
        <f t="shared" si="9"/>
        <v>-4.2876465410451141E-2</v>
      </c>
    </row>
    <row r="85" spans="1:12" x14ac:dyDescent="0.2">
      <c r="A85" s="15">
        <v>39173</v>
      </c>
      <c r="B85" t="s">
        <v>23</v>
      </c>
      <c r="C85" s="10" t="e">
        <f t="shared" si="10"/>
        <v>#VALUE!</v>
      </c>
      <c r="D85" s="10">
        <v>5.3200000000000004E-2</v>
      </c>
      <c r="E85" s="10">
        <f t="shared" si="6"/>
        <v>5.1833148640017201E-2</v>
      </c>
      <c r="F85" s="10" t="e">
        <f t="shared" si="7"/>
        <v>#VALUE!</v>
      </c>
      <c r="G85" s="16">
        <v>39173</v>
      </c>
      <c r="H85">
        <v>143.29400000000001</v>
      </c>
      <c r="I85" s="10">
        <f t="shared" si="11"/>
        <v>-1.791909001499486E-3</v>
      </c>
      <c r="J85" s="10">
        <v>5.3200000000000004E-2</v>
      </c>
      <c r="K85" s="10">
        <f t="shared" si="8"/>
        <v>5.1833148640017201E-2</v>
      </c>
      <c r="L85" s="10">
        <f t="shared" si="9"/>
        <v>-5.3625057641516691E-2</v>
      </c>
    </row>
    <row r="86" spans="1:12" x14ac:dyDescent="0.2">
      <c r="A86" s="15">
        <v>39203</v>
      </c>
      <c r="B86" t="s">
        <v>23</v>
      </c>
      <c r="C86" s="10" t="e">
        <f t="shared" si="10"/>
        <v>#VALUE!</v>
      </c>
      <c r="D86" s="10">
        <v>5.3200000000000004E-2</v>
      </c>
      <c r="E86" s="10">
        <f t="shared" si="6"/>
        <v>5.1833148640017201E-2</v>
      </c>
      <c r="F86" s="10" t="e">
        <f t="shared" si="7"/>
        <v>#VALUE!</v>
      </c>
      <c r="G86" s="16">
        <v>39203</v>
      </c>
      <c r="H86">
        <v>145.447</v>
      </c>
      <c r="I86" s="10">
        <f t="shared" si="11"/>
        <v>1.4913295328775562E-2</v>
      </c>
      <c r="J86" s="10">
        <v>5.3200000000000004E-2</v>
      </c>
      <c r="K86" s="10">
        <f t="shared" si="8"/>
        <v>5.1833148640017201E-2</v>
      </c>
      <c r="L86" s="10">
        <f t="shared" si="9"/>
        <v>-3.6919853311241639E-2</v>
      </c>
    </row>
    <row r="87" spans="1:12" x14ac:dyDescent="0.2">
      <c r="A87" s="15">
        <v>39234</v>
      </c>
      <c r="B87" t="s">
        <v>23</v>
      </c>
      <c r="C87" s="10" t="e">
        <f t="shared" si="10"/>
        <v>#VALUE!</v>
      </c>
      <c r="D87" s="10">
        <v>5.3200000000000004E-2</v>
      </c>
      <c r="E87" s="10">
        <f t="shared" si="6"/>
        <v>5.1833148640017201E-2</v>
      </c>
      <c r="F87" s="10" t="e">
        <f t="shared" si="7"/>
        <v>#VALUE!</v>
      </c>
      <c r="G87" s="16">
        <v>39234</v>
      </c>
      <c r="H87">
        <v>151.34399999999999</v>
      </c>
      <c r="I87" s="10">
        <f t="shared" si="11"/>
        <v>3.9743632386866998E-2</v>
      </c>
      <c r="J87" s="10">
        <v>5.3200000000000004E-2</v>
      </c>
      <c r="K87" s="10">
        <f t="shared" si="8"/>
        <v>5.1833148640017201E-2</v>
      </c>
      <c r="L87" s="10">
        <f t="shared" si="9"/>
        <v>-1.2089516253150204E-2</v>
      </c>
    </row>
    <row r="88" spans="1:12" x14ac:dyDescent="0.2">
      <c r="A88" s="15">
        <v>39264</v>
      </c>
      <c r="B88" t="s">
        <v>23</v>
      </c>
      <c r="C88" s="10" t="e">
        <f t="shared" si="10"/>
        <v>#VALUE!</v>
      </c>
      <c r="D88" s="10">
        <v>5.3200000000000004E-2</v>
      </c>
      <c r="E88" s="10">
        <f t="shared" si="6"/>
        <v>5.1833148640017201E-2</v>
      </c>
      <c r="F88" s="10" t="e">
        <f t="shared" si="7"/>
        <v>#VALUE!</v>
      </c>
      <c r="G88" s="16">
        <v>39264</v>
      </c>
      <c r="H88">
        <v>154.566</v>
      </c>
      <c r="I88" s="10">
        <f t="shared" si="11"/>
        <v>2.1065798115697754E-2</v>
      </c>
      <c r="J88" s="10">
        <v>5.3200000000000004E-2</v>
      </c>
      <c r="K88" s="10">
        <f t="shared" si="8"/>
        <v>5.1833148640017201E-2</v>
      </c>
      <c r="L88" s="10">
        <f t="shared" si="9"/>
        <v>-3.0767350524319448E-2</v>
      </c>
    </row>
    <row r="89" spans="1:12" x14ac:dyDescent="0.2">
      <c r="A89" s="15">
        <v>39295</v>
      </c>
      <c r="B89" t="s">
        <v>23</v>
      </c>
      <c r="C89" s="10" t="e">
        <f t="shared" si="10"/>
        <v>#VALUE!</v>
      </c>
      <c r="D89" s="10">
        <v>5.3274999999999996E-2</v>
      </c>
      <c r="E89" s="10">
        <f t="shared" si="6"/>
        <v>5.1904357650360777E-2</v>
      </c>
      <c r="F89" s="10" t="e">
        <f t="shared" si="7"/>
        <v>#VALUE!</v>
      </c>
      <c r="G89" s="16">
        <v>39295</v>
      </c>
      <c r="H89">
        <v>151.476</v>
      </c>
      <c r="I89" s="10">
        <f t="shared" si="11"/>
        <v>-2.0193993027787495E-2</v>
      </c>
      <c r="J89" s="10">
        <v>5.3274999999999996E-2</v>
      </c>
      <c r="K89" s="10">
        <f t="shared" si="8"/>
        <v>5.1904357650360777E-2</v>
      </c>
      <c r="L89" s="10">
        <f t="shared" si="9"/>
        <v>-7.2098350678148265E-2</v>
      </c>
    </row>
    <row r="90" spans="1:12" x14ac:dyDescent="0.2">
      <c r="A90" s="15">
        <v>39326</v>
      </c>
      <c r="B90" t="s">
        <v>23</v>
      </c>
      <c r="C90" s="10" t="e">
        <f t="shared" si="10"/>
        <v>#VALUE!</v>
      </c>
      <c r="D90" s="10">
        <v>5.765E-2</v>
      </c>
      <c r="E90" s="10">
        <f t="shared" si="6"/>
        <v>5.6049465851022211E-2</v>
      </c>
      <c r="F90" s="10" t="e">
        <f t="shared" si="7"/>
        <v>#VALUE!</v>
      </c>
      <c r="G90" s="16">
        <v>39326</v>
      </c>
      <c r="H90">
        <v>152.37</v>
      </c>
      <c r="I90" s="10">
        <f t="shared" si="11"/>
        <v>5.8845769225383928E-3</v>
      </c>
      <c r="J90" s="10">
        <v>5.765E-2</v>
      </c>
      <c r="K90" s="10">
        <f t="shared" si="8"/>
        <v>5.6049465851022211E-2</v>
      </c>
      <c r="L90" s="10">
        <f t="shared" si="9"/>
        <v>-5.0164888928483815E-2</v>
      </c>
    </row>
    <row r="91" spans="1:12" x14ac:dyDescent="0.2">
      <c r="A91" s="15">
        <v>39356</v>
      </c>
      <c r="B91" t="s">
        <v>23</v>
      </c>
      <c r="C91" s="10" t="e">
        <f t="shared" si="10"/>
        <v>#VALUE!</v>
      </c>
      <c r="D91" s="10">
        <v>5.1206300000000003E-2</v>
      </c>
      <c r="E91" s="10">
        <f t="shared" si="6"/>
        <v>4.9938361880935124E-2</v>
      </c>
      <c r="F91" s="10" t="e">
        <f t="shared" si="7"/>
        <v>#VALUE!</v>
      </c>
      <c r="G91" s="16">
        <v>39356</v>
      </c>
      <c r="H91">
        <v>163.33799999999999</v>
      </c>
      <c r="I91" s="10">
        <f t="shared" si="11"/>
        <v>6.9509899975715134E-2</v>
      </c>
      <c r="J91" s="10">
        <v>5.1206300000000003E-2</v>
      </c>
      <c r="K91" s="10">
        <f t="shared" si="8"/>
        <v>4.9938361880935124E-2</v>
      </c>
      <c r="L91" s="10">
        <f t="shared" si="9"/>
        <v>1.957153809478001E-2</v>
      </c>
    </row>
    <row r="92" spans="1:12" x14ac:dyDescent="0.2">
      <c r="A92" s="15">
        <v>39387</v>
      </c>
      <c r="B92" t="s">
        <v>23</v>
      </c>
      <c r="C92" s="10" t="e">
        <f t="shared" si="10"/>
        <v>#VALUE!</v>
      </c>
      <c r="D92" s="10">
        <v>4.6875E-2</v>
      </c>
      <c r="E92" s="10">
        <f t="shared" si="6"/>
        <v>4.5809536031294201E-2</v>
      </c>
      <c r="F92" s="10" t="e">
        <f t="shared" si="7"/>
        <v>#VALUE!</v>
      </c>
      <c r="G92" s="16">
        <v>39387</v>
      </c>
      <c r="H92">
        <v>172.322</v>
      </c>
      <c r="I92" s="10">
        <f t="shared" si="11"/>
        <v>5.3543146197581992E-2</v>
      </c>
      <c r="J92" s="10">
        <v>4.6875E-2</v>
      </c>
      <c r="K92" s="10">
        <f t="shared" si="8"/>
        <v>4.5809536031294201E-2</v>
      </c>
      <c r="L92" s="10">
        <f t="shared" si="9"/>
        <v>7.733610166287791E-3</v>
      </c>
    </row>
    <row r="93" spans="1:12" x14ac:dyDescent="0.2">
      <c r="A93" s="15">
        <v>39417</v>
      </c>
      <c r="B93" t="s">
        <v>23</v>
      </c>
      <c r="C93" s="10" t="e">
        <f t="shared" si="10"/>
        <v>#VALUE!</v>
      </c>
      <c r="D93" s="10">
        <v>5.2456300000000004E-2</v>
      </c>
      <c r="E93" s="10">
        <f t="shared" si="6"/>
        <v>5.1126765522388741E-2</v>
      </c>
      <c r="F93" s="10" t="e">
        <f t="shared" si="7"/>
        <v>#VALUE!</v>
      </c>
      <c r="G93" s="16">
        <v>39417</v>
      </c>
      <c r="H93">
        <v>162.28200000000001</v>
      </c>
      <c r="I93" s="10">
        <f t="shared" si="11"/>
        <v>-6.0029257014639431E-2</v>
      </c>
      <c r="J93" s="10">
        <v>5.2456300000000004E-2</v>
      </c>
      <c r="K93" s="10">
        <f t="shared" si="8"/>
        <v>5.1126765522388741E-2</v>
      </c>
      <c r="L93" s="10">
        <f t="shared" si="9"/>
        <v>-0.11115602253702817</v>
      </c>
    </row>
    <row r="94" spans="1:12" x14ac:dyDescent="0.2">
      <c r="A94" s="15">
        <v>39448</v>
      </c>
      <c r="B94" t="s">
        <v>23</v>
      </c>
      <c r="C94" s="10" t="e">
        <f t="shared" si="10"/>
        <v>#VALUE!</v>
      </c>
      <c r="D94" s="10">
        <v>4.5999999999999999E-2</v>
      </c>
      <c r="E94" s="10">
        <f t="shared" si="6"/>
        <v>4.4973365642731196E-2</v>
      </c>
      <c r="F94" s="10" t="e">
        <f t="shared" si="7"/>
        <v>#VALUE!</v>
      </c>
      <c r="G94" s="16">
        <v>39448</v>
      </c>
      <c r="H94">
        <v>157.79300000000001</v>
      </c>
      <c r="I94" s="10">
        <f t="shared" si="11"/>
        <v>-2.8051515161381643E-2</v>
      </c>
      <c r="J94" s="10">
        <v>4.5999999999999999E-2</v>
      </c>
      <c r="K94" s="10">
        <f t="shared" si="8"/>
        <v>4.4973365642731196E-2</v>
      </c>
      <c r="L94" s="10">
        <f t="shared" si="9"/>
        <v>-7.3024880804112846E-2</v>
      </c>
    </row>
    <row r="95" spans="1:12" x14ac:dyDescent="0.2">
      <c r="A95" s="15">
        <v>39479</v>
      </c>
      <c r="B95" t="s">
        <v>23</v>
      </c>
      <c r="C95" s="10" t="e">
        <f t="shared" si="10"/>
        <v>#VALUE!</v>
      </c>
      <c r="D95" s="10">
        <v>3.1412499999999996E-2</v>
      </c>
      <c r="E95" s="10">
        <f t="shared" si="6"/>
        <v>3.0929222010573874E-2</v>
      </c>
      <c r="F95" s="10" t="e">
        <f t="shared" si="7"/>
        <v>#VALUE!</v>
      </c>
      <c r="G95" s="16">
        <v>39479</v>
      </c>
      <c r="H95">
        <v>145.14699999999999</v>
      </c>
      <c r="I95" s="10">
        <f t="shared" si="11"/>
        <v>-8.3537025495691336E-2</v>
      </c>
      <c r="J95" s="10">
        <v>3.1412499999999996E-2</v>
      </c>
      <c r="K95" s="10">
        <f t="shared" si="8"/>
        <v>3.0929222010573874E-2</v>
      </c>
      <c r="L95" s="10">
        <f t="shared" si="9"/>
        <v>-0.11446624750626522</v>
      </c>
    </row>
    <row r="96" spans="1:12" x14ac:dyDescent="0.2">
      <c r="A96" s="15">
        <v>39508</v>
      </c>
      <c r="B96" t="s">
        <v>23</v>
      </c>
      <c r="C96" s="10" t="e">
        <f t="shared" si="10"/>
        <v>#VALUE!</v>
      </c>
      <c r="D96" s="10">
        <v>3.0862500000000001E-2</v>
      </c>
      <c r="E96" s="10">
        <f t="shared" si="6"/>
        <v>3.0395830476428399E-2</v>
      </c>
      <c r="F96" s="10" t="e">
        <f t="shared" si="7"/>
        <v>#VALUE!</v>
      </c>
      <c r="G96" s="16">
        <v>39508</v>
      </c>
      <c r="H96">
        <v>142.69300000000001</v>
      </c>
      <c r="I96" s="10">
        <f t="shared" si="11"/>
        <v>-1.7051552662597287E-2</v>
      </c>
      <c r="J96" s="10">
        <v>3.0862500000000001E-2</v>
      </c>
      <c r="K96" s="10">
        <f t="shared" si="8"/>
        <v>3.0395830476428399E-2</v>
      </c>
      <c r="L96" s="10">
        <f t="shared" si="9"/>
        <v>-4.7447383139025689E-2</v>
      </c>
    </row>
    <row r="97" spans="1:12" x14ac:dyDescent="0.2">
      <c r="A97" s="15">
        <v>39539</v>
      </c>
      <c r="B97" t="s">
        <v>23</v>
      </c>
      <c r="C97" s="10" t="e">
        <f t="shared" si="10"/>
        <v>#VALUE!</v>
      </c>
      <c r="D97" s="10">
        <v>2.7000000000000003E-2</v>
      </c>
      <c r="E97" s="10">
        <f t="shared" si="6"/>
        <v>2.6641930946421092E-2</v>
      </c>
      <c r="F97" s="10" t="e">
        <f t="shared" si="7"/>
        <v>#VALUE!</v>
      </c>
      <c r="G97" s="16">
        <v>39539</v>
      </c>
      <c r="H97">
        <v>138.65100000000001</v>
      </c>
      <c r="I97" s="10">
        <f t="shared" si="11"/>
        <v>-2.8735484879135707E-2</v>
      </c>
      <c r="J97" s="10">
        <v>2.7000000000000003E-2</v>
      </c>
      <c r="K97" s="10">
        <f t="shared" si="8"/>
        <v>2.6641930946421092E-2</v>
      </c>
      <c r="L97" s="10">
        <f t="shared" si="9"/>
        <v>-5.5377415825556803E-2</v>
      </c>
    </row>
    <row r="98" spans="1:12" x14ac:dyDescent="0.2">
      <c r="A98" s="15">
        <v>39569</v>
      </c>
      <c r="B98" t="s">
        <v>23</v>
      </c>
      <c r="C98" s="10" t="e">
        <f t="shared" si="10"/>
        <v>#VALUE!</v>
      </c>
      <c r="D98" s="10">
        <v>2.7237499999999998E-2</v>
      </c>
      <c r="E98" s="10">
        <f t="shared" si="6"/>
        <v>2.6873160296540848E-2</v>
      </c>
      <c r="F98" s="10" t="e">
        <f t="shared" si="7"/>
        <v>#VALUE!</v>
      </c>
      <c r="G98" s="16">
        <v>39569</v>
      </c>
      <c r="H98">
        <v>149.44800000000001</v>
      </c>
      <c r="I98" s="10">
        <f t="shared" si="11"/>
        <v>7.4988521797145602E-2</v>
      </c>
      <c r="J98" s="10">
        <v>2.7237499999999998E-2</v>
      </c>
      <c r="K98" s="10">
        <f t="shared" si="8"/>
        <v>2.6873160296540848E-2</v>
      </c>
      <c r="L98" s="10">
        <f t="shared" si="9"/>
        <v>4.8115361500604754E-2</v>
      </c>
    </row>
    <row r="99" spans="1:12" x14ac:dyDescent="0.2">
      <c r="A99" s="15">
        <v>39600</v>
      </c>
      <c r="B99" t="s">
        <v>23</v>
      </c>
      <c r="C99" s="10" t="e">
        <f t="shared" si="10"/>
        <v>#VALUE!</v>
      </c>
      <c r="D99" s="10">
        <v>2.4556300000000003E-2</v>
      </c>
      <c r="E99" s="10">
        <f t="shared" si="6"/>
        <v>2.4259640822841596E-2</v>
      </c>
      <c r="F99" s="10" t="e">
        <f t="shared" si="7"/>
        <v>#VALUE!</v>
      </c>
      <c r="G99" s="16">
        <v>39600</v>
      </c>
      <c r="H99">
        <v>151.87100000000001</v>
      </c>
      <c r="I99" s="10">
        <f t="shared" si="11"/>
        <v>1.6082970061156044E-2</v>
      </c>
      <c r="J99" s="10">
        <v>2.4556300000000003E-2</v>
      </c>
      <c r="K99" s="10">
        <f t="shared" si="8"/>
        <v>2.4259640822841596E-2</v>
      </c>
      <c r="L99" s="10">
        <f t="shared" si="9"/>
        <v>-8.1766707616855519E-3</v>
      </c>
    </row>
    <row r="100" spans="1:12" x14ac:dyDescent="0.2">
      <c r="A100" s="15">
        <v>39630</v>
      </c>
      <c r="B100" t="s">
        <v>23</v>
      </c>
      <c r="C100" s="10" t="e">
        <f t="shared" si="10"/>
        <v>#VALUE!</v>
      </c>
      <c r="D100" s="10">
        <v>2.4612500000000002E-2</v>
      </c>
      <c r="E100" s="10">
        <f t="shared" si="6"/>
        <v>2.4314492331427948E-2</v>
      </c>
      <c r="F100" s="10" t="e">
        <f t="shared" si="7"/>
        <v>#VALUE!</v>
      </c>
      <c r="G100" s="16">
        <v>39630</v>
      </c>
      <c r="H100">
        <v>135.898</v>
      </c>
      <c r="I100" s="10">
        <f t="shared" si="11"/>
        <v>-0.11112687195406874</v>
      </c>
      <c r="J100" s="10">
        <v>2.4612500000000002E-2</v>
      </c>
      <c r="K100" s="10">
        <f t="shared" si="8"/>
        <v>2.4314492331427948E-2</v>
      </c>
      <c r="L100" s="10">
        <f t="shared" si="9"/>
        <v>-0.13544136428549669</v>
      </c>
    </row>
    <row r="101" spans="1:12" x14ac:dyDescent="0.2">
      <c r="A101" s="15">
        <v>39661</v>
      </c>
      <c r="B101" t="s">
        <v>23</v>
      </c>
      <c r="C101" s="10" t="e">
        <f t="shared" si="10"/>
        <v>#VALUE!</v>
      </c>
      <c r="D101" s="10">
        <v>2.46E-2</v>
      </c>
      <c r="E101" s="10">
        <f t="shared" si="6"/>
        <v>2.4302292522964817E-2</v>
      </c>
      <c r="F101" s="10" t="e">
        <f t="shared" si="7"/>
        <v>#VALUE!</v>
      </c>
      <c r="G101" s="16">
        <v>39661</v>
      </c>
      <c r="H101">
        <v>130.63200000000001</v>
      </c>
      <c r="I101" s="10">
        <f t="shared" si="11"/>
        <v>-3.9520394545339219E-2</v>
      </c>
      <c r="J101" s="10">
        <v>2.46E-2</v>
      </c>
      <c r="K101" s="10">
        <f t="shared" si="8"/>
        <v>2.4302292522964817E-2</v>
      </c>
      <c r="L101" s="10">
        <f t="shared" si="9"/>
        <v>-6.3822687068304032E-2</v>
      </c>
    </row>
    <row r="102" spans="1:12" x14ac:dyDescent="0.2">
      <c r="A102" s="15">
        <v>39692</v>
      </c>
      <c r="B102" t="s">
        <v>23</v>
      </c>
      <c r="C102" s="10" t="e">
        <f t="shared" si="10"/>
        <v>#VALUE!</v>
      </c>
      <c r="D102" s="10">
        <v>2.4856300000000001E-2</v>
      </c>
      <c r="E102" s="10">
        <f t="shared" si="6"/>
        <v>2.4552407640165523E-2</v>
      </c>
      <c r="F102" s="10" t="e">
        <f t="shared" si="7"/>
        <v>#VALUE!</v>
      </c>
      <c r="G102" s="16">
        <v>39692</v>
      </c>
      <c r="H102">
        <v>122.727</v>
      </c>
      <c r="I102" s="10">
        <f t="shared" si="11"/>
        <v>-6.2421833390595351E-2</v>
      </c>
      <c r="J102" s="10">
        <v>2.4856300000000001E-2</v>
      </c>
      <c r="K102" s="10">
        <f t="shared" si="8"/>
        <v>2.4552407640165523E-2</v>
      </c>
      <c r="L102" s="10">
        <f t="shared" si="9"/>
        <v>-8.6974241030760874E-2</v>
      </c>
    </row>
    <row r="103" spans="1:12" x14ac:dyDescent="0.2">
      <c r="A103" s="15">
        <v>39722</v>
      </c>
      <c r="B103" t="s">
        <v>23</v>
      </c>
      <c r="C103" s="10" t="e">
        <f t="shared" si="10"/>
        <v>#VALUE!</v>
      </c>
      <c r="D103" s="10">
        <v>4.0025000000000005E-2</v>
      </c>
      <c r="E103" s="10">
        <f t="shared" si="6"/>
        <v>3.9244751325900551E-2</v>
      </c>
      <c r="F103" s="10" t="e">
        <f t="shared" si="7"/>
        <v>#VALUE!</v>
      </c>
      <c r="G103" s="16">
        <v>39722</v>
      </c>
      <c r="H103">
        <v>108.979</v>
      </c>
      <c r="I103" s="10">
        <f t="shared" si="11"/>
        <v>-0.1188071732921562</v>
      </c>
      <c r="J103" s="10">
        <v>4.0025000000000005E-2</v>
      </c>
      <c r="K103" s="10">
        <f t="shared" si="8"/>
        <v>3.9244751325900551E-2</v>
      </c>
      <c r="L103" s="10">
        <f t="shared" si="9"/>
        <v>-0.15805192461805675</v>
      </c>
    </row>
    <row r="104" spans="1:12" x14ac:dyDescent="0.2">
      <c r="A104" s="15">
        <v>39753</v>
      </c>
      <c r="B104" t="s">
        <v>23</v>
      </c>
      <c r="C104" s="10" t="e">
        <f t="shared" si="10"/>
        <v>#VALUE!</v>
      </c>
      <c r="D104" s="10">
        <v>2.3574999999999999E-2</v>
      </c>
      <c r="E104" s="10">
        <f t="shared" si="6"/>
        <v>2.3301401402265637E-2</v>
      </c>
      <c r="F104" s="10" t="e">
        <f t="shared" si="7"/>
        <v>#VALUE!</v>
      </c>
      <c r="G104" s="16">
        <v>39753</v>
      </c>
      <c r="H104">
        <v>87.762</v>
      </c>
      <c r="I104" s="10">
        <f t="shared" si="11"/>
        <v>-0.21652659798425078</v>
      </c>
      <c r="J104" s="10">
        <v>2.3574999999999999E-2</v>
      </c>
      <c r="K104" s="10">
        <f t="shared" si="8"/>
        <v>2.3301401402265637E-2</v>
      </c>
      <c r="L104" s="10">
        <f t="shared" si="9"/>
        <v>-0.23982799938651642</v>
      </c>
    </row>
    <row r="105" spans="1:12" x14ac:dyDescent="0.2">
      <c r="A105" s="15">
        <v>39783</v>
      </c>
      <c r="B105" t="s">
        <v>23</v>
      </c>
      <c r="C105" s="10" t="e">
        <f t="shared" si="10"/>
        <v>#VALUE!</v>
      </c>
      <c r="D105" s="10">
        <v>1.9112499999999998E-2</v>
      </c>
      <c r="E105" s="10">
        <f t="shared" si="6"/>
        <v>1.8932150501946587E-2</v>
      </c>
      <c r="F105" s="10" t="e">
        <f t="shared" si="7"/>
        <v>#VALUE!</v>
      </c>
      <c r="G105" s="16">
        <v>39783</v>
      </c>
      <c r="H105">
        <v>82.652000000000001</v>
      </c>
      <c r="I105" s="10">
        <f t="shared" si="11"/>
        <v>-5.9989582731648068E-2</v>
      </c>
      <c r="J105" s="10">
        <v>1.9112499999999998E-2</v>
      </c>
      <c r="K105" s="10">
        <f t="shared" si="8"/>
        <v>1.8932150501946587E-2</v>
      </c>
      <c r="L105" s="10">
        <f t="shared" si="9"/>
        <v>-7.8921733233594651E-2</v>
      </c>
    </row>
    <row r="106" spans="1:12" x14ac:dyDescent="0.2">
      <c r="A106" s="15">
        <v>39814</v>
      </c>
      <c r="B106" t="s">
        <v>23</v>
      </c>
      <c r="C106" s="10" t="e">
        <f t="shared" si="10"/>
        <v>#VALUE!</v>
      </c>
      <c r="D106" s="10">
        <v>4.3625000000000001E-3</v>
      </c>
      <c r="E106" s="10">
        <f t="shared" si="6"/>
        <v>4.3530118814778997E-3</v>
      </c>
      <c r="F106" s="10" t="e">
        <f t="shared" si="7"/>
        <v>#VALUE!</v>
      </c>
      <c r="G106" s="16">
        <v>39814</v>
      </c>
      <c r="H106">
        <v>89.658000000000001</v>
      </c>
      <c r="I106" s="10">
        <f t="shared" si="11"/>
        <v>8.1363409585952756E-2</v>
      </c>
      <c r="J106" s="10">
        <v>4.3625000000000001E-3</v>
      </c>
      <c r="K106" s="10">
        <f t="shared" si="8"/>
        <v>4.3530118814778997E-3</v>
      </c>
      <c r="L106" s="10">
        <f t="shared" si="9"/>
        <v>7.7010397704474862E-2</v>
      </c>
    </row>
    <row r="107" spans="1:12" x14ac:dyDescent="0.2">
      <c r="A107" s="15">
        <v>39845</v>
      </c>
      <c r="B107" t="s">
        <v>23</v>
      </c>
      <c r="C107" s="10" t="e">
        <f t="shared" si="10"/>
        <v>#VALUE!</v>
      </c>
      <c r="D107" s="10">
        <v>4.3750000000000004E-3</v>
      </c>
      <c r="E107" s="10">
        <f t="shared" si="6"/>
        <v>4.3654575096399983E-3</v>
      </c>
      <c r="F107" s="10" t="e">
        <f t="shared" si="7"/>
        <v>#VALUE!</v>
      </c>
      <c r="G107" s="16">
        <v>39845</v>
      </c>
      <c r="H107">
        <v>81.251999999999995</v>
      </c>
      <c r="I107" s="10">
        <f t="shared" si="11"/>
        <v>-9.8446995695802508E-2</v>
      </c>
      <c r="J107" s="10">
        <v>4.3750000000000004E-3</v>
      </c>
      <c r="K107" s="10">
        <f t="shared" si="8"/>
        <v>4.3654575096399983E-3</v>
      </c>
      <c r="L107" s="10">
        <f t="shared" si="9"/>
        <v>-0.10281245320544251</v>
      </c>
    </row>
    <row r="108" spans="1:12" x14ac:dyDescent="0.2">
      <c r="A108" s="15">
        <v>39873</v>
      </c>
      <c r="B108" t="s">
        <v>23</v>
      </c>
      <c r="C108" s="10" t="e">
        <f t="shared" si="10"/>
        <v>#VALUE!</v>
      </c>
      <c r="D108" s="10">
        <v>4.9750000000000003E-3</v>
      </c>
      <c r="E108" s="10">
        <f t="shared" si="6"/>
        <v>4.9626655797450651E-3</v>
      </c>
      <c r="F108" s="10" t="e">
        <f t="shared" si="7"/>
        <v>#VALUE!</v>
      </c>
      <c r="G108" s="16">
        <v>39873</v>
      </c>
      <c r="H108">
        <v>72.472999999999999</v>
      </c>
      <c r="I108" s="10">
        <f t="shared" si="11"/>
        <v>-0.11434135758722135</v>
      </c>
      <c r="J108" s="10">
        <v>4.9750000000000003E-3</v>
      </c>
      <c r="K108" s="10">
        <f t="shared" si="8"/>
        <v>4.9626655797450651E-3</v>
      </c>
      <c r="L108" s="10">
        <f t="shared" si="9"/>
        <v>-0.11930402316696641</v>
      </c>
    </row>
    <row r="109" spans="1:12" x14ac:dyDescent="0.2">
      <c r="A109" s="15">
        <v>39904</v>
      </c>
      <c r="B109" t="s">
        <v>23</v>
      </c>
      <c r="C109" s="10" t="e">
        <f t="shared" si="10"/>
        <v>#VALUE!</v>
      </c>
      <c r="D109" s="10">
        <v>4.9499999999999995E-3</v>
      </c>
      <c r="E109" s="10">
        <f t="shared" si="6"/>
        <v>4.9377890296238109E-3</v>
      </c>
      <c r="F109" s="10" t="e">
        <f t="shared" si="7"/>
        <v>#VALUE!</v>
      </c>
      <c r="G109" s="16">
        <v>39904</v>
      </c>
      <c r="H109">
        <v>82.313000000000002</v>
      </c>
      <c r="I109" s="10">
        <f t="shared" si="11"/>
        <v>0.12731497519230492</v>
      </c>
      <c r="J109" s="10">
        <v>4.9499999999999995E-3</v>
      </c>
      <c r="K109" s="10">
        <f t="shared" si="8"/>
        <v>4.9377890296238109E-3</v>
      </c>
      <c r="L109" s="10">
        <f t="shared" si="9"/>
        <v>0.1223771861626811</v>
      </c>
    </row>
    <row r="110" spans="1:12" x14ac:dyDescent="0.2">
      <c r="A110" s="15">
        <v>39934</v>
      </c>
      <c r="B110" t="s">
        <v>23</v>
      </c>
      <c r="C110" s="10" t="e">
        <f t="shared" si="10"/>
        <v>#VALUE!</v>
      </c>
      <c r="D110" s="10">
        <v>4.1438000000000004E-3</v>
      </c>
      <c r="E110" s="10">
        <f t="shared" si="6"/>
        <v>4.1352381051503427E-3</v>
      </c>
      <c r="F110" s="10" t="e">
        <f t="shared" si="7"/>
        <v>#VALUE!</v>
      </c>
      <c r="G110" s="16">
        <v>39934</v>
      </c>
      <c r="H110">
        <v>90.911000000000001</v>
      </c>
      <c r="I110" s="10">
        <f t="shared" si="11"/>
        <v>9.9351952066677476E-2</v>
      </c>
      <c r="J110" s="10">
        <v>4.1438000000000004E-3</v>
      </c>
      <c r="K110" s="10">
        <f t="shared" si="8"/>
        <v>4.1352381051503427E-3</v>
      </c>
      <c r="L110" s="10">
        <f t="shared" si="9"/>
        <v>9.521671396152713E-2</v>
      </c>
    </row>
    <row r="111" spans="1:12" x14ac:dyDescent="0.2">
      <c r="A111" s="15">
        <v>39965</v>
      </c>
      <c r="B111" t="s">
        <v>23</v>
      </c>
      <c r="C111" s="10" t="e">
        <f t="shared" si="10"/>
        <v>#VALUE!</v>
      </c>
      <c r="D111" s="10">
        <v>3.2000000000000002E-3</v>
      </c>
      <c r="E111" s="10">
        <f t="shared" ref="E111:E174" si="12">LN(1+D111)</f>
        <v>3.1948908965192886E-3</v>
      </c>
      <c r="F111" s="10" t="e">
        <f t="shared" ref="F111:F174" si="13">(C111-E111)</f>
        <v>#VALUE!</v>
      </c>
      <c r="G111" s="16">
        <v>39965</v>
      </c>
      <c r="H111">
        <v>103.973</v>
      </c>
      <c r="I111" s="10">
        <f t="shared" si="11"/>
        <v>0.13425024408757993</v>
      </c>
      <c r="J111" s="10">
        <v>3.2000000000000002E-3</v>
      </c>
      <c r="K111" s="10">
        <f t="shared" ref="K111:K174" si="14">LN(1+J111)</f>
        <v>3.1948908965192886E-3</v>
      </c>
      <c r="L111" s="10">
        <f t="shared" ref="L111:L174" si="15">(I111-K111)</f>
        <v>0.13105535319106065</v>
      </c>
    </row>
    <row r="112" spans="1:12" x14ac:dyDescent="0.2">
      <c r="A112" s="15">
        <v>39995</v>
      </c>
      <c r="B112" t="s">
        <v>23</v>
      </c>
      <c r="C112" s="10" t="e">
        <f t="shared" si="10"/>
        <v>#VALUE!</v>
      </c>
      <c r="D112" s="10">
        <v>3.0625000000000001E-3</v>
      </c>
      <c r="E112" s="10">
        <f t="shared" si="12"/>
        <v>3.0578200992378685E-3</v>
      </c>
      <c r="F112" s="10" t="e">
        <f t="shared" si="13"/>
        <v>#VALUE!</v>
      </c>
      <c r="G112" s="16">
        <v>39995</v>
      </c>
      <c r="H112">
        <v>103.15300000000001</v>
      </c>
      <c r="I112" s="10">
        <f t="shared" si="11"/>
        <v>-7.9179270980572047E-3</v>
      </c>
      <c r="J112" s="10">
        <v>3.0625000000000001E-3</v>
      </c>
      <c r="K112" s="10">
        <f t="shared" si="14"/>
        <v>3.0578200992378685E-3</v>
      </c>
      <c r="L112" s="10">
        <f t="shared" si="15"/>
        <v>-1.0975747197295074E-2</v>
      </c>
    </row>
    <row r="113" spans="1:12" x14ac:dyDescent="0.2">
      <c r="A113" s="15">
        <v>40026</v>
      </c>
      <c r="B113" t="s">
        <v>23</v>
      </c>
      <c r="C113" s="10" t="e">
        <f t="shared" si="10"/>
        <v>#VALUE!</v>
      </c>
      <c r="D113" s="10">
        <v>2.7562999999999997E-3</v>
      </c>
      <c r="E113" s="10">
        <f t="shared" si="12"/>
        <v>2.7525083708020031E-3</v>
      </c>
      <c r="F113" s="10" t="e">
        <f t="shared" si="13"/>
        <v>#VALUE!</v>
      </c>
      <c r="G113" s="16">
        <v>40026</v>
      </c>
      <c r="H113">
        <v>113.09099999999999</v>
      </c>
      <c r="I113" s="10">
        <f t="shared" si="11"/>
        <v>9.197948140615976E-2</v>
      </c>
      <c r="J113" s="10">
        <v>2.7562999999999997E-3</v>
      </c>
      <c r="K113" s="10">
        <f t="shared" si="14"/>
        <v>2.7525083708020031E-3</v>
      </c>
      <c r="L113" s="10">
        <f t="shared" si="15"/>
        <v>8.9226973035357759E-2</v>
      </c>
    </row>
    <row r="114" spans="1:12" x14ac:dyDescent="0.2">
      <c r="A114" s="15">
        <v>40057</v>
      </c>
      <c r="B114" t="s">
        <v>23</v>
      </c>
      <c r="C114" s="10" t="e">
        <f t="shared" si="10"/>
        <v>#VALUE!</v>
      </c>
      <c r="D114" s="10">
        <v>2.5624999999999997E-3</v>
      </c>
      <c r="E114" s="10">
        <f t="shared" si="12"/>
        <v>2.5592223949229896E-3</v>
      </c>
      <c r="F114" s="10" t="e">
        <f t="shared" si="13"/>
        <v>#VALUE!</v>
      </c>
      <c r="G114" s="16">
        <v>40057</v>
      </c>
      <c r="H114">
        <v>113.96599999999999</v>
      </c>
      <c r="I114" s="10">
        <f t="shared" si="11"/>
        <v>7.70735393744011E-3</v>
      </c>
      <c r="J114" s="10">
        <v>2.5624999999999997E-3</v>
      </c>
      <c r="K114" s="10">
        <f t="shared" si="14"/>
        <v>2.5592223949229896E-3</v>
      </c>
      <c r="L114" s="10">
        <f t="shared" si="15"/>
        <v>5.14813154251712E-3</v>
      </c>
    </row>
    <row r="115" spans="1:12" x14ac:dyDescent="0.2">
      <c r="A115" s="15">
        <v>40087</v>
      </c>
      <c r="B115" t="s">
        <v>23</v>
      </c>
      <c r="C115" s="10" t="e">
        <f t="shared" si="10"/>
        <v>#VALUE!</v>
      </c>
      <c r="D115" s="10">
        <v>2.4562999999999998E-3</v>
      </c>
      <c r="E115" s="10">
        <f t="shared" si="12"/>
        <v>2.4532882260270457E-3</v>
      </c>
      <c r="F115" s="10" t="e">
        <f t="shared" si="13"/>
        <v>#VALUE!</v>
      </c>
      <c r="G115" s="16">
        <v>40087</v>
      </c>
      <c r="H115">
        <v>116.78700000000001</v>
      </c>
      <c r="I115" s="10">
        <f t="shared" si="11"/>
        <v>2.4451604533414405E-2</v>
      </c>
      <c r="J115" s="10">
        <v>2.4562999999999998E-3</v>
      </c>
      <c r="K115" s="10">
        <f t="shared" si="14"/>
        <v>2.4532882260270457E-3</v>
      </c>
      <c r="L115" s="10">
        <f t="shared" si="15"/>
        <v>2.1998316307387359E-2</v>
      </c>
    </row>
    <row r="116" spans="1:12" x14ac:dyDescent="0.2">
      <c r="A116" s="15">
        <v>40118</v>
      </c>
      <c r="B116" t="s">
        <v>23</v>
      </c>
      <c r="C116" s="10" t="e">
        <f t="shared" si="10"/>
        <v>#VALUE!</v>
      </c>
      <c r="D116" s="10">
        <v>2.4124999999999997E-3</v>
      </c>
      <c r="E116" s="10">
        <f t="shared" si="12"/>
        <v>2.4095945937983366E-3</v>
      </c>
      <c r="F116" s="10" t="e">
        <f t="shared" si="13"/>
        <v>#VALUE!</v>
      </c>
      <c r="G116" s="16">
        <v>40118</v>
      </c>
      <c r="H116">
        <v>115.017</v>
      </c>
      <c r="I116" s="10">
        <f t="shared" si="11"/>
        <v>-1.5271819304799426E-2</v>
      </c>
      <c r="J116" s="10">
        <v>2.4124999999999997E-3</v>
      </c>
      <c r="K116" s="10">
        <f t="shared" si="14"/>
        <v>2.4095945937983366E-3</v>
      </c>
      <c r="L116" s="10">
        <f t="shared" si="15"/>
        <v>-1.7681413898597762E-2</v>
      </c>
    </row>
    <row r="117" spans="1:12" x14ac:dyDescent="0.2">
      <c r="A117" s="15">
        <v>40148</v>
      </c>
      <c r="B117">
        <v>877.29</v>
      </c>
      <c r="C117" s="10" t="e">
        <f t="shared" si="10"/>
        <v>#VALUE!</v>
      </c>
      <c r="D117" s="10">
        <v>2.3469000000000003E-3</v>
      </c>
      <c r="E117" s="10">
        <f t="shared" si="12"/>
        <v>2.3441503314860597E-3</v>
      </c>
      <c r="F117" s="10" t="e">
        <f t="shared" si="13"/>
        <v>#VALUE!</v>
      </c>
      <c r="G117" s="16">
        <v>40148</v>
      </c>
      <c r="H117">
        <v>119.4</v>
      </c>
      <c r="I117" s="10">
        <f t="shared" si="11"/>
        <v>3.7399257433494627E-2</v>
      </c>
      <c r="J117" s="10">
        <v>2.3469000000000003E-3</v>
      </c>
      <c r="K117" s="10">
        <f t="shared" si="14"/>
        <v>2.3441503314860597E-3</v>
      </c>
      <c r="L117" s="10">
        <f t="shared" si="15"/>
        <v>3.505510710200857E-2</v>
      </c>
    </row>
    <row r="118" spans="1:12" x14ac:dyDescent="0.2">
      <c r="A118" s="15">
        <v>40179</v>
      </c>
      <c r="B118">
        <v>1075.68</v>
      </c>
      <c r="C118" s="10">
        <f t="shared" si="10"/>
        <v>0.2038706882607228</v>
      </c>
      <c r="D118" s="10">
        <v>2.3094000000000001E-3</v>
      </c>
      <c r="E118" s="10">
        <f t="shared" si="12"/>
        <v>2.3067374343180925E-3</v>
      </c>
      <c r="F118" s="10">
        <f t="shared" si="13"/>
        <v>0.20156395082640471</v>
      </c>
      <c r="G118" s="16">
        <v>40179</v>
      </c>
      <c r="H118">
        <v>120.45</v>
      </c>
      <c r="I118" s="10">
        <f t="shared" si="11"/>
        <v>8.7555281023787238E-3</v>
      </c>
      <c r="J118" s="10">
        <v>2.3094000000000001E-3</v>
      </c>
      <c r="K118" s="10">
        <f t="shared" si="14"/>
        <v>2.3067374343180925E-3</v>
      </c>
      <c r="L118" s="10">
        <f t="shared" si="15"/>
        <v>6.4487906680606314E-3</v>
      </c>
    </row>
    <row r="119" spans="1:12" x14ac:dyDescent="0.2">
      <c r="A119" s="15">
        <v>40210</v>
      </c>
      <c r="B119">
        <v>1007.76</v>
      </c>
      <c r="C119" s="10">
        <f t="shared" si="10"/>
        <v>-6.5222973676679077E-2</v>
      </c>
      <c r="D119" s="10">
        <v>2.2906000000000003E-3</v>
      </c>
      <c r="E119" s="10">
        <f t="shared" si="12"/>
        <v>2.2879805750938825E-3</v>
      </c>
      <c r="F119" s="10">
        <f t="shared" si="13"/>
        <v>-6.7510954251772962E-2</v>
      </c>
      <c r="G119" s="16">
        <v>40210</v>
      </c>
      <c r="H119">
        <v>116.277</v>
      </c>
      <c r="I119" s="10">
        <f t="shared" si="11"/>
        <v>-3.5259453496627242E-2</v>
      </c>
      <c r="J119" s="10">
        <v>2.2906000000000003E-3</v>
      </c>
      <c r="K119" s="10">
        <f t="shared" si="14"/>
        <v>2.2879805750938825E-3</v>
      </c>
      <c r="L119" s="10">
        <f t="shared" si="15"/>
        <v>-3.7547434071721127E-2</v>
      </c>
    </row>
    <row r="120" spans="1:12" x14ac:dyDescent="0.2">
      <c r="A120" s="15">
        <v>40238</v>
      </c>
      <c r="B120">
        <v>1015.18</v>
      </c>
      <c r="C120" s="10">
        <f t="shared" si="10"/>
        <v>7.3358906104563863E-3</v>
      </c>
      <c r="D120" s="10">
        <v>2.2813E-3</v>
      </c>
      <c r="E120" s="10">
        <f t="shared" si="12"/>
        <v>2.2787017859417771E-3</v>
      </c>
      <c r="F120" s="10">
        <f t="shared" si="13"/>
        <v>5.0571888245146092E-3</v>
      </c>
      <c r="G120" s="16">
        <v>40238</v>
      </c>
      <c r="H120">
        <v>118.925</v>
      </c>
      <c r="I120" s="10">
        <f t="shared" si="11"/>
        <v>2.2517766754091978E-2</v>
      </c>
      <c r="J120" s="10">
        <v>2.2813E-3</v>
      </c>
      <c r="K120" s="10">
        <f t="shared" si="14"/>
        <v>2.2787017859417771E-3</v>
      </c>
      <c r="L120" s="10">
        <f t="shared" si="15"/>
        <v>2.02390649681502E-2</v>
      </c>
    </row>
    <row r="121" spans="1:12" x14ac:dyDescent="0.2">
      <c r="A121" s="15">
        <v>40269</v>
      </c>
      <c r="B121">
        <v>1057.98</v>
      </c>
      <c r="C121" s="10">
        <f t="shared" si="10"/>
        <v>4.1295492993383254E-2</v>
      </c>
      <c r="D121" s="10">
        <v>2.4862999999999999E-3</v>
      </c>
      <c r="E121" s="10">
        <f t="shared" si="12"/>
        <v>2.4832142697972896E-3</v>
      </c>
      <c r="F121" s="10">
        <f t="shared" si="13"/>
        <v>3.8812278723585961E-2</v>
      </c>
      <c r="G121" s="16">
        <v>40269</v>
      </c>
      <c r="H121">
        <v>126.187</v>
      </c>
      <c r="I121" s="10">
        <f t="shared" si="11"/>
        <v>5.9271891389258209E-2</v>
      </c>
      <c r="J121" s="10">
        <v>2.4862999999999999E-3</v>
      </c>
      <c r="K121" s="10">
        <f t="shared" si="14"/>
        <v>2.4832142697972896E-3</v>
      </c>
      <c r="L121" s="10">
        <f t="shared" si="15"/>
        <v>5.6788677119460923E-2</v>
      </c>
    </row>
    <row r="122" spans="1:12" x14ac:dyDescent="0.2">
      <c r="A122" s="15">
        <v>40299</v>
      </c>
      <c r="B122">
        <v>966.92</v>
      </c>
      <c r="C122" s="10">
        <f t="shared" si="10"/>
        <v>-9.0000946709987123E-2</v>
      </c>
      <c r="D122" s="10">
        <v>2.8000000000000004E-3</v>
      </c>
      <c r="E122" s="10">
        <f t="shared" si="12"/>
        <v>2.796087302001188E-3</v>
      </c>
      <c r="F122" s="10">
        <f t="shared" si="13"/>
        <v>-9.2797034011988314E-2</v>
      </c>
      <c r="G122" s="16">
        <v>40299</v>
      </c>
      <c r="H122">
        <v>124.642</v>
      </c>
      <c r="I122" s="10">
        <f t="shared" si="11"/>
        <v>-1.2319305500810569E-2</v>
      </c>
      <c r="J122" s="10">
        <v>2.8000000000000004E-3</v>
      </c>
      <c r="K122" s="10">
        <f t="shared" si="14"/>
        <v>2.796087302001188E-3</v>
      </c>
      <c r="L122" s="10">
        <f t="shared" si="15"/>
        <v>-1.5115392802811756E-2</v>
      </c>
    </row>
    <row r="123" spans="1:12" x14ac:dyDescent="0.2">
      <c r="A123" s="15">
        <v>40330</v>
      </c>
      <c r="B123">
        <v>851.54</v>
      </c>
      <c r="C123" s="10">
        <f t="shared" si="10"/>
        <v>-0.12706928701365272</v>
      </c>
      <c r="D123" s="10">
        <v>3.5088000000000003E-3</v>
      </c>
      <c r="E123" s="10">
        <f t="shared" si="12"/>
        <v>3.5026585232297335E-3</v>
      </c>
      <c r="F123" s="10">
        <f t="shared" si="13"/>
        <v>-0.13057194553688245</v>
      </c>
      <c r="G123" s="16">
        <v>40330</v>
      </c>
      <c r="H123">
        <v>112.22799999999999</v>
      </c>
      <c r="I123" s="10">
        <f t="shared" si="11"/>
        <v>-0.1049131118845069</v>
      </c>
      <c r="J123" s="10">
        <v>3.5088000000000003E-3</v>
      </c>
      <c r="K123" s="10">
        <f t="shared" si="14"/>
        <v>3.5026585232297335E-3</v>
      </c>
      <c r="L123" s="10">
        <f t="shared" si="15"/>
        <v>-0.10841577040773663</v>
      </c>
    </row>
    <row r="124" spans="1:12" x14ac:dyDescent="0.2">
      <c r="A124" s="15">
        <v>40360</v>
      </c>
      <c r="B124">
        <v>843.67</v>
      </c>
      <c r="C124" s="10">
        <f t="shared" si="10"/>
        <v>-9.2850520475312535E-3</v>
      </c>
      <c r="D124" s="10">
        <v>3.4719E-3</v>
      </c>
      <c r="E124" s="10">
        <f t="shared" si="12"/>
        <v>3.4658868691683224E-3</v>
      </c>
      <c r="F124" s="10">
        <f t="shared" si="13"/>
        <v>-1.2750938916699575E-2</v>
      </c>
      <c r="G124" s="16">
        <v>40360</v>
      </c>
      <c r="H124">
        <v>111.982</v>
      </c>
      <c r="I124" s="10">
        <f t="shared" si="11"/>
        <v>-2.1943722288302408E-3</v>
      </c>
      <c r="J124" s="10">
        <v>3.4719E-3</v>
      </c>
      <c r="K124" s="10">
        <f t="shared" si="14"/>
        <v>3.4658868691683224E-3</v>
      </c>
      <c r="L124" s="10">
        <f t="shared" si="15"/>
        <v>-5.6602590979985632E-3</v>
      </c>
    </row>
    <row r="125" spans="1:12" x14ac:dyDescent="0.2">
      <c r="A125" s="15">
        <v>40391</v>
      </c>
      <c r="B125">
        <v>917.87</v>
      </c>
      <c r="C125" s="10">
        <f t="shared" si="10"/>
        <v>8.4294345515384297E-2</v>
      </c>
      <c r="D125" s="10">
        <v>3.0281000000000001E-3</v>
      </c>
      <c r="E125" s="10">
        <f t="shared" si="12"/>
        <v>3.0235245395026792E-3</v>
      </c>
      <c r="F125" s="10">
        <f t="shared" si="13"/>
        <v>8.1270820975881619E-2</v>
      </c>
      <c r="G125" s="16">
        <v>40391</v>
      </c>
      <c r="H125">
        <v>120.68600000000001</v>
      </c>
      <c r="I125" s="10">
        <f t="shared" si="11"/>
        <v>7.4853987224668281E-2</v>
      </c>
      <c r="J125" s="10">
        <v>3.0281000000000001E-3</v>
      </c>
      <c r="K125" s="10">
        <f t="shared" si="14"/>
        <v>3.0235245395026792E-3</v>
      </c>
      <c r="L125" s="10">
        <f t="shared" si="15"/>
        <v>7.1830462685165603E-2</v>
      </c>
    </row>
    <row r="126" spans="1:12" x14ac:dyDescent="0.2">
      <c r="A126" s="15">
        <v>40422</v>
      </c>
      <c r="B126">
        <v>859.29</v>
      </c>
      <c r="C126" s="10">
        <f t="shared" si="10"/>
        <v>-6.5949301519900055E-2</v>
      </c>
      <c r="D126" s="10">
        <v>2.5780999999999998E-3</v>
      </c>
      <c r="E126" s="10">
        <f t="shared" si="12"/>
        <v>2.5747824010395872E-3</v>
      </c>
      <c r="F126" s="10">
        <f t="shared" si="13"/>
        <v>-6.8524083920939644E-2</v>
      </c>
      <c r="G126" s="16">
        <v>40422</v>
      </c>
      <c r="H126">
        <v>118.04300000000001</v>
      </c>
      <c r="I126" s="10">
        <f t="shared" si="11"/>
        <v>-2.2143166452822834E-2</v>
      </c>
      <c r="J126" s="10">
        <v>2.5780999999999998E-3</v>
      </c>
      <c r="K126" s="10">
        <f t="shared" si="14"/>
        <v>2.5747824010395872E-3</v>
      </c>
      <c r="L126" s="10">
        <f t="shared" si="15"/>
        <v>-2.4717948853862422E-2</v>
      </c>
    </row>
    <row r="127" spans="1:12" x14ac:dyDescent="0.2">
      <c r="A127" s="15">
        <v>40452</v>
      </c>
      <c r="B127">
        <v>919.62</v>
      </c>
      <c r="C127" s="10">
        <f t="shared" si="10"/>
        <v>6.7854074366671069E-2</v>
      </c>
      <c r="D127" s="10">
        <v>2.5688E-3</v>
      </c>
      <c r="E127" s="10">
        <f t="shared" si="12"/>
        <v>2.5655062726919159E-3</v>
      </c>
      <c r="F127" s="10">
        <f t="shared" si="13"/>
        <v>6.5288568093979149E-2</v>
      </c>
      <c r="G127" s="16">
        <v>40452</v>
      </c>
      <c r="H127">
        <v>127.056</v>
      </c>
      <c r="I127" s="10">
        <f t="shared" si="11"/>
        <v>7.3578969287554086E-2</v>
      </c>
      <c r="J127" s="10">
        <v>2.5688E-3</v>
      </c>
      <c r="K127" s="10">
        <f t="shared" si="14"/>
        <v>2.5655062726919159E-3</v>
      </c>
      <c r="L127" s="10">
        <f t="shared" si="15"/>
        <v>7.1013463014862166E-2</v>
      </c>
    </row>
    <row r="128" spans="1:12" x14ac:dyDescent="0.2">
      <c r="A128" s="15">
        <v>40483</v>
      </c>
      <c r="B128">
        <v>959.56</v>
      </c>
      <c r="C128" s="10">
        <f t="shared" si="10"/>
        <v>4.2514304822850069E-2</v>
      </c>
      <c r="D128" s="10">
        <v>2.5374999999999998E-3</v>
      </c>
      <c r="E128" s="10">
        <f t="shared" si="12"/>
        <v>2.5342859827727354E-3</v>
      </c>
      <c r="F128" s="10">
        <f t="shared" si="13"/>
        <v>3.9980018840077333E-2</v>
      </c>
      <c r="G128" s="16">
        <v>40483</v>
      </c>
      <c r="H128">
        <v>130.316</v>
      </c>
      <c r="I128" s="10">
        <f t="shared" si="11"/>
        <v>2.5334335992771434E-2</v>
      </c>
      <c r="J128" s="10">
        <v>2.5374999999999998E-3</v>
      </c>
      <c r="K128" s="10">
        <f t="shared" si="14"/>
        <v>2.5342859827727354E-3</v>
      </c>
      <c r="L128" s="10">
        <f t="shared" si="15"/>
        <v>2.2800050009998699E-2</v>
      </c>
    </row>
    <row r="129" spans="1:12" x14ac:dyDescent="0.2">
      <c r="A129" s="15">
        <v>40513</v>
      </c>
      <c r="B129">
        <v>847.88</v>
      </c>
      <c r="C129" s="10">
        <f t="shared" si="10"/>
        <v>-0.12373572971718509</v>
      </c>
      <c r="D129" s="10">
        <v>2.6530999999999998E-3</v>
      </c>
      <c r="E129" s="10">
        <f t="shared" si="12"/>
        <v>2.6495867428381992E-3</v>
      </c>
      <c r="F129" s="10">
        <f t="shared" si="13"/>
        <v>-0.12638531646002329</v>
      </c>
      <c r="G129" s="16">
        <v>40513</v>
      </c>
      <c r="H129">
        <v>129.81299999999999</v>
      </c>
      <c r="I129" s="10">
        <f t="shared" si="11"/>
        <v>-3.8673168075175381E-3</v>
      </c>
      <c r="J129" s="10">
        <v>2.6530999999999998E-3</v>
      </c>
      <c r="K129" s="10">
        <f t="shared" si="14"/>
        <v>2.6495867428381992E-3</v>
      </c>
      <c r="L129" s="10">
        <f t="shared" si="15"/>
        <v>-6.5169035503557377E-3</v>
      </c>
    </row>
    <row r="130" spans="1:12" x14ac:dyDescent="0.2">
      <c r="A130" s="15">
        <v>40544</v>
      </c>
      <c r="B130">
        <v>834.33</v>
      </c>
      <c r="C130" s="10">
        <f t="shared" si="10"/>
        <v>-1.6110108794605595E-2</v>
      </c>
      <c r="D130" s="10">
        <v>2.6062999999999998E-3</v>
      </c>
      <c r="E130" s="10">
        <f t="shared" si="12"/>
        <v>2.602909490001473E-3</v>
      </c>
      <c r="F130" s="10">
        <f t="shared" si="13"/>
        <v>-1.8713018284607068E-2</v>
      </c>
      <c r="G130" s="16">
        <v>40544</v>
      </c>
      <c r="H130">
        <v>138.03399999999999</v>
      </c>
      <c r="I130" s="10">
        <f t="shared" si="11"/>
        <v>6.1405078284907245E-2</v>
      </c>
      <c r="J130" s="10">
        <v>2.6062999999999998E-3</v>
      </c>
      <c r="K130" s="10">
        <f t="shared" si="14"/>
        <v>2.602909490001473E-3</v>
      </c>
      <c r="L130" s="10">
        <f t="shared" si="15"/>
        <v>5.8802168794905775E-2</v>
      </c>
    </row>
    <row r="131" spans="1:12" x14ac:dyDescent="0.2">
      <c r="A131" s="15">
        <v>40575</v>
      </c>
      <c r="B131">
        <v>773.52</v>
      </c>
      <c r="C131" s="10">
        <f t="shared" si="10"/>
        <v>-7.5677481374638492E-2</v>
      </c>
      <c r="D131" s="10">
        <v>2.63E-3</v>
      </c>
      <c r="E131" s="10">
        <f t="shared" si="12"/>
        <v>2.6265476018798115E-3</v>
      </c>
      <c r="F131" s="10">
        <f t="shared" si="13"/>
        <v>-7.8304028976518308E-2</v>
      </c>
      <c r="G131" s="16">
        <v>40575</v>
      </c>
      <c r="H131">
        <v>137.44399999999999</v>
      </c>
      <c r="I131" s="10">
        <f t="shared" si="11"/>
        <v>-4.2834702017255574E-3</v>
      </c>
      <c r="J131" s="10">
        <v>2.63E-3</v>
      </c>
      <c r="K131" s="10">
        <f t="shared" si="14"/>
        <v>2.6265476018798115E-3</v>
      </c>
      <c r="L131" s="10">
        <f t="shared" si="15"/>
        <v>-6.9100178036053689E-3</v>
      </c>
    </row>
    <row r="132" spans="1:12" x14ac:dyDescent="0.2">
      <c r="A132" s="15">
        <v>40603</v>
      </c>
      <c r="B132">
        <v>720.18</v>
      </c>
      <c r="C132" s="10">
        <f t="shared" si="10"/>
        <v>-7.1450345409983795E-2</v>
      </c>
      <c r="D132" s="10">
        <v>2.6099999999999999E-3</v>
      </c>
      <c r="E132" s="10">
        <f t="shared" si="12"/>
        <v>2.6065998649499951E-3</v>
      </c>
      <c r="F132" s="10">
        <f t="shared" si="13"/>
        <v>-7.4056945274933797E-2</v>
      </c>
      <c r="G132" s="16">
        <v>40603</v>
      </c>
      <c r="H132">
        <v>139.029</v>
      </c>
      <c r="I132" s="10">
        <f t="shared" si="11"/>
        <v>1.1465983042068922E-2</v>
      </c>
      <c r="J132" s="10">
        <v>2.6099999999999999E-3</v>
      </c>
      <c r="K132" s="10">
        <f t="shared" si="14"/>
        <v>2.6065998649499951E-3</v>
      </c>
      <c r="L132" s="10">
        <f t="shared" si="15"/>
        <v>8.8593831771189274E-3</v>
      </c>
    </row>
    <row r="133" spans="1:12" x14ac:dyDescent="0.2">
      <c r="A133" s="15">
        <v>40634</v>
      </c>
      <c r="B133">
        <v>791.47</v>
      </c>
      <c r="C133" s="10">
        <f t="shared" si="10"/>
        <v>9.4390795121071069E-2</v>
      </c>
      <c r="D133" s="10">
        <v>2.4294999999999998E-3</v>
      </c>
      <c r="E133" s="10">
        <f t="shared" si="12"/>
        <v>2.4265535361993472E-3</v>
      </c>
      <c r="F133" s="10">
        <f t="shared" si="13"/>
        <v>9.1964241584871723E-2</v>
      </c>
      <c r="G133" s="16">
        <v>40634</v>
      </c>
      <c r="H133">
        <v>135.31800000000001</v>
      </c>
      <c r="I133" s="10">
        <f t="shared" si="11"/>
        <v>-2.7054980441333115E-2</v>
      </c>
      <c r="J133" s="10">
        <v>2.4294999999999998E-3</v>
      </c>
      <c r="K133" s="10">
        <f t="shared" si="14"/>
        <v>2.4265535361993472E-3</v>
      </c>
      <c r="L133" s="10">
        <f t="shared" si="15"/>
        <v>-2.9481533977532462E-2</v>
      </c>
    </row>
    <row r="134" spans="1:12" x14ac:dyDescent="0.2">
      <c r="A134" s="15">
        <v>40664</v>
      </c>
      <c r="B134">
        <v>717.3</v>
      </c>
      <c r="C134" s="10">
        <f t="shared" si="10"/>
        <v>-9.8397812753990732E-2</v>
      </c>
      <c r="D134" s="10">
        <v>2.1024999999999998E-3</v>
      </c>
      <c r="E134" s="10">
        <f t="shared" si="12"/>
        <v>2.1002928400360101E-3</v>
      </c>
      <c r="F134" s="10">
        <f t="shared" si="13"/>
        <v>-0.10049810559402675</v>
      </c>
      <c r="G134" s="16">
        <v>40664</v>
      </c>
      <c r="H134">
        <v>140.81899999999999</v>
      </c>
      <c r="I134" s="10">
        <f t="shared" si="11"/>
        <v>3.9847813779721526E-2</v>
      </c>
      <c r="J134" s="10">
        <v>2.1024999999999998E-3</v>
      </c>
      <c r="K134" s="10">
        <f t="shared" si="14"/>
        <v>2.1002928400360101E-3</v>
      </c>
      <c r="L134" s="10">
        <f t="shared" si="15"/>
        <v>3.7747520939685517E-2</v>
      </c>
    </row>
    <row r="135" spans="1:12" x14ac:dyDescent="0.2">
      <c r="A135" s="15">
        <v>40695</v>
      </c>
      <c r="B135">
        <v>694.95</v>
      </c>
      <c r="C135" s="10">
        <f t="shared" si="10"/>
        <v>-3.1654262601621533E-2</v>
      </c>
      <c r="D135" s="10">
        <v>1.9042999999999998E-3</v>
      </c>
      <c r="E135" s="10">
        <f t="shared" si="12"/>
        <v>1.9024891193639532E-3</v>
      </c>
      <c r="F135" s="10">
        <f t="shared" si="13"/>
        <v>-3.3556751720985489E-2</v>
      </c>
      <c r="G135" s="16">
        <v>40695</v>
      </c>
      <c r="H135">
        <v>136.82599999999999</v>
      </c>
      <c r="I135" s="10">
        <f t="shared" si="11"/>
        <v>-2.8765332192590445E-2</v>
      </c>
      <c r="J135" s="10">
        <v>1.9042999999999998E-3</v>
      </c>
      <c r="K135" s="10">
        <f t="shared" si="14"/>
        <v>1.9024891193639532E-3</v>
      </c>
      <c r="L135" s="10">
        <f t="shared" si="15"/>
        <v>-3.0667821311954398E-2</v>
      </c>
    </row>
    <row r="136" spans="1:12" x14ac:dyDescent="0.2">
      <c r="A136" s="15">
        <v>40725</v>
      </c>
      <c r="B136">
        <v>648.23</v>
      </c>
      <c r="C136" s="10">
        <f t="shared" si="10"/>
        <v>-6.9594328882574621E-2</v>
      </c>
      <c r="D136" s="10">
        <v>1.8504999999999999E-3</v>
      </c>
      <c r="E136" s="10">
        <f t="shared" si="12"/>
        <v>1.8487899342011459E-3</v>
      </c>
      <c r="F136" s="10">
        <f t="shared" si="13"/>
        <v>-7.1443118816775772E-2</v>
      </c>
      <c r="G136" s="16">
        <v>40725</v>
      </c>
      <c r="H136">
        <v>135.52500000000001</v>
      </c>
      <c r="I136" s="10">
        <f t="shared" si="11"/>
        <v>-9.5539204627555635E-3</v>
      </c>
      <c r="J136" s="10">
        <v>1.8504999999999999E-3</v>
      </c>
      <c r="K136" s="10">
        <f t="shared" si="14"/>
        <v>1.8487899342011459E-3</v>
      </c>
      <c r="L136" s="10">
        <f t="shared" si="15"/>
        <v>-1.1402710396956709E-2</v>
      </c>
    </row>
    <row r="137" spans="1:12" x14ac:dyDescent="0.2">
      <c r="A137" s="15">
        <v>40756</v>
      </c>
      <c r="B137">
        <v>621.39</v>
      </c>
      <c r="C137" s="10">
        <f t="shared" si="10"/>
        <v>-4.2286667512651331E-2</v>
      </c>
      <c r="D137" s="10">
        <v>1.9206000000000002E-3</v>
      </c>
      <c r="E137" s="10">
        <f t="shared" si="12"/>
        <v>1.9187580059321645E-3</v>
      </c>
      <c r="F137" s="10">
        <f t="shared" si="13"/>
        <v>-4.4205425518583495E-2</v>
      </c>
      <c r="G137" s="16">
        <v>40756</v>
      </c>
      <c r="H137">
        <v>138.96899999999999</v>
      </c>
      <c r="I137" s="10">
        <f t="shared" si="11"/>
        <v>2.5094761528544479E-2</v>
      </c>
      <c r="J137" s="10">
        <v>1.9206000000000002E-3</v>
      </c>
      <c r="K137" s="10">
        <f t="shared" si="14"/>
        <v>1.9187580059321645E-3</v>
      </c>
      <c r="L137" s="10">
        <f t="shared" si="15"/>
        <v>2.3176003522612315E-2</v>
      </c>
    </row>
    <row r="138" spans="1:12" x14ac:dyDescent="0.2">
      <c r="A138" s="15">
        <v>40787</v>
      </c>
      <c r="B138">
        <v>513.62</v>
      </c>
      <c r="C138" s="10">
        <f t="shared" ref="C138:C184" si="16">LN(B138/B137)</f>
        <v>-0.19047521170799467</v>
      </c>
      <c r="D138" s="10">
        <v>2.215E-3</v>
      </c>
      <c r="E138" s="10">
        <f t="shared" si="12"/>
        <v>2.2125505039224192E-3</v>
      </c>
      <c r="F138" s="10">
        <f t="shared" si="13"/>
        <v>-0.19268776221191708</v>
      </c>
      <c r="G138" s="16">
        <v>40787</v>
      </c>
      <c r="H138">
        <v>125.46</v>
      </c>
      <c r="I138" s="10">
        <f t="shared" ref="I138:I184" si="17">LN(H138/H137)</f>
        <v>-0.10226390400634928</v>
      </c>
      <c r="J138" s="10">
        <v>2.215E-3</v>
      </c>
      <c r="K138" s="10">
        <f t="shared" si="14"/>
        <v>2.2125505039224192E-3</v>
      </c>
      <c r="L138" s="10">
        <f t="shared" si="15"/>
        <v>-0.10447645451027171</v>
      </c>
    </row>
    <row r="139" spans="1:12" x14ac:dyDescent="0.2">
      <c r="A139" s="15">
        <v>40817</v>
      </c>
      <c r="B139">
        <v>441.74</v>
      </c>
      <c r="C139" s="10">
        <f t="shared" si="16"/>
        <v>-0.15076221872222387</v>
      </c>
      <c r="D139" s="10">
        <v>2.3999999999999998E-3</v>
      </c>
      <c r="E139" s="10">
        <f t="shared" si="12"/>
        <v>2.3971245997214514E-3</v>
      </c>
      <c r="F139" s="10">
        <f t="shared" si="13"/>
        <v>-0.15315934332194531</v>
      </c>
      <c r="G139" s="16">
        <v>40817</v>
      </c>
      <c r="H139">
        <v>110.166</v>
      </c>
      <c r="I139" s="10">
        <f t="shared" si="17"/>
        <v>-0.12999866350049219</v>
      </c>
      <c r="J139" s="10">
        <v>2.3999999999999998E-3</v>
      </c>
      <c r="K139" s="10">
        <f t="shared" si="14"/>
        <v>2.3971245997214514E-3</v>
      </c>
      <c r="L139" s="10">
        <f t="shared" si="15"/>
        <v>-0.13239578810021363</v>
      </c>
    </row>
    <row r="140" spans="1:12" x14ac:dyDescent="0.2">
      <c r="A140" s="15">
        <v>40848</v>
      </c>
      <c r="B140">
        <v>501.48</v>
      </c>
      <c r="C140" s="10">
        <f t="shared" si="16"/>
        <v>0.12684225254250173</v>
      </c>
      <c r="D140" s="10">
        <v>2.4527999999999998E-3</v>
      </c>
      <c r="E140" s="10">
        <f t="shared" si="12"/>
        <v>2.4497967959167741E-3</v>
      </c>
      <c r="F140" s="10">
        <f t="shared" si="13"/>
        <v>0.12439245574658495</v>
      </c>
      <c r="G140" s="16">
        <v>40848</v>
      </c>
      <c r="H140">
        <v>119.06399999999999</v>
      </c>
      <c r="I140" s="10">
        <f t="shared" si="17"/>
        <v>7.7672844498752516E-2</v>
      </c>
      <c r="J140" s="10">
        <v>2.4527999999999998E-3</v>
      </c>
      <c r="K140" s="10">
        <f t="shared" si="14"/>
        <v>2.4497967959167741E-3</v>
      </c>
      <c r="L140" s="10">
        <f t="shared" si="15"/>
        <v>7.5223047702835749E-2</v>
      </c>
    </row>
    <row r="141" spans="1:12" x14ac:dyDescent="0.2">
      <c r="A141" s="15">
        <v>40878</v>
      </c>
      <c r="B141">
        <v>477</v>
      </c>
      <c r="C141" s="10">
        <f t="shared" si="16"/>
        <v>-5.0047235359483154E-2</v>
      </c>
      <c r="D141" s="10">
        <v>2.7144000000000001E-3</v>
      </c>
      <c r="E141" s="10">
        <f t="shared" si="12"/>
        <v>2.7107226693144312E-3</v>
      </c>
      <c r="F141" s="10">
        <f t="shared" si="13"/>
        <v>-5.2757958028797583E-2</v>
      </c>
      <c r="G141" s="16">
        <v>40878</v>
      </c>
      <c r="H141">
        <v>117.143</v>
      </c>
      <c r="I141" s="10">
        <f t="shared" si="17"/>
        <v>-1.626575295242039E-2</v>
      </c>
      <c r="J141" s="10">
        <v>2.7144000000000001E-3</v>
      </c>
      <c r="K141" s="10">
        <f t="shared" si="14"/>
        <v>2.7107226693144312E-3</v>
      </c>
      <c r="L141" s="10">
        <f t="shared" si="15"/>
        <v>-1.8976475621734823E-2</v>
      </c>
    </row>
    <row r="142" spans="1:12" x14ac:dyDescent="0.2">
      <c r="A142" s="15">
        <v>40909</v>
      </c>
      <c r="B142">
        <v>446.17</v>
      </c>
      <c r="C142" s="10">
        <f t="shared" si="16"/>
        <v>-6.6816445574269315E-2</v>
      </c>
      <c r="D142" s="10">
        <v>2.9529999999999999E-3</v>
      </c>
      <c r="E142" s="10">
        <f t="shared" si="12"/>
        <v>2.9486484601266645E-3</v>
      </c>
      <c r="F142" s="10">
        <f t="shared" si="13"/>
        <v>-6.9765094034395986E-2</v>
      </c>
      <c r="G142" s="16">
        <v>40909</v>
      </c>
      <c r="H142">
        <v>113.767</v>
      </c>
      <c r="I142" s="10">
        <f t="shared" si="17"/>
        <v>-2.9242913500547467E-2</v>
      </c>
      <c r="J142" s="10">
        <v>2.9529999999999999E-3</v>
      </c>
      <c r="K142" s="10">
        <f t="shared" si="14"/>
        <v>2.9486484601266645E-3</v>
      </c>
      <c r="L142" s="10">
        <f t="shared" si="15"/>
        <v>-3.2191561960674131E-2</v>
      </c>
    </row>
    <row r="143" spans="1:12" x14ac:dyDescent="0.2">
      <c r="A143" s="15">
        <v>40940</v>
      </c>
      <c r="B143">
        <v>504.52</v>
      </c>
      <c r="C143" s="10">
        <f t="shared" si="16"/>
        <v>0.12290743690492054</v>
      </c>
      <c r="D143" s="10">
        <v>2.64E-3</v>
      </c>
      <c r="E143" s="10">
        <f t="shared" si="12"/>
        <v>2.6365213211297363E-3</v>
      </c>
      <c r="F143" s="10">
        <f t="shared" si="13"/>
        <v>0.1202709155837908</v>
      </c>
      <c r="G143" s="16">
        <v>40940</v>
      </c>
      <c r="H143">
        <v>123.099</v>
      </c>
      <c r="I143" s="10">
        <f t="shared" si="17"/>
        <v>7.8836412466674707E-2</v>
      </c>
      <c r="J143" s="10">
        <v>2.64E-3</v>
      </c>
      <c r="K143" s="10">
        <f t="shared" si="14"/>
        <v>2.6365213211297363E-3</v>
      </c>
      <c r="L143" s="10">
        <f t="shared" si="15"/>
        <v>7.6199891145544971E-2</v>
      </c>
    </row>
    <row r="144" spans="1:12" x14ac:dyDescent="0.2">
      <c r="A144" s="15">
        <v>40969</v>
      </c>
      <c r="B144">
        <v>542.9</v>
      </c>
      <c r="C144" s="10">
        <f t="shared" si="16"/>
        <v>7.3317658692412913E-2</v>
      </c>
      <c r="D144" s="10">
        <v>2.4299999999999999E-3</v>
      </c>
      <c r="E144" s="10">
        <f t="shared" si="12"/>
        <v>2.4270523242688829E-3</v>
      </c>
      <c r="F144" s="10">
        <f t="shared" si="13"/>
        <v>7.0890606368144024E-2</v>
      </c>
      <c r="G144" s="16">
        <v>40969</v>
      </c>
      <c r="H144">
        <v>127.913</v>
      </c>
      <c r="I144" s="10">
        <f t="shared" si="17"/>
        <v>3.8361435646784514E-2</v>
      </c>
      <c r="J144" s="10">
        <v>2.4299999999999999E-3</v>
      </c>
      <c r="K144" s="10">
        <f t="shared" si="14"/>
        <v>2.4270523242688829E-3</v>
      </c>
      <c r="L144" s="10">
        <f t="shared" si="15"/>
        <v>3.5934383322515633E-2</v>
      </c>
    </row>
    <row r="145" spans="1:12" x14ac:dyDescent="0.2">
      <c r="A145" s="15">
        <v>41000</v>
      </c>
      <c r="B145">
        <v>477.93</v>
      </c>
      <c r="C145" s="10">
        <f t="shared" si="16"/>
        <v>-0.12746086265849219</v>
      </c>
      <c r="D145" s="10">
        <v>2.4124999999999997E-3</v>
      </c>
      <c r="E145" s="10">
        <f t="shared" si="12"/>
        <v>2.4095945937983366E-3</v>
      </c>
      <c r="F145" s="10">
        <f t="shared" si="13"/>
        <v>-0.12987045725229052</v>
      </c>
      <c r="G145" s="16">
        <v>41000</v>
      </c>
      <c r="H145">
        <v>127.158</v>
      </c>
      <c r="I145" s="10">
        <f t="shared" si="17"/>
        <v>-5.9199376248566284E-3</v>
      </c>
      <c r="J145" s="10">
        <v>2.4124999999999997E-3</v>
      </c>
      <c r="K145" s="10">
        <f t="shared" si="14"/>
        <v>2.4095945937983366E-3</v>
      </c>
      <c r="L145" s="10">
        <f t="shared" si="15"/>
        <v>-8.3295322186549645E-3</v>
      </c>
    </row>
    <row r="146" spans="1:12" x14ac:dyDescent="0.2">
      <c r="A146" s="15">
        <v>41030</v>
      </c>
      <c r="B146">
        <v>424.44</v>
      </c>
      <c r="C146" s="10">
        <f t="shared" si="16"/>
        <v>-0.1186936252475236</v>
      </c>
      <c r="D146" s="10">
        <v>2.3874999999999999E-3</v>
      </c>
      <c r="E146" s="10">
        <f t="shared" si="12"/>
        <v>2.3846544501418747E-3</v>
      </c>
      <c r="F146" s="10">
        <f t="shared" si="13"/>
        <v>-0.12107827969766546</v>
      </c>
      <c r="G146" s="16">
        <v>41030</v>
      </c>
      <c r="H146">
        <v>124.28100000000001</v>
      </c>
      <c r="I146" s="10">
        <f t="shared" si="17"/>
        <v>-2.2885276863058485E-2</v>
      </c>
      <c r="J146" s="10">
        <v>2.3874999999999999E-3</v>
      </c>
      <c r="K146" s="10">
        <f t="shared" si="14"/>
        <v>2.3846544501418747E-3</v>
      </c>
      <c r="L146" s="10">
        <f t="shared" si="15"/>
        <v>-2.526993131320036E-2</v>
      </c>
    </row>
    <row r="147" spans="1:12" x14ac:dyDescent="0.2">
      <c r="A147" s="15">
        <v>41061</v>
      </c>
      <c r="B147">
        <v>366.76</v>
      </c>
      <c r="C147" s="10">
        <f t="shared" si="16"/>
        <v>-0.14606296982368952</v>
      </c>
      <c r="D147" s="10">
        <v>2.3974999999999999E-3</v>
      </c>
      <c r="E147" s="10">
        <f t="shared" si="12"/>
        <v>2.3946305822459641E-3</v>
      </c>
      <c r="F147" s="10">
        <f t="shared" si="13"/>
        <v>-0.14845760040593547</v>
      </c>
      <c r="G147" s="16">
        <v>41061</v>
      </c>
      <c r="H147">
        <v>111.381</v>
      </c>
      <c r="I147" s="10">
        <f t="shared" si="17"/>
        <v>-0.10958837444563505</v>
      </c>
      <c r="J147" s="10">
        <v>2.3974999999999999E-3</v>
      </c>
      <c r="K147" s="10">
        <f t="shared" si="14"/>
        <v>2.3946305822459641E-3</v>
      </c>
      <c r="L147" s="10">
        <f t="shared" si="15"/>
        <v>-0.11198300502788101</v>
      </c>
    </row>
    <row r="148" spans="1:12" x14ac:dyDescent="0.2">
      <c r="A148" s="15">
        <v>41091</v>
      </c>
      <c r="B148">
        <v>376.68</v>
      </c>
      <c r="C148" s="10">
        <f t="shared" si="16"/>
        <v>2.6688337460162477E-2</v>
      </c>
      <c r="D148" s="10">
        <v>2.4475E-3</v>
      </c>
      <c r="E148" s="10">
        <f t="shared" si="12"/>
        <v>2.4445097499723963E-3</v>
      </c>
      <c r="F148" s="10">
        <f t="shared" si="13"/>
        <v>2.4243827710190079E-2</v>
      </c>
      <c r="G148" s="16">
        <v>41091</v>
      </c>
      <c r="H148">
        <v>117.75</v>
      </c>
      <c r="I148" s="10">
        <f t="shared" si="17"/>
        <v>5.5606976502728743E-2</v>
      </c>
      <c r="J148" s="10">
        <v>2.4475E-3</v>
      </c>
      <c r="K148" s="10">
        <f t="shared" si="14"/>
        <v>2.4445097499723963E-3</v>
      </c>
      <c r="L148" s="10">
        <f t="shared" si="15"/>
        <v>5.3162466752756349E-2</v>
      </c>
    </row>
    <row r="149" spans="1:12" x14ac:dyDescent="0.2">
      <c r="A149" s="15">
        <v>41122</v>
      </c>
      <c r="B149">
        <v>343.83</v>
      </c>
      <c r="C149" s="10">
        <f t="shared" si="16"/>
        <v>-9.1248671465145037E-2</v>
      </c>
      <c r="D149" s="10">
        <v>2.447E-3</v>
      </c>
      <c r="E149" s="10">
        <f t="shared" si="12"/>
        <v>2.4440109706103425E-3</v>
      </c>
      <c r="F149" s="10">
        <f t="shared" si="13"/>
        <v>-9.3692682435755376E-2</v>
      </c>
      <c r="G149" s="16">
        <v>41122</v>
      </c>
      <c r="H149">
        <v>118.254</v>
      </c>
      <c r="I149" s="10">
        <f t="shared" si="17"/>
        <v>4.2711205418852916E-3</v>
      </c>
      <c r="J149" s="10">
        <v>2.447E-3</v>
      </c>
      <c r="K149" s="10">
        <f t="shared" si="14"/>
        <v>2.4440109706103425E-3</v>
      </c>
      <c r="L149" s="10">
        <f t="shared" si="15"/>
        <v>1.8271095712749492E-3</v>
      </c>
    </row>
    <row r="150" spans="1:12" x14ac:dyDescent="0.2">
      <c r="A150" s="15">
        <v>41153</v>
      </c>
      <c r="B150">
        <v>341.02</v>
      </c>
      <c r="C150" s="10">
        <f t="shared" si="16"/>
        <v>-8.2062225867120114E-3</v>
      </c>
      <c r="D150" s="10">
        <v>2.3050000000000002E-3</v>
      </c>
      <c r="E150" s="10">
        <f t="shared" si="12"/>
        <v>2.3023475626301393E-3</v>
      </c>
      <c r="F150" s="10">
        <f t="shared" si="13"/>
        <v>-1.0508570149342152E-2</v>
      </c>
      <c r="G150" s="16">
        <v>41153</v>
      </c>
      <c r="H150">
        <v>117.718</v>
      </c>
      <c r="I150" s="10">
        <f t="shared" si="17"/>
        <v>-4.5429196839936849E-3</v>
      </c>
      <c r="J150" s="10">
        <v>2.3050000000000002E-3</v>
      </c>
      <c r="K150" s="10">
        <f t="shared" si="14"/>
        <v>2.3023475626301393E-3</v>
      </c>
      <c r="L150" s="10">
        <f t="shared" si="15"/>
        <v>-6.8452672466238242E-3</v>
      </c>
    </row>
    <row r="151" spans="1:12" x14ac:dyDescent="0.2">
      <c r="A151" s="15">
        <v>41183</v>
      </c>
      <c r="B151">
        <v>341.59</v>
      </c>
      <c r="C151" s="10">
        <f t="shared" si="16"/>
        <v>1.670060891233342E-3</v>
      </c>
      <c r="D151" s="10">
        <v>2.1349999999999997E-3</v>
      </c>
      <c r="E151" s="10">
        <f t="shared" si="12"/>
        <v>2.1327241262512919E-3</v>
      </c>
      <c r="F151" s="10">
        <f t="shared" si="13"/>
        <v>-4.6266323501794986E-4</v>
      </c>
      <c r="G151" s="16">
        <v>41183</v>
      </c>
      <c r="H151">
        <v>121.94499999999999</v>
      </c>
      <c r="I151" s="10">
        <f t="shared" si="17"/>
        <v>3.5278189656966635E-2</v>
      </c>
      <c r="J151" s="10">
        <v>2.1349999999999997E-3</v>
      </c>
      <c r="K151" s="10">
        <f t="shared" si="14"/>
        <v>2.1327241262512919E-3</v>
      </c>
      <c r="L151" s="10">
        <f t="shared" si="15"/>
        <v>3.3145465530715346E-2</v>
      </c>
    </row>
    <row r="152" spans="1:12" x14ac:dyDescent="0.2">
      <c r="A152" s="15">
        <v>41214</v>
      </c>
      <c r="B152">
        <v>332.91</v>
      </c>
      <c r="C152" s="10">
        <f t="shared" si="16"/>
        <v>-2.5739004300656718E-2</v>
      </c>
      <c r="D152" s="10">
        <v>2.0999999999999999E-3</v>
      </c>
      <c r="E152" s="10">
        <f t="shared" si="12"/>
        <v>2.0977980821461199E-3</v>
      </c>
      <c r="F152" s="10">
        <f t="shared" si="13"/>
        <v>-2.7836802382802839E-2</v>
      </c>
      <c r="G152" s="16">
        <v>41214</v>
      </c>
      <c r="H152">
        <v>121.798</v>
      </c>
      <c r="I152" s="10">
        <f t="shared" si="17"/>
        <v>-1.2061886316521904E-3</v>
      </c>
      <c r="J152" s="10">
        <v>2.0999999999999999E-3</v>
      </c>
      <c r="K152" s="10">
        <f t="shared" si="14"/>
        <v>2.0977980821461199E-3</v>
      </c>
      <c r="L152" s="10">
        <f t="shared" si="15"/>
        <v>-3.3039867137983105E-3</v>
      </c>
    </row>
    <row r="153" spans="1:12" x14ac:dyDescent="0.2">
      <c r="A153" s="15">
        <v>41244</v>
      </c>
      <c r="B153">
        <v>315.68</v>
      </c>
      <c r="C153" s="10">
        <f t="shared" si="16"/>
        <v>-5.3143140906276878E-2</v>
      </c>
      <c r="D153" s="10">
        <v>2.15E-3</v>
      </c>
      <c r="E153" s="10">
        <f t="shared" si="12"/>
        <v>2.1476920574590576E-3</v>
      </c>
      <c r="F153" s="10">
        <f t="shared" si="13"/>
        <v>-5.5290832963735936E-2</v>
      </c>
      <c r="G153" s="16">
        <v>41244</v>
      </c>
      <c r="H153">
        <v>124.65900000000001</v>
      </c>
      <c r="I153" s="10">
        <f t="shared" si="17"/>
        <v>2.3218074749447853E-2</v>
      </c>
      <c r="J153" s="10">
        <v>2.15E-3</v>
      </c>
      <c r="K153" s="10">
        <f t="shared" si="14"/>
        <v>2.1476920574590576E-3</v>
      </c>
      <c r="L153" s="10">
        <f t="shared" si="15"/>
        <v>2.1070382691988795E-2</v>
      </c>
    </row>
    <row r="154" spans="1:12" x14ac:dyDescent="0.2">
      <c r="A154" s="15">
        <v>41275</v>
      </c>
      <c r="B154">
        <v>357.84</v>
      </c>
      <c r="C154" s="10">
        <f t="shared" si="16"/>
        <v>0.1253569168502873</v>
      </c>
      <c r="D154" s="10">
        <v>2.0869999999999999E-3</v>
      </c>
      <c r="E154" s="10">
        <f t="shared" si="12"/>
        <v>2.0848252407892772E-3</v>
      </c>
      <c r="F154" s="10">
        <f t="shared" si="13"/>
        <v>0.12327209160949802</v>
      </c>
      <c r="G154" s="16">
        <v>41275</v>
      </c>
      <c r="H154">
        <v>129.405</v>
      </c>
      <c r="I154" s="10">
        <f t="shared" si="17"/>
        <v>3.7365011667470811E-2</v>
      </c>
      <c r="J154" s="10">
        <v>2.0869999999999999E-3</v>
      </c>
      <c r="K154" s="10">
        <f t="shared" si="14"/>
        <v>2.0848252407892772E-3</v>
      </c>
      <c r="L154" s="10">
        <f t="shared" si="15"/>
        <v>3.5280186426681535E-2</v>
      </c>
    </row>
    <row r="155" spans="1:12" x14ac:dyDescent="0.2">
      <c r="A155" s="15">
        <v>41306</v>
      </c>
      <c r="B155">
        <v>411.15</v>
      </c>
      <c r="C155" s="10">
        <f t="shared" si="16"/>
        <v>0.13887215229231184</v>
      </c>
      <c r="D155" s="10">
        <v>1.9919999999999998E-3</v>
      </c>
      <c r="E155" s="10">
        <f t="shared" si="12"/>
        <v>1.9900185988643696E-3</v>
      </c>
      <c r="F155" s="10">
        <f t="shared" si="13"/>
        <v>0.13688213369344748</v>
      </c>
      <c r="G155" s="16">
        <v>41306</v>
      </c>
      <c r="H155">
        <v>132.71</v>
      </c>
      <c r="I155" s="10">
        <f t="shared" si="17"/>
        <v>2.5219275252506123E-2</v>
      </c>
      <c r="J155" s="10">
        <v>1.9919999999999998E-3</v>
      </c>
      <c r="K155" s="10">
        <f t="shared" si="14"/>
        <v>1.9900185988643696E-3</v>
      </c>
      <c r="L155" s="10">
        <f t="shared" si="15"/>
        <v>2.3229256653641752E-2</v>
      </c>
    </row>
    <row r="156" spans="1:12" x14ac:dyDescent="0.2">
      <c r="A156" s="15">
        <v>41334</v>
      </c>
      <c r="B156">
        <v>430.03</v>
      </c>
      <c r="C156" s="10">
        <f t="shared" si="16"/>
        <v>4.4896862278929292E-2</v>
      </c>
      <c r="D156" s="10">
        <v>2.0369999999999997E-3</v>
      </c>
      <c r="E156" s="10">
        <f t="shared" si="12"/>
        <v>2.034928128624304E-3</v>
      </c>
      <c r="F156" s="10">
        <f t="shared" si="13"/>
        <v>4.2861934150304988E-2</v>
      </c>
      <c r="G156" s="16">
        <v>41334</v>
      </c>
      <c r="H156">
        <v>134.69900000000001</v>
      </c>
      <c r="I156" s="10">
        <f t="shared" si="17"/>
        <v>1.487636303462915E-2</v>
      </c>
      <c r="J156" s="10">
        <v>2.0369999999999997E-3</v>
      </c>
      <c r="K156" s="10">
        <f t="shared" si="14"/>
        <v>2.034928128624304E-3</v>
      </c>
      <c r="L156" s="10">
        <f t="shared" si="15"/>
        <v>1.2841434906004846E-2</v>
      </c>
    </row>
    <row r="157" spans="1:12" x14ac:dyDescent="0.2">
      <c r="A157" s="15">
        <v>41365</v>
      </c>
      <c r="B157">
        <v>383.19</v>
      </c>
      <c r="C157" s="10">
        <f t="shared" si="16"/>
        <v>-0.11532402397303859</v>
      </c>
      <c r="D157" s="10">
        <v>2.0369999999999997E-3</v>
      </c>
      <c r="E157" s="10">
        <f t="shared" si="12"/>
        <v>2.034928128624304E-3</v>
      </c>
      <c r="F157" s="10">
        <f t="shared" si="13"/>
        <v>-0.11735895210166289</v>
      </c>
      <c r="G157" s="16">
        <v>41365</v>
      </c>
      <c r="H157">
        <v>134.17500000000001</v>
      </c>
      <c r="I157" s="10">
        <f t="shared" si="17"/>
        <v>-3.8977414208943989E-3</v>
      </c>
      <c r="J157" s="10">
        <v>2.0369999999999997E-3</v>
      </c>
      <c r="K157" s="10">
        <f t="shared" si="14"/>
        <v>2.034928128624304E-3</v>
      </c>
      <c r="L157" s="10">
        <f t="shared" si="15"/>
        <v>-5.9326695495187029E-3</v>
      </c>
    </row>
    <row r="158" spans="1:12" x14ac:dyDescent="0.2">
      <c r="A158" s="15">
        <v>41395</v>
      </c>
      <c r="B158">
        <v>375.24</v>
      </c>
      <c r="C158" s="10">
        <f t="shared" si="16"/>
        <v>-2.0965128465044849E-2</v>
      </c>
      <c r="D158" s="10">
        <v>1.9819999999999998E-3</v>
      </c>
      <c r="E158" s="10">
        <f t="shared" si="12"/>
        <v>1.9800384294608258E-3</v>
      </c>
      <c r="F158" s="10">
        <f t="shared" si="13"/>
        <v>-2.2945166894505674E-2</v>
      </c>
      <c r="G158" s="16">
        <v>41395</v>
      </c>
      <c r="H158">
        <v>141.411</v>
      </c>
      <c r="I158" s="10">
        <f t="shared" si="17"/>
        <v>5.2525625867458028E-2</v>
      </c>
      <c r="J158" s="10">
        <v>1.9819999999999998E-3</v>
      </c>
      <c r="K158" s="10">
        <f t="shared" si="14"/>
        <v>1.9800384294608258E-3</v>
      </c>
      <c r="L158" s="10">
        <f t="shared" si="15"/>
        <v>5.0545587437997204E-2</v>
      </c>
    </row>
    <row r="159" spans="1:12" x14ac:dyDescent="0.2">
      <c r="A159" s="15">
        <v>41426</v>
      </c>
      <c r="B159">
        <v>422.32</v>
      </c>
      <c r="C159" s="10">
        <f t="shared" si="16"/>
        <v>0.11819749925761057</v>
      </c>
      <c r="D159" s="10">
        <v>1.9398000000000002E-3</v>
      </c>
      <c r="E159" s="10">
        <f t="shared" si="12"/>
        <v>1.9379210174877335E-3</v>
      </c>
      <c r="F159" s="10">
        <f t="shared" si="13"/>
        <v>0.11625957824012284</v>
      </c>
      <c r="G159" s="16">
        <v>41426</v>
      </c>
      <c r="H159">
        <v>133.46799999999999</v>
      </c>
      <c r="I159" s="10">
        <f t="shared" si="17"/>
        <v>-5.7808795197304606E-2</v>
      </c>
      <c r="J159" s="10">
        <v>1.9398000000000002E-3</v>
      </c>
      <c r="K159" s="10">
        <f t="shared" si="14"/>
        <v>1.9379210174877335E-3</v>
      </c>
      <c r="L159" s="10">
        <f t="shared" si="15"/>
        <v>-5.9746716214792342E-2</v>
      </c>
    </row>
    <row r="160" spans="1:12" x14ac:dyDescent="0.2">
      <c r="A160" s="15">
        <v>41456</v>
      </c>
      <c r="B160">
        <v>405.03</v>
      </c>
      <c r="C160" s="10">
        <f t="shared" si="16"/>
        <v>-4.1802182078096377E-2</v>
      </c>
      <c r="D160" s="10">
        <v>1.9580000000000001E-3</v>
      </c>
      <c r="E160" s="10">
        <f t="shared" si="12"/>
        <v>1.9560856165011849E-3</v>
      </c>
      <c r="F160" s="10">
        <f t="shared" si="13"/>
        <v>-4.3758267694597563E-2</v>
      </c>
      <c r="G160" s="16">
        <v>41456</v>
      </c>
      <c r="H160">
        <v>130.84</v>
      </c>
      <c r="I160" s="10">
        <f t="shared" si="17"/>
        <v>-1.9886546062862793E-2</v>
      </c>
      <c r="J160" s="10">
        <v>1.9580000000000001E-3</v>
      </c>
      <c r="K160" s="10">
        <f t="shared" si="14"/>
        <v>1.9560856165011849E-3</v>
      </c>
      <c r="L160" s="10">
        <f t="shared" si="15"/>
        <v>-2.1842631679363976E-2</v>
      </c>
    </row>
    <row r="161" spans="1:12" x14ac:dyDescent="0.2">
      <c r="A161" s="15">
        <v>41487</v>
      </c>
      <c r="B161">
        <v>441.88</v>
      </c>
      <c r="C161" s="10">
        <f t="shared" si="16"/>
        <v>8.7077213566809947E-2</v>
      </c>
      <c r="D161" s="10">
        <v>1.8593000000000001E-3</v>
      </c>
      <c r="E161" s="10">
        <f t="shared" si="12"/>
        <v>1.8575736413029304E-3</v>
      </c>
      <c r="F161" s="10">
        <f t="shared" si="13"/>
        <v>8.5219639925507018E-2</v>
      </c>
      <c r="G161" s="16">
        <v>41487</v>
      </c>
      <c r="H161">
        <v>133.52099999999999</v>
      </c>
      <c r="I161" s="10">
        <f t="shared" si="17"/>
        <v>2.0283566170029427E-2</v>
      </c>
      <c r="J161" s="10">
        <v>1.8593000000000001E-3</v>
      </c>
      <c r="K161" s="10">
        <f t="shared" si="14"/>
        <v>1.8575736413029304E-3</v>
      </c>
      <c r="L161" s="10">
        <f t="shared" si="15"/>
        <v>1.8425992528726495E-2</v>
      </c>
    </row>
    <row r="162" spans="1:12" x14ac:dyDescent="0.2">
      <c r="A162" s="15">
        <v>41518</v>
      </c>
      <c r="B162">
        <v>443.5</v>
      </c>
      <c r="C162" s="10">
        <f t="shared" si="16"/>
        <v>3.6594497455597896E-3</v>
      </c>
      <c r="D162" s="10">
        <v>1.8255999999999999E-3</v>
      </c>
      <c r="E162" s="10">
        <f t="shared" si="12"/>
        <v>1.8239356176764691E-3</v>
      </c>
      <c r="F162" s="10">
        <f t="shared" si="13"/>
        <v>1.8355141278833206E-3</v>
      </c>
      <c r="G162" s="16">
        <v>41518</v>
      </c>
      <c r="H162">
        <v>130.971</v>
      </c>
      <c r="I162" s="10">
        <f t="shared" si="17"/>
        <v>-1.9282844191713649E-2</v>
      </c>
      <c r="J162" s="10">
        <v>1.8255999999999999E-3</v>
      </c>
      <c r="K162" s="10">
        <f t="shared" si="14"/>
        <v>1.8239356176764691E-3</v>
      </c>
      <c r="L162" s="10">
        <f t="shared" si="15"/>
        <v>-2.1106779809390117E-2</v>
      </c>
    </row>
    <row r="163" spans="1:12" x14ac:dyDescent="0.2">
      <c r="A163" s="15">
        <v>41548</v>
      </c>
      <c r="B163">
        <v>459.96</v>
      </c>
      <c r="C163" s="10">
        <f t="shared" si="16"/>
        <v>3.6441727430829782E-2</v>
      </c>
      <c r="D163" s="10">
        <v>1.7799999999999999E-3</v>
      </c>
      <c r="E163" s="10">
        <f t="shared" si="12"/>
        <v>1.7784176774111051E-3</v>
      </c>
      <c r="F163" s="10">
        <f t="shared" si="13"/>
        <v>3.4663309753418678E-2</v>
      </c>
      <c r="G163" s="16">
        <v>41548</v>
      </c>
      <c r="H163">
        <v>138.82599999999999</v>
      </c>
      <c r="I163" s="10">
        <f t="shared" si="17"/>
        <v>5.8245425766752117E-2</v>
      </c>
      <c r="J163" s="10">
        <v>1.7799999999999999E-3</v>
      </c>
      <c r="K163" s="10">
        <f t="shared" si="14"/>
        <v>1.7784176774111051E-3</v>
      </c>
      <c r="L163" s="10">
        <f t="shared" si="15"/>
        <v>5.6467008089341013E-2</v>
      </c>
    </row>
    <row r="164" spans="1:12" x14ac:dyDescent="0.2">
      <c r="A164" s="15">
        <v>41579</v>
      </c>
      <c r="B164">
        <v>484.5</v>
      </c>
      <c r="C164" s="10">
        <f t="shared" si="16"/>
        <v>5.1977902150356955E-2</v>
      </c>
      <c r="D164" s="10">
        <v>1.6850000000000001E-3</v>
      </c>
      <c r="E164" s="10">
        <f t="shared" si="12"/>
        <v>1.6835819801853916E-3</v>
      </c>
      <c r="F164" s="10">
        <f t="shared" si="13"/>
        <v>5.0294320170171561E-2</v>
      </c>
      <c r="G164" s="16">
        <v>41579</v>
      </c>
      <c r="H164">
        <v>141.23500000000001</v>
      </c>
      <c r="I164" s="10">
        <f t="shared" si="17"/>
        <v>1.7203819281978158E-2</v>
      </c>
      <c r="J164" s="10">
        <v>1.6850000000000001E-3</v>
      </c>
      <c r="K164" s="10">
        <f t="shared" si="14"/>
        <v>1.6835819801853916E-3</v>
      </c>
      <c r="L164" s="10">
        <f t="shared" si="15"/>
        <v>1.5520237301792767E-2</v>
      </c>
    </row>
    <row r="165" spans="1:12" x14ac:dyDescent="0.2">
      <c r="A165" s="15">
        <v>41609</v>
      </c>
      <c r="B165">
        <v>503.3</v>
      </c>
      <c r="C165" s="10">
        <f t="shared" si="16"/>
        <v>3.806898245149349E-2</v>
      </c>
      <c r="D165" s="10">
        <v>1.6825000000000002E-3</v>
      </c>
      <c r="E165" s="10">
        <f t="shared" si="12"/>
        <v>1.6810861824848632E-3</v>
      </c>
      <c r="F165" s="10">
        <f t="shared" si="13"/>
        <v>3.6387896269008624E-2</v>
      </c>
      <c r="G165" s="16">
        <v>41609</v>
      </c>
      <c r="H165">
        <v>141.68700000000001</v>
      </c>
      <c r="I165" s="10">
        <f t="shared" si="17"/>
        <v>3.1952296714818141E-3</v>
      </c>
      <c r="J165" s="10">
        <v>1.6825000000000002E-3</v>
      </c>
      <c r="K165" s="10">
        <f t="shared" si="14"/>
        <v>1.6810861824848632E-3</v>
      </c>
      <c r="L165" s="10">
        <f t="shared" si="15"/>
        <v>1.5141434889969509E-3</v>
      </c>
    </row>
    <row r="166" spans="1:12" x14ac:dyDescent="0.2">
      <c r="A166" s="15">
        <v>41640</v>
      </c>
      <c r="B166">
        <v>501.39</v>
      </c>
      <c r="C166" s="10">
        <f t="shared" si="16"/>
        <v>-3.8021724133708553E-3</v>
      </c>
      <c r="D166" s="10">
        <v>1.6769999999999999E-3</v>
      </c>
      <c r="E166" s="10">
        <f t="shared" si="12"/>
        <v>1.67559540561719E-3</v>
      </c>
      <c r="F166" s="10">
        <f t="shared" si="13"/>
        <v>-5.4777678189880455E-3</v>
      </c>
      <c r="G166" s="16">
        <v>41640</v>
      </c>
      <c r="H166">
        <v>141.34700000000001</v>
      </c>
      <c r="I166" s="10">
        <f t="shared" si="17"/>
        <v>-2.4025393666169087E-3</v>
      </c>
      <c r="J166" s="10">
        <v>1.6769999999999999E-3</v>
      </c>
      <c r="K166" s="10">
        <f t="shared" si="14"/>
        <v>1.67559540561719E-3</v>
      </c>
      <c r="L166" s="10">
        <f t="shared" si="15"/>
        <v>-4.0781347722340985E-3</v>
      </c>
    </row>
    <row r="167" spans="1:12" x14ac:dyDescent="0.2">
      <c r="A167" s="15">
        <v>41671</v>
      </c>
      <c r="B167">
        <v>501.82</v>
      </c>
      <c r="C167" s="10">
        <f t="shared" si="16"/>
        <v>8.5724828566911056E-4</v>
      </c>
      <c r="D167" s="10">
        <v>1.5709999999999999E-3</v>
      </c>
      <c r="E167" s="10">
        <f t="shared" si="12"/>
        <v>1.5697672704098975E-3</v>
      </c>
      <c r="F167" s="10">
        <f t="shared" si="13"/>
        <v>-7.1251898474078694E-4</v>
      </c>
      <c r="G167" s="16">
        <v>41671</v>
      </c>
      <c r="H167">
        <v>133.90899999999999</v>
      </c>
      <c r="I167" s="10">
        <f t="shared" si="17"/>
        <v>-5.4057395224691239E-2</v>
      </c>
      <c r="J167" s="10">
        <v>1.5709999999999999E-3</v>
      </c>
      <c r="K167" s="10">
        <f t="shared" si="14"/>
        <v>1.5697672704098975E-3</v>
      </c>
      <c r="L167" s="10">
        <f t="shared" si="15"/>
        <v>-5.5627162495101135E-2</v>
      </c>
    </row>
    <row r="168" spans="1:12" x14ac:dyDescent="0.2">
      <c r="A168" s="15">
        <v>41699</v>
      </c>
      <c r="B168">
        <v>533.1</v>
      </c>
      <c r="C168" s="10">
        <f t="shared" si="16"/>
        <v>6.0467534174102833E-2</v>
      </c>
      <c r="D168" s="10">
        <v>1.5529999999999999E-3</v>
      </c>
      <c r="E168" s="10">
        <f t="shared" si="12"/>
        <v>1.5517953425606401E-3</v>
      </c>
      <c r="F168" s="10">
        <f t="shared" si="13"/>
        <v>5.8915738831542191E-2</v>
      </c>
      <c r="G168" s="16">
        <v>41699</v>
      </c>
      <c r="H168">
        <v>136.78700000000001</v>
      </c>
      <c r="I168" s="10">
        <f t="shared" si="17"/>
        <v>2.126450665571647E-2</v>
      </c>
      <c r="J168" s="10">
        <v>1.5529999999999999E-3</v>
      </c>
      <c r="K168" s="10">
        <f t="shared" si="14"/>
        <v>1.5517953425606401E-3</v>
      </c>
      <c r="L168" s="10">
        <f t="shared" si="15"/>
        <v>1.9712711313155828E-2</v>
      </c>
    </row>
    <row r="169" spans="1:12" x14ac:dyDescent="0.2">
      <c r="A169" s="15">
        <v>41730</v>
      </c>
      <c r="B169">
        <v>494.56</v>
      </c>
      <c r="C169" s="10">
        <f t="shared" si="16"/>
        <v>-7.5040545444909248E-2</v>
      </c>
      <c r="D169" s="10">
        <v>1.5100000000000001E-3</v>
      </c>
      <c r="E169" s="10">
        <f t="shared" si="12"/>
        <v>1.5088610963520878E-3</v>
      </c>
      <c r="F169" s="10">
        <f t="shared" si="13"/>
        <v>-7.6549406541261342E-2</v>
      </c>
      <c r="G169" s="16">
        <v>41730</v>
      </c>
      <c r="H169">
        <v>138.27500000000001</v>
      </c>
      <c r="I169" s="10">
        <f t="shared" si="17"/>
        <v>1.0819484447621895E-2</v>
      </c>
      <c r="J169" s="10">
        <v>1.5100000000000001E-3</v>
      </c>
      <c r="K169" s="10">
        <f t="shared" si="14"/>
        <v>1.5088610963520878E-3</v>
      </c>
      <c r="L169" s="10">
        <f t="shared" si="15"/>
        <v>9.3106233512698072E-3</v>
      </c>
    </row>
    <row r="170" spans="1:12" x14ac:dyDescent="0.2">
      <c r="A170" s="15">
        <v>41760</v>
      </c>
      <c r="B170">
        <v>461.17</v>
      </c>
      <c r="C170" s="10">
        <f t="shared" si="16"/>
        <v>-6.9901739806243535E-2</v>
      </c>
      <c r="D170" s="10">
        <v>1.505E-3</v>
      </c>
      <c r="E170" s="10">
        <f t="shared" si="12"/>
        <v>1.5038686225065888E-3</v>
      </c>
      <c r="F170" s="10">
        <f t="shared" si="13"/>
        <v>-7.1405608428750128E-2</v>
      </c>
      <c r="G170" s="16">
        <v>41760</v>
      </c>
      <c r="H170">
        <v>138.024</v>
      </c>
      <c r="I170" s="10">
        <f t="shared" si="17"/>
        <v>-1.8168728011790302E-3</v>
      </c>
      <c r="J170" s="10">
        <v>1.505E-3</v>
      </c>
      <c r="K170" s="10">
        <f t="shared" si="14"/>
        <v>1.5038686225065888E-3</v>
      </c>
      <c r="L170" s="10">
        <f t="shared" si="15"/>
        <v>-3.320741423685619E-3</v>
      </c>
    </row>
    <row r="171" spans="1:12" x14ac:dyDescent="0.2">
      <c r="A171" s="15">
        <v>41791</v>
      </c>
      <c r="B171">
        <v>480.39</v>
      </c>
      <c r="C171" s="10">
        <f t="shared" si="16"/>
        <v>4.0831535424932446E-2</v>
      </c>
      <c r="D171" s="10">
        <v>1.5100000000000001E-3</v>
      </c>
      <c r="E171" s="10">
        <f t="shared" si="12"/>
        <v>1.5088610963520878E-3</v>
      </c>
      <c r="F171" s="10">
        <f t="shared" si="13"/>
        <v>3.9322674328580359E-2</v>
      </c>
      <c r="G171" s="16">
        <v>41791</v>
      </c>
      <c r="H171">
        <v>142.47</v>
      </c>
      <c r="I171" s="10">
        <f t="shared" si="17"/>
        <v>3.1703868149577409E-2</v>
      </c>
      <c r="J171" s="10">
        <v>1.5100000000000001E-3</v>
      </c>
      <c r="K171" s="10">
        <f t="shared" si="14"/>
        <v>1.5088610963520878E-3</v>
      </c>
      <c r="L171" s="10">
        <f t="shared" si="15"/>
        <v>3.0195007053225323E-2</v>
      </c>
    </row>
    <row r="172" spans="1:12" x14ac:dyDescent="0.2">
      <c r="A172" s="15">
        <v>41821</v>
      </c>
      <c r="B172">
        <v>491.42</v>
      </c>
      <c r="C172" s="10">
        <f t="shared" si="16"/>
        <v>2.2700885297059506E-2</v>
      </c>
      <c r="D172" s="10">
        <v>1.552E-3</v>
      </c>
      <c r="E172" s="10">
        <f t="shared" si="12"/>
        <v>1.550796892654202E-3</v>
      </c>
      <c r="F172" s="10">
        <f t="shared" si="13"/>
        <v>2.1150088404405305E-2</v>
      </c>
      <c r="G172" s="16">
        <v>41821</v>
      </c>
      <c r="H172">
        <v>146.25399999999999</v>
      </c>
      <c r="I172" s="10">
        <f t="shared" si="17"/>
        <v>2.6213384936159951E-2</v>
      </c>
      <c r="J172" s="10">
        <v>1.552E-3</v>
      </c>
      <c r="K172" s="10">
        <f t="shared" si="14"/>
        <v>1.550796892654202E-3</v>
      </c>
      <c r="L172" s="10">
        <f t="shared" si="15"/>
        <v>2.466258804350575E-2</v>
      </c>
    </row>
    <row r="173" spans="1:12" x14ac:dyDescent="0.2">
      <c r="A173" s="15">
        <v>41852</v>
      </c>
      <c r="B173">
        <v>465.26</v>
      </c>
      <c r="C173" s="10">
        <f t="shared" si="16"/>
        <v>-5.4702770187656756E-2</v>
      </c>
      <c r="D173" s="10">
        <v>1.56E-3</v>
      </c>
      <c r="E173" s="10">
        <f t="shared" si="12"/>
        <v>1.5587844639932489E-3</v>
      </c>
      <c r="F173" s="10">
        <f t="shared" si="13"/>
        <v>-5.6261554651650003E-2</v>
      </c>
      <c r="G173" s="16">
        <v>41852</v>
      </c>
      <c r="H173">
        <v>147.715</v>
      </c>
      <c r="I173" s="10">
        <f t="shared" si="17"/>
        <v>9.9399054260116103E-3</v>
      </c>
      <c r="J173" s="10">
        <v>1.56E-3</v>
      </c>
      <c r="K173" s="10">
        <f t="shared" si="14"/>
        <v>1.5587844639932489E-3</v>
      </c>
      <c r="L173" s="10">
        <f t="shared" si="15"/>
        <v>8.3811209620183614E-3</v>
      </c>
    </row>
    <row r="174" spans="1:12" x14ac:dyDescent="0.2">
      <c r="A174" s="15">
        <v>41883</v>
      </c>
      <c r="B174">
        <v>503.87</v>
      </c>
      <c r="C174" s="10">
        <f t="shared" si="16"/>
        <v>7.9721909180191716E-2</v>
      </c>
      <c r="D174" s="10">
        <v>1.565E-3</v>
      </c>
      <c r="E174" s="10">
        <f t="shared" si="12"/>
        <v>1.5637766636812796E-3</v>
      </c>
      <c r="F174" s="10">
        <f t="shared" si="13"/>
        <v>7.8158132516510437E-2</v>
      </c>
      <c r="G174" s="16">
        <v>41883</v>
      </c>
      <c r="H174">
        <v>148.12799999999999</v>
      </c>
      <c r="I174" s="10">
        <f t="shared" si="17"/>
        <v>2.7920232575481306E-3</v>
      </c>
      <c r="J174" s="10">
        <v>1.565E-3</v>
      </c>
      <c r="K174" s="10">
        <f t="shared" si="14"/>
        <v>1.5637766636812796E-3</v>
      </c>
      <c r="L174" s="10">
        <f t="shared" si="15"/>
        <v>1.228246593866851E-3</v>
      </c>
    </row>
    <row r="175" spans="1:12" x14ac:dyDescent="0.2">
      <c r="A175" s="15">
        <v>41913</v>
      </c>
      <c r="B175">
        <v>481.2</v>
      </c>
      <c r="C175" s="10">
        <f t="shared" si="16"/>
        <v>-4.6035314191565833E-2</v>
      </c>
      <c r="D175" s="10">
        <v>1.5199999999999999E-3</v>
      </c>
      <c r="E175" s="10">
        <f t="shared" ref="E175:E184" si="18">LN(1+D175)</f>
        <v>1.5188459692697662E-3</v>
      </c>
      <c r="F175" s="10">
        <f t="shared" ref="F175:F184" si="19">(C175-E175)</f>
        <v>-4.75541601608356E-2</v>
      </c>
      <c r="G175" s="16">
        <v>41913</v>
      </c>
      <c r="H175">
        <v>139.81700000000001</v>
      </c>
      <c r="I175" s="10">
        <f t="shared" si="17"/>
        <v>-5.7742340153124773E-2</v>
      </c>
      <c r="J175" s="10">
        <v>1.5199999999999999E-3</v>
      </c>
      <c r="K175" s="10">
        <f t="shared" ref="K175:K183" si="20">LN(1+J175)</f>
        <v>1.5188459692697662E-3</v>
      </c>
      <c r="L175" s="10">
        <f t="shared" ref="L175:L184" si="21">(I175-K175)</f>
        <v>-5.9261186122394539E-2</v>
      </c>
    </row>
    <row r="176" spans="1:12" x14ac:dyDescent="0.2">
      <c r="A176" s="15">
        <v>41944</v>
      </c>
      <c r="B176">
        <v>484.68</v>
      </c>
      <c r="C176" s="10">
        <f t="shared" si="16"/>
        <v>7.2058952627980016E-3</v>
      </c>
      <c r="D176" s="10">
        <v>1.555E-3</v>
      </c>
      <c r="E176" s="10">
        <f t="shared" si="18"/>
        <v>1.5537922393830362E-3</v>
      </c>
      <c r="F176" s="10">
        <f t="shared" si="19"/>
        <v>5.6521030234149656E-3</v>
      </c>
      <c r="G176" s="16">
        <v>41944</v>
      </c>
      <c r="H176">
        <v>140.33099999999999</v>
      </c>
      <c r="I176" s="10">
        <f t="shared" si="17"/>
        <v>3.6694931019203552E-3</v>
      </c>
      <c r="J176" s="10">
        <v>1.555E-3</v>
      </c>
      <c r="K176" s="10">
        <f t="shared" si="20"/>
        <v>1.5537922393830362E-3</v>
      </c>
      <c r="L176" s="10">
        <f t="shared" si="21"/>
        <v>2.1157008625373192E-3</v>
      </c>
    </row>
    <row r="177" spans="1:12" x14ac:dyDescent="0.2">
      <c r="A177" s="15">
        <v>41974</v>
      </c>
      <c r="B177">
        <v>434.91</v>
      </c>
      <c r="C177" s="10">
        <f t="shared" si="16"/>
        <v>-0.10834976623240591</v>
      </c>
      <c r="D177" s="10">
        <v>1.5774999999999999E-3</v>
      </c>
      <c r="E177" s="10">
        <f t="shared" si="18"/>
        <v>1.5762570538683312E-3</v>
      </c>
      <c r="F177" s="10">
        <f t="shared" si="19"/>
        <v>-0.10992602328627425</v>
      </c>
      <c r="G177" s="16">
        <v>41974</v>
      </c>
      <c r="H177">
        <v>139.708</v>
      </c>
      <c r="I177" s="10">
        <f t="shared" si="17"/>
        <v>-4.4493876052728604E-3</v>
      </c>
      <c r="J177" s="10">
        <v>1.5774999999999999E-3</v>
      </c>
      <c r="K177" s="10">
        <f t="shared" si="20"/>
        <v>1.5762570538683312E-3</v>
      </c>
      <c r="L177" s="10">
        <f t="shared" si="21"/>
        <v>-6.0256446591411914E-3</v>
      </c>
    </row>
    <row r="178" spans="1:12" x14ac:dyDescent="0.2">
      <c r="A178" s="15">
        <v>42005</v>
      </c>
      <c r="B178">
        <v>419.68</v>
      </c>
      <c r="C178" s="10">
        <f t="shared" si="16"/>
        <v>-3.5646597012352246E-2</v>
      </c>
      <c r="D178" s="10">
        <v>1.7125E-3</v>
      </c>
      <c r="E178" s="10">
        <f t="shared" si="18"/>
        <v>1.7110353437857716E-3</v>
      </c>
      <c r="F178" s="10">
        <f t="shared" si="19"/>
        <v>-3.7357632356138017E-2</v>
      </c>
      <c r="G178" s="16">
        <v>42005</v>
      </c>
      <c r="H178">
        <v>137.869</v>
      </c>
      <c r="I178" s="10">
        <f t="shared" si="17"/>
        <v>-1.325057124469489E-2</v>
      </c>
      <c r="J178" s="10">
        <v>1.7125E-3</v>
      </c>
      <c r="K178" s="10">
        <f t="shared" si="20"/>
        <v>1.7110353437857716E-3</v>
      </c>
      <c r="L178" s="10">
        <f t="shared" si="21"/>
        <v>-1.4961606588480662E-2</v>
      </c>
    </row>
    <row r="179" spans="1:12" x14ac:dyDescent="0.2">
      <c r="A179" s="15">
        <v>42036</v>
      </c>
      <c r="B179">
        <v>419.42</v>
      </c>
      <c r="C179" s="10">
        <f t="shared" si="16"/>
        <v>-6.1971161559032156E-4</v>
      </c>
      <c r="D179" s="10">
        <v>1.6950000000000001E-3</v>
      </c>
      <c r="E179" s="10">
        <f t="shared" si="18"/>
        <v>1.6935651086983532E-3</v>
      </c>
      <c r="F179" s="10">
        <f t="shared" si="19"/>
        <v>-2.3132767242886746E-3</v>
      </c>
      <c r="G179" s="16">
        <v>42036</v>
      </c>
      <c r="H179">
        <v>140.387</v>
      </c>
      <c r="I179" s="10">
        <f t="shared" si="17"/>
        <v>1.8098935764471687E-2</v>
      </c>
      <c r="J179" s="10">
        <v>1.6950000000000001E-3</v>
      </c>
      <c r="K179" s="10">
        <f t="shared" si="20"/>
        <v>1.6935651086983532E-3</v>
      </c>
      <c r="L179" s="10">
        <f t="shared" si="21"/>
        <v>1.6405370655773334E-2</v>
      </c>
    </row>
    <row r="180" spans="1:12" x14ac:dyDescent="0.2">
      <c r="A180" s="15">
        <v>42064</v>
      </c>
      <c r="B180">
        <v>456.59</v>
      </c>
      <c r="C180" s="10">
        <f t="shared" si="16"/>
        <v>8.4913028345444994E-2</v>
      </c>
      <c r="D180" s="10">
        <v>1.727E-3</v>
      </c>
      <c r="E180" s="10">
        <f t="shared" si="18"/>
        <v>1.72551045022176E-3</v>
      </c>
      <c r="F180" s="10">
        <f t="shared" si="19"/>
        <v>8.3187517895223231E-2</v>
      </c>
      <c r="G180" s="16">
        <v>42064</v>
      </c>
      <c r="H180">
        <v>146.11699999999999</v>
      </c>
      <c r="I180" s="10">
        <f t="shared" si="17"/>
        <v>4.0004775933803832E-2</v>
      </c>
      <c r="J180" s="10">
        <v>1.727E-3</v>
      </c>
      <c r="K180" s="10">
        <f t="shared" si="20"/>
        <v>1.72551045022176E-3</v>
      </c>
      <c r="L180" s="10">
        <f t="shared" si="21"/>
        <v>3.827926548358207E-2</v>
      </c>
    </row>
    <row r="181" spans="1:12" x14ac:dyDescent="0.2">
      <c r="A181" s="15">
        <v>42095</v>
      </c>
      <c r="B181">
        <v>477.52</v>
      </c>
      <c r="C181" s="10">
        <f t="shared" si="16"/>
        <v>4.4820211011976245E-2</v>
      </c>
      <c r="D181" s="10">
        <v>1.7755000000000002E-3</v>
      </c>
      <c r="E181" s="10">
        <f t="shared" si="18"/>
        <v>1.7739256630895947E-3</v>
      </c>
      <c r="F181" s="10">
        <f t="shared" si="19"/>
        <v>4.3046285348886652E-2</v>
      </c>
      <c r="G181" s="16">
        <v>42095</v>
      </c>
      <c r="H181">
        <v>145.98500000000001</v>
      </c>
      <c r="I181" s="10">
        <f t="shared" si="17"/>
        <v>-9.0379394174128344E-4</v>
      </c>
      <c r="J181" s="10">
        <v>1.7755000000000002E-3</v>
      </c>
      <c r="K181" s="10">
        <f t="shared" si="20"/>
        <v>1.7739256630895947E-3</v>
      </c>
      <c r="L181" s="10">
        <f t="shared" si="21"/>
        <v>-2.6777196048308784E-3</v>
      </c>
    </row>
    <row r="182" spans="1:12" x14ac:dyDescent="0.2">
      <c r="A182" s="15">
        <v>42125</v>
      </c>
      <c r="B182">
        <v>516.03</v>
      </c>
      <c r="C182" s="10">
        <f t="shared" si="16"/>
        <v>7.7558859466014748E-2</v>
      </c>
      <c r="D182" s="10">
        <v>1.8224999999999999E-3</v>
      </c>
      <c r="E182" s="10">
        <f t="shared" si="18"/>
        <v>1.8208412619360212E-3</v>
      </c>
      <c r="F182" s="10">
        <f t="shared" si="19"/>
        <v>7.573801820407873E-2</v>
      </c>
      <c r="G182" s="16">
        <v>42125</v>
      </c>
      <c r="H182">
        <v>152.84700000000001</v>
      </c>
      <c r="I182" s="10">
        <f t="shared" si="17"/>
        <v>4.5933544354630117E-2</v>
      </c>
      <c r="J182" s="10">
        <v>1.8224999999999999E-3</v>
      </c>
      <c r="K182" s="10">
        <f t="shared" si="20"/>
        <v>1.8208412619360212E-3</v>
      </c>
      <c r="L182" s="10">
        <f t="shared" si="21"/>
        <v>4.4112703092694099E-2</v>
      </c>
    </row>
    <row r="183" spans="1:12" x14ac:dyDescent="0.2">
      <c r="A183" s="15">
        <v>42156</v>
      </c>
      <c r="B183">
        <v>413.14</v>
      </c>
      <c r="C183" s="10">
        <f t="shared" si="16"/>
        <v>-0.22237838475630256</v>
      </c>
      <c r="D183" s="10">
        <v>1.83E-3</v>
      </c>
      <c r="E183" s="10">
        <f t="shared" si="18"/>
        <v>1.8283275900293141E-3</v>
      </c>
      <c r="F183" s="10">
        <f t="shared" si="19"/>
        <v>-0.22420671234633188</v>
      </c>
      <c r="G183" s="16">
        <v>42156</v>
      </c>
      <c r="H183">
        <v>151.161</v>
      </c>
      <c r="I183" s="10">
        <f t="shared" si="17"/>
        <v>-1.1091927092698283E-2</v>
      </c>
      <c r="J183" s="10">
        <v>1.83E-3</v>
      </c>
      <c r="K183" s="10">
        <f t="shared" si="20"/>
        <v>1.8283275900293141E-3</v>
      </c>
      <c r="L183" s="10">
        <f t="shared" si="21"/>
        <v>-1.2920254682727597E-2</v>
      </c>
    </row>
    <row r="184" spans="1:12" x14ac:dyDescent="0.2">
      <c r="A184" s="15">
        <v>42186</v>
      </c>
      <c r="B184">
        <v>371.67</v>
      </c>
      <c r="C184" s="10">
        <f t="shared" si="16"/>
        <v>-0.10578015477434941</v>
      </c>
      <c r="D184" s="10">
        <v>1.8649999999999999E-3</v>
      </c>
      <c r="E184" s="10">
        <f t="shared" si="18"/>
        <v>1.8632630467765405E-3</v>
      </c>
      <c r="F184" s="10">
        <f t="shared" si="19"/>
        <v>-0.10764341782112595</v>
      </c>
      <c r="G184" s="16">
        <v>42186</v>
      </c>
      <c r="H184">
        <v>146.52099999999999</v>
      </c>
      <c r="I184" s="10">
        <f t="shared" si="17"/>
        <v>-3.1176731072005349E-2</v>
      </c>
      <c r="J184" s="10">
        <v>1.8649999999999999E-3</v>
      </c>
      <c r="K184" s="10">
        <f>LN(1+J184)</f>
        <v>1.8632630467765405E-3</v>
      </c>
      <c r="L184" s="10">
        <f t="shared" si="21"/>
        <v>-3.303999411878189E-2</v>
      </c>
    </row>
    <row r="185" spans="1:12" s="22" customFormat="1" x14ac:dyDescent="0.2">
      <c r="A185" s="19"/>
      <c r="C185" s="23">
        <f>AVERAGE(C118:C184)</f>
        <v>-1.2818376815884274E-2</v>
      </c>
      <c r="D185" s="23">
        <f>AVERAGE(D118:D184)</f>
        <v>2.1358656716417919E-3</v>
      </c>
      <c r="E185" s="23">
        <f>AVERAGE(E118:E184)</f>
        <v>2.1334788474808011E-3</v>
      </c>
      <c r="F185" s="23">
        <f>(C185-E185)</f>
        <v>-1.4951855663365075E-2</v>
      </c>
      <c r="G185" s="21"/>
      <c r="I185" s="23">
        <f>AVERAGE(I118:I184)</f>
        <v>3.0550680885917431E-3</v>
      </c>
      <c r="J185" s="23">
        <f>AVERAGE(J118:J184)</f>
        <v>2.1358656716417919E-3</v>
      </c>
      <c r="K185" s="23">
        <f>AVERAGE(K118:K184)</f>
        <v>2.1334788474808011E-3</v>
      </c>
      <c r="L185" s="23">
        <f>(I185-K185)</f>
        <v>9.2158924111094198E-4</v>
      </c>
    </row>
  </sheetData>
  <dataValidations count="1">
    <dataValidation allowBlank="1" showErrorMessage="1" promptTitle="TRAFO" prompt="$A$1:$K$188" sqref="A9 G9"/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85"/>
  <sheetViews>
    <sheetView workbookViewId="0">
      <selection activeCell="C176" sqref="C176"/>
    </sheetView>
  </sheetViews>
  <sheetFormatPr baseColWidth="10" defaultRowHeight="16" x14ac:dyDescent="0.2"/>
  <cols>
    <col min="1" max="1" width="10.83203125" style="9"/>
    <col min="4" max="5" width="10.83203125" style="10"/>
    <col min="7" max="7" width="10.83203125" style="11"/>
    <col min="10" max="11" width="10.83203125" style="10"/>
  </cols>
  <sheetData>
    <row r="1" spans="1:12" x14ac:dyDescent="0.2">
      <c r="B1" s="4" t="s">
        <v>14</v>
      </c>
      <c r="C1" s="7">
        <f>F185</f>
        <v>-9.6116131898829754E-3</v>
      </c>
      <c r="H1" s="4" t="s">
        <v>14</v>
      </c>
      <c r="I1" s="7">
        <f>L185</f>
        <v>6.4539150875954007E-3</v>
      </c>
    </row>
    <row r="3" spans="1:12" x14ac:dyDescent="0.2">
      <c r="B3" s="4" t="s">
        <v>6</v>
      </c>
      <c r="C3" s="7">
        <f>_xlfn.STDEV.S(C106:C184)</f>
        <v>9.6067217203994734E-2</v>
      </c>
      <c r="H3" s="4" t="s">
        <v>6</v>
      </c>
      <c r="I3" s="7">
        <f>_xlfn.STDEV.S(I106:I184)</f>
        <v>4.6549711871423753E-2</v>
      </c>
    </row>
    <row r="5" spans="1:12" x14ac:dyDescent="0.2">
      <c r="B5" s="4" t="s">
        <v>15</v>
      </c>
      <c r="C5" s="7">
        <f>(C1/C3)</f>
        <v>-0.10005091715598585</v>
      </c>
      <c r="H5" s="4" t="s">
        <v>15</v>
      </c>
      <c r="I5" s="7">
        <f>(I1/I3)</f>
        <v>0.13864565059869624</v>
      </c>
    </row>
    <row r="9" spans="1:12" s="13" customFormat="1" x14ac:dyDescent="0.2">
      <c r="A9" s="12" t="s">
        <v>16</v>
      </c>
      <c r="B9" s="13" t="s">
        <v>13</v>
      </c>
      <c r="C9" s="13" t="s">
        <v>18</v>
      </c>
      <c r="D9" s="14" t="s">
        <v>19</v>
      </c>
      <c r="E9" s="14"/>
      <c r="F9" s="13" t="s">
        <v>20</v>
      </c>
      <c r="G9" s="3" t="s">
        <v>16</v>
      </c>
      <c r="H9" s="25" t="s">
        <v>24</v>
      </c>
      <c r="I9" s="13" t="s">
        <v>18</v>
      </c>
      <c r="J9" s="14" t="s">
        <v>19</v>
      </c>
      <c r="K9" s="14"/>
      <c r="L9" s="13" t="s">
        <v>20</v>
      </c>
    </row>
    <row r="10" spans="1:12" x14ac:dyDescent="0.2">
      <c r="A10" s="15">
        <v>36892</v>
      </c>
      <c r="B10" t="s">
        <v>23</v>
      </c>
      <c r="C10" s="10" t="e">
        <f t="shared" ref="C10:C73" si="0">LN(B10/B9)</f>
        <v>#VALUE!</v>
      </c>
      <c r="D10" s="10">
        <v>6.5612500000000004E-2</v>
      </c>
      <c r="E10" s="10">
        <f t="shared" ref="E10:E45" si="1">LN(1+D10)</f>
        <v>6.3549751215666639E-2</v>
      </c>
      <c r="F10" s="10" t="e">
        <f t="shared" ref="F10:F45" si="2">(C10-E10)</f>
        <v>#VALUE!</v>
      </c>
      <c r="G10" s="16">
        <v>36892</v>
      </c>
      <c r="H10" t="s">
        <v>23</v>
      </c>
      <c r="I10" s="10" t="e">
        <f t="shared" ref="I10:I73" si="3">LN(H10/H9)</f>
        <v>#VALUE!</v>
      </c>
      <c r="J10" s="10">
        <v>6.5612500000000004E-2</v>
      </c>
      <c r="K10" s="10">
        <f t="shared" ref="K10:K45" si="4">LN(1+J10)</f>
        <v>6.3549751215666639E-2</v>
      </c>
      <c r="L10" s="10" t="e">
        <f t="shared" ref="L10:L44" si="5">I10-J10</f>
        <v>#VALUE!</v>
      </c>
    </row>
    <row r="11" spans="1:12" x14ac:dyDescent="0.2">
      <c r="A11" s="15">
        <v>36923</v>
      </c>
      <c r="B11" t="s">
        <v>23</v>
      </c>
      <c r="C11" s="10" t="e">
        <f t="shared" si="0"/>
        <v>#VALUE!</v>
      </c>
      <c r="D11" s="10">
        <v>5.5599999999999997E-2</v>
      </c>
      <c r="E11" s="10">
        <f t="shared" si="1"/>
        <v>5.4109325647032039E-2</v>
      </c>
      <c r="F11" s="10" t="e">
        <f t="shared" si="2"/>
        <v>#VALUE!</v>
      </c>
      <c r="G11" s="16">
        <v>36923</v>
      </c>
      <c r="H11" t="s">
        <v>23</v>
      </c>
      <c r="I11" s="10" t="e">
        <f t="shared" si="3"/>
        <v>#VALUE!</v>
      </c>
      <c r="J11" s="10">
        <v>5.5599999999999997E-2</v>
      </c>
      <c r="K11" s="10">
        <f t="shared" si="4"/>
        <v>5.4109325647032039E-2</v>
      </c>
      <c r="L11" s="10" t="e">
        <f t="shared" si="5"/>
        <v>#VALUE!</v>
      </c>
    </row>
    <row r="12" spans="1:12" x14ac:dyDescent="0.2">
      <c r="A12" s="15">
        <v>36951</v>
      </c>
      <c r="B12" t="s">
        <v>23</v>
      </c>
      <c r="C12" s="10" t="e">
        <f t="shared" si="0"/>
        <v>#VALUE!</v>
      </c>
      <c r="D12" s="10">
        <v>5.2925000000000007E-2</v>
      </c>
      <c r="E12" s="10">
        <f t="shared" si="1"/>
        <v>5.1572005543987651E-2</v>
      </c>
      <c r="F12" s="10" t="e">
        <f t="shared" si="2"/>
        <v>#VALUE!</v>
      </c>
      <c r="G12" s="16">
        <v>36951</v>
      </c>
      <c r="H12" t="s">
        <v>23</v>
      </c>
      <c r="I12" s="10" t="e">
        <f t="shared" si="3"/>
        <v>#VALUE!</v>
      </c>
      <c r="J12" s="10">
        <v>5.2925000000000007E-2</v>
      </c>
      <c r="K12" s="10">
        <f t="shared" si="4"/>
        <v>5.1572005543987651E-2</v>
      </c>
      <c r="L12" s="10" t="e">
        <f t="shared" si="5"/>
        <v>#VALUE!</v>
      </c>
    </row>
    <row r="13" spans="1:12" x14ac:dyDescent="0.2">
      <c r="A13" s="15">
        <v>36982</v>
      </c>
      <c r="B13" t="s">
        <v>23</v>
      </c>
      <c r="C13" s="10" t="e">
        <f t="shared" si="0"/>
        <v>#VALUE!</v>
      </c>
      <c r="D13" s="10">
        <v>5.0562500000000003E-2</v>
      </c>
      <c r="E13" s="10">
        <f t="shared" si="1"/>
        <v>4.9325735011475989E-2</v>
      </c>
      <c r="F13" s="10" t="e">
        <f t="shared" si="2"/>
        <v>#VALUE!</v>
      </c>
      <c r="G13" s="16">
        <v>36982</v>
      </c>
      <c r="H13" t="s">
        <v>23</v>
      </c>
      <c r="I13" s="10" t="e">
        <f t="shared" si="3"/>
        <v>#VALUE!</v>
      </c>
      <c r="J13" s="10">
        <v>5.0562500000000003E-2</v>
      </c>
      <c r="K13" s="10">
        <f t="shared" si="4"/>
        <v>4.9325735011475989E-2</v>
      </c>
      <c r="L13" s="10" t="e">
        <f t="shared" si="5"/>
        <v>#VALUE!</v>
      </c>
    </row>
    <row r="14" spans="1:12" x14ac:dyDescent="0.2">
      <c r="A14" s="15">
        <v>37012</v>
      </c>
      <c r="B14" t="s">
        <v>23</v>
      </c>
      <c r="C14" s="10" t="e">
        <f t="shared" si="0"/>
        <v>#VALUE!</v>
      </c>
      <c r="D14" s="10">
        <v>4.4325000000000003E-2</v>
      </c>
      <c r="E14" s="10">
        <f t="shared" si="1"/>
        <v>4.3370743697813054E-2</v>
      </c>
      <c r="F14" s="10" t="e">
        <f t="shared" si="2"/>
        <v>#VALUE!</v>
      </c>
      <c r="G14" s="16">
        <v>37012</v>
      </c>
      <c r="H14" t="s">
        <v>23</v>
      </c>
      <c r="I14" s="10" t="e">
        <f t="shared" si="3"/>
        <v>#VALUE!</v>
      </c>
      <c r="J14" s="10">
        <v>4.4325000000000003E-2</v>
      </c>
      <c r="K14" s="10">
        <f t="shared" si="4"/>
        <v>4.3370743697813054E-2</v>
      </c>
      <c r="L14" s="10" t="e">
        <f t="shared" si="5"/>
        <v>#VALUE!</v>
      </c>
    </row>
    <row r="15" spans="1:12" x14ac:dyDescent="0.2">
      <c r="A15" s="15">
        <v>37043</v>
      </c>
      <c r="B15" t="s">
        <v>23</v>
      </c>
      <c r="C15" s="10" t="e">
        <f t="shared" si="0"/>
        <v>#VALUE!</v>
      </c>
      <c r="D15" s="10">
        <v>4.0362499999999996E-2</v>
      </c>
      <c r="E15" s="10">
        <f t="shared" si="1"/>
        <v>3.9569210113468652E-2</v>
      </c>
      <c r="F15" s="10" t="e">
        <f t="shared" si="2"/>
        <v>#VALUE!</v>
      </c>
      <c r="G15" s="16">
        <v>37043</v>
      </c>
      <c r="H15" t="s">
        <v>23</v>
      </c>
      <c r="I15" s="10" t="e">
        <f t="shared" si="3"/>
        <v>#VALUE!</v>
      </c>
      <c r="J15" s="10">
        <v>4.0362499999999996E-2</v>
      </c>
      <c r="K15" s="10">
        <f t="shared" si="4"/>
        <v>3.9569210113468652E-2</v>
      </c>
      <c r="L15" s="10" t="e">
        <f t="shared" si="5"/>
        <v>#VALUE!</v>
      </c>
    </row>
    <row r="16" spans="1:12" x14ac:dyDescent="0.2">
      <c r="A16" s="15">
        <v>37073</v>
      </c>
      <c r="B16" t="s">
        <v>23</v>
      </c>
      <c r="C16" s="10" t="e">
        <f t="shared" si="0"/>
        <v>#VALUE!</v>
      </c>
      <c r="D16" s="10">
        <v>3.8599999999999995E-2</v>
      </c>
      <c r="E16" s="10">
        <f t="shared" si="1"/>
        <v>3.7873652428081488E-2</v>
      </c>
      <c r="F16" s="10" t="e">
        <f t="shared" si="2"/>
        <v>#VALUE!</v>
      </c>
      <c r="G16" s="16">
        <v>37073</v>
      </c>
      <c r="H16" t="s">
        <v>23</v>
      </c>
      <c r="I16" s="10" t="e">
        <f t="shared" si="3"/>
        <v>#VALUE!</v>
      </c>
      <c r="J16" s="10">
        <v>3.8599999999999995E-2</v>
      </c>
      <c r="K16" s="10">
        <f t="shared" si="4"/>
        <v>3.7873652428081488E-2</v>
      </c>
      <c r="L16" s="10" t="e">
        <f t="shared" si="5"/>
        <v>#VALUE!</v>
      </c>
    </row>
    <row r="17" spans="1:12" x14ac:dyDescent="0.2">
      <c r="A17" s="15">
        <v>37104</v>
      </c>
      <c r="B17" t="s">
        <v>23</v>
      </c>
      <c r="C17" s="10" t="e">
        <f t="shared" si="0"/>
        <v>#VALUE!</v>
      </c>
      <c r="D17" s="10">
        <v>3.7400000000000003E-2</v>
      </c>
      <c r="E17" s="10">
        <f t="shared" si="1"/>
        <v>3.6717582935162862E-2</v>
      </c>
      <c r="F17" s="10" t="e">
        <f t="shared" si="2"/>
        <v>#VALUE!</v>
      </c>
      <c r="G17" s="16">
        <v>37104</v>
      </c>
      <c r="H17" t="s">
        <v>23</v>
      </c>
      <c r="I17" s="10" t="e">
        <f t="shared" si="3"/>
        <v>#VALUE!</v>
      </c>
      <c r="J17" s="10">
        <v>3.7400000000000003E-2</v>
      </c>
      <c r="K17" s="10">
        <f t="shared" si="4"/>
        <v>3.6717582935162862E-2</v>
      </c>
      <c r="L17" s="10" t="e">
        <f t="shared" si="5"/>
        <v>#VALUE!</v>
      </c>
    </row>
    <row r="18" spans="1:12" x14ac:dyDescent="0.2">
      <c r="A18" s="15">
        <v>37135</v>
      </c>
      <c r="B18" t="s">
        <v>23</v>
      </c>
      <c r="C18" s="10" t="e">
        <f t="shared" si="0"/>
        <v>#VALUE!</v>
      </c>
      <c r="D18" s="10">
        <v>3.57875E-2</v>
      </c>
      <c r="E18" s="10">
        <f t="shared" si="1"/>
        <v>3.5162006968046666E-2</v>
      </c>
      <c r="F18" s="10" t="e">
        <f t="shared" si="2"/>
        <v>#VALUE!</v>
      </c>
      <c r="G18" s="16">
        <v>37135</v>
      </c>
      <c r="H18" t="s">
        <v>23</v>
      </c>
      <c r="I18" s="10" t="e">
        <f t="shared" si="3"/>
        <v>#VALUE!</v>
      </c>
      <c r="J18" s="10">
        <v>3.57875E-2</v>
      </c>
      <c r="K18" s="10">
        <f t="shared" si="4"/>
        <v>3.5162006968046666E-2</v>
      </c>
      <c r="L18" s="10" t="e">
        <f t="shared" si="5"/>
        <v>#VALUE!</v>
      </c>
    </row>
    <row r="19" spans="1:12" x14ac:dyDescent="0.2">
      <c r="A19" s="15">
        <v>37165</v>
      </c>
      <c r="B19" t="s">
        <v>23</v>
      </c>
      <c r="C19" s="10" t="e">
        <f t="shared" si="0"/>
        <v>#VALUE!</v>
      </c>
      <c r="D19" s="10">
        <v>2.6375000000000003E-2</v>
      </c>
      <c r="E19" s="10">
        <f t="shared" si="1"/>
        <v>2.6033177046815823E-2</v>
      </c>
      <c r="F19" s="10" t="e">
        <f t="shared" si="2"/>
        <v>#VALUE!</v>
      </c>
      <c r="G19" s="16">
        <v>37165</v>
      </c>
      <c r="H19" t="s">
        <v>23</v>
      </c>
      <c r="I19" s="10" t="e">
        <f t="shared" si="3"/>
        <v>#VALUE!</v>
      </c>
      <c r="J19" s="10">
        <v>2.6375000000000003E-2</v>
      </c>
      <c r="K19" s="10">
        <f t="shared" si="4"/>
        <v>2.6033177046815823E-2</v>
      </c>
      <c r="L19" s="10" t="e">
        <f t="shared" si="5"/>
        <v>#VALUE!</v>
      </c>
    </row>
    <row r="20" spans="1:12" x14ac:dyDescent="0.2">
      <c r="A20" s="15">
        <v>37196</v>
      </c>
      <c r="B20" t="s">
        <v>23</v>
      </c>
      <c r="C20" s="10" t="e">
        <f t="shared" si="0"/>
        <v>#VALUE!</v>
      </c>
      <c r="D20" s="10">
        <v>2.2799999999999997E-2</v>
      </c>
      <c r="E20" s="10">
        <f t="shared" si="1"/>
        <v>2.2543964434894436E-2</v>
      </c>
      <c r="F20" s="10" t="e">
        <f t="shared" si="2"/>
        <v>#VALUE!</v>
      </c>
      <c r="G20" s="16">
        <v>37196</v>
      </c>
      <c r="H20" t="s">
        <v>23</v>
      </c>
      <c r="I20" s="10" t="e">
        <f t="shared" si="3"/>
        <v>#VALUE!</v>
      </c>
      <c r="J20" s="10">
        <v>2.2799999999999997E-2</v>
      </c>
      <c r="K20" s="10">
        <f t="shared" si="4"/>
        <v>2.2543964434894436E-2</v>
      </c>
      <c r="L20" s="10" t="e">
        <f t="shared" si="5"/>
        <v>#VALUE!</v>
      </c>
    </row>
    <row r="21" spans="1:12" x14ac:dyDescent="0.2">
      <c r="A21" s="15">
        <v>37226</v>
      </c>
      <c r="B21" t="s">
        <v>23</v>
      </c>
      <c r="C21" s="10" t="e">
        <f t="shared" si="0"/>
        <v>#VALUE!</v>
      </c>
      <c r="D21" s="10">
        <v>2.1062500000000001E-2</v>
      </c>
      <c r="E21" s="10">
        <f t="shared" si="1"/>
        <v>2.0843751804590267E-2</v>
      </c>
      <c r="F21" s="10" t="e">
        <f t="shared" si="2"/>
        <v>#VALUE!</v>
      </c>
      <c r="G21" s="16">
        <v>37226</v>
      </c>
      <c r="H21" t="s">
        <v>23</v>
      </c>
      <c r="I21" s="10" t="e">
        <f t="shared" si="3"/>
        <v>#VALUE!</v>
      </c>
      <c r="J21" s="10">
        <v>2.1062500000000001E-2</v>
      </c>
      <c r="K21" s="10">
        <f t="shared" si="4"/>
        <v>2.0843751804590267E-2</v>
      </c>
      <c r="L21" s="10" t="e">
        <f t="shared" si="5"/>
        <v>#VALUE!</v>
      </c>
    </row>
    <row r="22" spans="1:12" x14ac:dyDescent="0.2">
      <c r="A22" s="15">
        <v>37257</v>
      </c>
      <c r="B22" t="s">
        <v>23</v>
      </c>
      <c r="C22" s="10" t="e">
        <f t="shared" si="0"/>
        <v>#VALUE!</v>
      </c>
      <c r="D22" s="10">
        <v>1.8737500000000001E-2</v>
      </c>
      <c r="E22" s="10">
        <f t="shared" si="1"/>
        <v>1.8564115559008866E-2</v>
      </c>
      <c r="F22" s="10" t="e">
        <f t="shared" si="2"/>
        <v>#VALUE!</v>
      </c>
      <c r="G22" s="16">
        <v>37257</v>
      </c>
      <c r="H22" t="s">
        <v>23</v>
      </c>
      <c r="I22" s="10" t="e">
        <f t="shared" si="3"/>
        <v>#VALUE!</v>
      </c>
      <c r="J22" s="10">
        <v>1.8737500000000001E-2</v>
      </c>
      <c r="K22" s="10">
        <f t="shared" si="4"/>
        <v>1.8564115559008866E-2</v>
      </c>
      <c r="L22" s="10" t="e">
        <f t="shared" si="5"/>
        <v>#VALUE!</v>
      </c>
    </row>
    <row r="23" spans="1:12" x14ac:dyDescent="0.2">
      <c r="A23" s="15">
        <v>37288</v>
      </c>
      <c r="B23" t="s">
        <v>23</v>
      </c>
      <c r="C23" s="10" t="e">
        <f t="shared" si="0"/>
        <v>#VALUE!</v>
      </c>
      <c r="D23" s="10">
        <v>1.8600000000000002E-2</v>
      </c>
      <c r="E23" s="10">
        <f t="shared" si="1"/>
        <v>1.8429135468367143E-2</v>
      </c>
      <c r="F23" s="10" t="e">
        <f t="shared" si="2"/>
        <v>#VALUE!</v>
      </c>
      <c r="G23" s="16">
        <v>37288</v>
      </c>
      <c r="H23" t="s">
        <v>23</v>
      </c>
      <c r="I23" s="10" t="e">
        <f t="shared" si="3"/>
        <v>#VALUE!</v>
      </c>
      <c r="J23" s="10">
        <v>1.8600000000000002E-2</v>
      </c>
      <c r="K23" s="10">
        <f t="shared" si="4"/>
        <v>1.8429135468367143E-2</v>
      </c>
      <c r="L23" s="10" t="e">
        <f t="shared" si="5"/>
        <v>#VALUE!</v>
      </c>
    </row>
    <row r="24" spans="1:12" x14ac:dyDescent="0.2">
      <c r="A24" s="15">
        <v>37316</v>
      </c>
      <c r="B24" t="s">
        <v>23</v>
      </c>
      <c r="C24" s="10" t="e">
        <f t="shared" si="0"/>
        <v>#VALUE!</v>
      </c>
      <c r="D24" s="10">
        <v>1.8700000000000001E-2</v>
      </c>
      <c r="E24" s="10">
        <f t="shared" si="1"/>
        <v>1.852730461388356E-2</v>
      </c>
      <c r="F24" s="10" t="e">
        <f t="shared" si="2"/>
        <v>#VALUE!</v>
      </c>
      <c r="G24" s="16">
        <v>37316</v>
      </c>
      <c r="H24" t="s">
        <v>23</v>
      </c>
      <c r="I24" s="10" t="e">
        <f t="shared" si="3"/>
        <v>#VALUE!</v>
      </c>
      <c r="J24" s="10">
        <v>1.8700000000000001E-2</v>
      </c>
      <c r="K24" s="10">
        <f t="shared" si="4"/>
        <v>1.852730461388356E-2</v>
      </c>
      <c r="L24" s="10" t="e">
        <f t="shared" si="5"/>
        <v>#VALUE!</v>
      </c>
    </row>
    <row r="25" spans="1:12" x14ac:dyDescent="0.2">
      <c r="A25" s="15">
        <v>37347</v>
      </c>
      <c r="B25" t="s">
        <v>23</v>
      </c>
      <c r="C25" s="10" t="e">
        <f t="shared" si="0"/>
        <v>#VALUE!</v>
      </c>
      <c r="D25" s="10">
        <v>1.8787499999999999E-2</v>
      </c>
      <c r="E25" s="10">
        <f t="shared" si="1"/>
        <v>1.861319471142164E-2</v>
      </c>
      <c r="F25" s="10" t="e">
        <f t="shared" si="2"/>
        <v>#VALUE!</v>
      </c>
      <c r="G25" s="16">
        <v>37347</v>
      </c>
      <c r="H25" t="s">
        <v>23</v>
      </c>
      <c r="I25" s="10" t="e">
        <f t="shared" si="3"/>
        <v>#VALUE!</v>
      </c>
      <c r="J25" s="10">
        <v>1.8787499999999999E-2</v>
      </c>
      <c r="K25" s="10">
        <f t="shared" si="4"/>
        <v>1.861319471142164E-2</v>
      </c>
      <c r="L25" s="10" t="e">
        <f t="shared" si="5"/>
        <v>#VALUE!</v>
      </c>
    </row>
    <row r="26" spans="1:12" x14ac:dyDescent="0.2">
      <c r="A26" s="15">
        <v>37377</v>
      </c>
      <c r="B26" t="s">
        <v>23</v>
      </c>
      <c r="C26" s="10" t="e">
        <f t="shared" si="0"/>
        <v>#VALUE!</v>
      </c>
      <c r="D26" s="10">
        <v>1.84E-2</v>
      </c>
      <c r="E26" s="10">
        <f t="shared" si="1"/>
        <v>1.8232768261059684E-2</v>
      </c>
      <c r="F26" s="10" t="e">
        <f t="shared" si="2"/>
        <v>#VALUE!</v>
      </c>
      <c r="G26" s="16">
        <v>37377</v>
      </c>
      <c r="H26" t="s">
        <v>23</v>
      </c>
      <c r="I26" s="10" t="e">
        <f t="shared" si="3"/>
        <v>#VALUE!</v>
      </c>
      <c r="J26" s="10">
        <v>1.84E-2</v>
      </c>
      <c r="K26" s="10">
        <f t="shared" si="4"/>
        <v>1.8232768261059684E-2</v>
      </c>
      <c r="L26" s="10" t="e">
        <f t="shared" si="5"/>
        <v>#VALUE!</v>
      </c>
    </row>
    <row r="27" spans="1:12" x14ac:dyDescent="0.2">
      <c r="A27" s="15">
        <v>37408</v>
      </c>
      <c r="B27" t="s">
        <v>23</v>
      </c>
      <c r="C27" s="10" t="e">
        <f t="shared" si="0"/>
        <v>#VALUE!</v>
      </c>
      <c r="D27" s="10">
        <v>1.8437499999999999E-2</v>
      </c>
      <c r="E27" s="10">
        <f t="shared" si="1"/>
        <v>1.8269590049743732E-2</v>
      </c>
      <c r="F27" s="10" t="e">
        <f t="shared" si="2"/>
        <v>#VALUE!</v>
      </c>
      <c r="G27" s="16">
        <v>37408</v>
      </c>
      <c r="H27" t="s">
        <v>23</v>
      </c>
      <c r="I27" s="10" t="e">
        <f t="shared" si="3"/>
        <v>#VALUE!</v>
      </c>
      <c r="J27" s="10">
        <v>1.8437499999999999E-2</v>
      </c>
      <c r="K27" s="10">
        <f t="shared" si="4"/>
        <v>1.8269590049743732E-2</v>
      </c>
      <c r="L27" s="10" t="e">
        <f t="shared" si="5"/>
        <v>#VALUE!</v>
      </c>
    </row>
    <row r="28" spans="1:12" x14ac:dyDescent="0.2">
      <c r="A28" s="15">
        <v>37438</v>
      </c>
      <c r="B28" t="s">
        <v>23</v>
      </c>
      <c r="C28" s="10" t="e">
        <f t="shared" si="0"/>
        <v>#VALUE!</v>
      </c>
      <c r="D28" s="10">
        <v>1.8387500000000001E-2</v>
      </c>
      <c r="E28" s="10">
        <f t="shared" si="1"/>
        <v>1.8220494030193549E-2</v>
      </c>
      <c r="F28" s="10" t="e">
        <f t="shared" si="2"/>
        <v>#VALUE!</v>
      </c>
      <c r="G28" s="16">
        <v>37438</v>
      </c>
      <c r="H28" t="s">
        <v>23</v>
      </c>
      <c r="I28" s="10" t="e">
        <f t="shared" si="3"/>
        <v>#VALUE!</v>
      </c>
      <c r="J28" s="10">
        <v>1.8387500000000001E-2</v>
      </c>
      <c r="K28" s="10">
        <f t="shared" si="4"/>
        <v>1.8220494030193549E-2</v>
      </c>
      <c r="L28" s="10" t="e">
        <f t="shared" si="5"/>
        <v>#VALUE!</v>
      </c>
    </row>
    <row r="29" spans="1:12" x14ac:dyDescent="0.2">
      <c r="A29" s="15">
        <v>37469</v>
      </c>
      <c r="B29" t="s">
        <v>23</v>
      </c>
      <c r="C29" s="10" t="e">
        <f t="shared" si="0"/>
        <v>#VALUE!</v>
      </c>
      <c r="D29" s="10">
        <v>1.8100000000000002E-2</v>
      </c>
      <c r="E29" s="10">
        <f t="shared" si="1"/>
        <v>1.7938145131012998E-2</v>
      </c>
      <c r="F29" s="10" t="e">
        <f t="shared" si="2"/>
        <v>#VALUE!</v>
      </c>
      <c r="G29" s="16">
        <v>37469</v>
      </c>
      <c r="H29" t="s">
        <v>23</v>
      </c>
      <c r="I29" s="10" t="e">
        <f t="shared" si="3"/>
        <v>#VALUE!</v>
      </c>
      <c r="J29" s="10">
        <v>1.8100000000000002E-2</v>
      </c>
      <c r="K29" s="10">
        <f t="shared" si="4"/>
        <v>1.7938145131012998E-2</v>
      </c>
      <c r="L29" s="10" t="e">
        <f t="shared" si="5"/>
        <v>#VALUE!</v>
      </c>
    </row>
    <row r="30" spans="1:12" x14ac:dyDescent="0.2">
      <c r="A30" s="15">
        <v>37500</v>
      </c>
      <c r="B30" t="s">
        <v>23</v>
      </c>
      <c r="C30" s="10" t="e">
        <f t="shared" si="0"/>
        <v>#VALUE!</v>
      </c>
      <c r="D30" s="10">
        <v>1.8200000000000001E-2</v>
      </c>
      <c r="E30" s="10">
        <f t="shared" si="1"/>
        <v>1.8036362486098575E-2</v>
      </c>
      <c r="F30" s="10" t="e">
        <f t="shared" si="2"/>
        <v>#VALUE!</v>
      </c>
      <c r="G30" s="16">
        <v>37500</v>
      </c>
      <c r="H30" t="s">
        <v>23</v>
      </c>
      <c r="I30" s="10" t="e">
        <f t="shared" si="3"/>
        <v>#VALUE!</v>
      </c>
      <c r="J30" s="10">
        <v>1.8200000000000001E-2</v>
      </c>
      <c r="K30" s="10">
        <f t="shared" si="4"/>
        <v>1.8036362486098575E-2</v>
      </c>
      <c r="L30" s="10" t="e">
        <f t="shared" si="5"/>
        <v>#VALUE!</v>
      </c>
    </row>
    <row r="31" spans="1:12" x14ac:dyDescent="0.2">
      <c r="A31" s="15">
        <v>37530</v>
      </c>
      <c r="B31" t="s">
        <v>23</v>
      </c>
      <c r="C31" s="10" t="e">
        <f t="shared" si="0"/>
        <v>#VALUE!</v>
      </c>
      <c r="D31" s="10">
        <v>1.7975000000000001E-2</v>
      </c>
      <c r="E31" s="10">
        <f t="shared" si="1"/>
        <v>1.7815359870001518E-2</v>
      </c>
      <c r="F31" s="10" t="e">
        <f t="shared" si="2"/>
        <v>#VALUE!</v>
      </c>
      <c r="G31" s="16">
        <v>37530</v>
      </c>
      <c r="H31" t="s">
        <v>23</v>
      </c>
      <c r="I31" s="10" t="e">
        <f t="shared" si="3"/>
        <v>#VALUE!</v>
      </c>
      <c r="J31" s="10">
        <v>1.7975000000000001E-2</v>
      </c>
      <c r="K31" s="10">
        <f t="shared" si="4"/>
        <v>1.7815359870001518E-2</v>
      </c>
      <c r="L31" s="10" t="e">
        <f t="shared" si="5"/>
        <v>#VALUE!</v>
      </c>
    </row>
    <row r="32" spans="1:12" x14ac:dyDescent="0.2">
      <c r="A32" s="15">
        <v>37561</v>
      </c>
      <c r="B32" t="s">
        <v>23</v>
      </c>
      <c r="C32" s="10" t="e">
        <f t="shared" si="0"/>
        <v>#VALUE!</v>
      </c>
      <c r="D32" s="10">
        <v>1.6899999999999998E-2</v>
      </c>
      <c r="E32" s="10">
        <f t="shared" si="1"/>
        <v>1.6758783814954624E-2</v>
      </c>
      <c r="F32" s="10" t="e">
        <f t="shared" si="2"/>
        <v>#VALUE!</v>
      </c>
      <c r="G32" s="16">
        <v>37561</v>
      </c>
      <c r="H32" t="s">
        <v>23</v>
      </c>
      <c r="I32" s="10" t="e">
        <f t="shared" si="3"/>
        <v>#VALUE!</v>
      </c>
      <c r="J32" s="10">
        <v>1.6899999999999998E-2</v>
      </c>
      <c r="K32" s="10">
        <f t="shared" si="4"/>
        <v>1.6758783814954624E-2</v>
      </c>
      <c r="L32" s="10" t="e">
        <f t="shared" si="5"/>
        <v>#VALUE!</v>
      </c>
    </row>
    <row r="33" spans="1:12" x14ac:dyDescent="0.2">
      <c r="A33" s="15">
        <v>37591</v>
      </c>
      <c r="B33" t="s">
        <v>23</v>
      </c>
      <c r="C33" s="10" t="e">
        <f t="shared" si="0"/>
        <v>#VALUE!</v>
      </c>
      <c r="D33" s="10">
        <v>1.44E-2</v>
      </c>
      <c r="E33" s="10">
        <f t="shared" si="1"/>
        <v>1.4297304700824394E-2</v>
      </c>
      <c r="F33" s="10" t="e">
        <f t="shared" si="2"/>
        <v>#VALUE!</v>
      </c>
      <c r="G33" s="16">
        <v>37591</v>
      </c>
      <c r="H33" t="s">
        <v>23</v>
      </c>
      <c r="I33" s="10" t="e">
        <f t="shared" si="3"/>
        <v>#VALUE!</v>
      </c>
      <c r="J33" s="10">
        <v>1.44E-2</v>
      </c>
      <c r="K33" s="10">
        <f t="shared" si="4"/>
        <v>1.4297304700824394E-2</v>
      </c>
      <c r="L33" s="10" t="e">
        <f t="shared" si="5"/>
        <v>#VALUE!</v>
      </c>
    </row>
    <row r="34" spans="1:12" x14ac:dyDescent="0.2">
      <c r="A34" s="15">
        <v>37622</v>
      </c>
      <c r="B34" t="s">
        <v>23</v>
      </c>
      <c r="C34" s="10" t="e">
        <f t="shared" si="0"/>
        <v>#VALUE!</v>
      </c>
      <c r="D34" s="10">
        <v>1.38E-2</v>
      </c>
      <c r="E34" s="10">
        <f t="shared" si="1"/>
        <v>1.3705647056111967E-2</v>
      </c>
      <c r="F34" s="10" t="e">
        <f t="shared" si="2"/>
        <v>#VALUE!</v>
      </c>
      <c r="G34" s="16">
        <v>37622</v>
      </c>
      <c r="H34" t="s">
        <v>23</v>
      </c>
      <c r="I34" s="10" t="e">
        <f t="shared" si="3"/>
        <v>#VALUE!</v>
      </c>
      <c r="J34" s="10">
        <v>1.38E-2</v>
      </c>
      <c r="K34" s="10">
        <f t="shared" si="4"/>
        <v>1.3705647056111967E-2</v>
      </c>
      <c r="L34" s="10" t="e">
        <f t="shared" si="5"/>
        <v>#VALUE!</v>
      </c>
    </row>
    <row r="35" spans="1:12" x14ac:dyDescent="0.2">
      <c r="A35" s="15">
        <v>37653</v>
      </c>
      <c r="B35" t="s">
        <v>23</v>
      </c>
      <c r="C35" s="10" t="e">
        <f t="shared" si="0"/>
        <v>#VALUE!</v>
      </c>
      <c r="D35" s="10">
        <v>1.34E-2</v>
      </c>
      <c r="E35" s="10">
        <f t="shared" si="1"/>
        <v>1.3311014059672416E-2</v>
      </c>
      <c r="F35" s="10" t="e">
        <f t="shared" si="2"/>
        <v>#VALUE!</v>
      </c>
      <c r="G35" s="16">
        <v>37653</v>
      </c>
      <c r="H35" t="s">
        <v>23</v>
      </c>
      <c r="I35" s="10" t="e">
        <f t="shared" si="3"/>
        <v>#VALUE!</v>
      </c>
      <c r="J35" s="10">
        <v>1.34E-2</v>
      </c>
      <c r="K35" s="10">
        <f t="shared" si="4"/>
        <v>1.3311014059672416E-2</v>
      </c>
      <c r="L35" s="10" t="e">
        <f t="shared" si="5"/>
        <v>#VALUE!</v>
      </c>
    </row>
    <row r="36" spans="1:12" x14ac:dyDescent="0.2">
      <c r="A36" s="15">
        <v>37681</v>
      </c>
      <c r="B36" t="s">
        <v>23</v>
      </c>
      <c r="C36" s="10" t="e">
        <f t="shared" si="0"/>
        <v>#VALUE!</v>
      </c>
      <c r="D36" s="10">
        <v>1.3375E-2</v>
      </c>
      <c r="E36" s="10">
        <f t="shared" si="1"/>
        <v>1.3286344325734084E-2</v>
      </c>
      <c r="F36" s="10" t="e">
        <f t="shared" si="2"/>
        <v>#VALUE!</v>
      </c>
      <c r="G36" s="16">
        <v>37681</v>
      </c>
      <c r="H36" t="s">
        <v>23</v>
      </c>
      <c r="I36" s="10" t="e">
        <f t="shared" si="3"/>
        <v>#VALUE!</v>
      </c>
      <c r="J36" s="10">
        <v>1.3375E-2</v>
      </c>
      <c r="K36" s="10">
        <f t="shared" si="4"/>
        <v>1.3286344325734084E-2</v>
      </c>
      <c r="L36" s="10" t="e">
        <f t="shared" si="5"/>
        <v>#VALUE!</v>
      </c>
    </row>
    <row r="37" spans="1:12" x14ac:dyDescent="0.2">
      <c r="A37" s="15">
        <v>37712</v>
      </c>
      <c r="B37" t="s">
        <v>23</v>
      </c>
      <c r="C37" s="10" t="e">
        <f t="shared" si="0"/>
        <v>#VALUE!</v>
      </c>
      <c r="D37" s="10">
        <v>1.3000000000000001E-2</v>
      </c>
      <c r="E37" s="10">
        <f t="shared" si="1"/>
        <v>1.2916225266546229E-2</v>
      </c>
      <c r="F37" s="10" t="e">
        <f t="shared" si="2"/>
        <v>#VALUE!</v>
      </c>
      <c r="G37" s="16">
        <v>37712</v>
      </c>
      <c r="H37" t="s">
        <v>23</v>
      </c>
      <c r="I37" s="10" t="e">
        <f t="shared" si="3"/>
        <v>#VALUE!</v>
      </c>
      <c r="J37" s="10">
        <v>1.3000000000000001E-2</v>
      </c>
      <c r="K37" s="10">
        <f t="shared" si="4"/>
        <v>1.2916225266546229E-2</v>
      </c>
      <c r="L37" s="10" t="e">
        <f t="shared" si="5"/>
        <v>#VALUE!</v>
      </c>
    </row>
    <row r="38" spans="1:12" x14ac:dyDescent="0.2">
      <c r="A38" s="15">
        <v>37742</v>
      </c>
      <c r="B38" t="s">
        <v>23</v>
      </c>
      <c r="C38" s="10" t="e">
        <f t="shared" si="0"/>
        <v>#VALUE!</v>
      </c>
      <c r="D38" s="10">
        <v>1.3143800000000001E-2</v>
      </c>
      <c r="E38" s="10">
        <f t="shared" si="1"/>
        <v>1.3058169782272578E-2</v>
      </c>
      <c r="F38" s="10" t="e">
        <f t="shared" si="2"/>
        <v>#VALUE!</v>
      </c>
      <c r="G38" s="16">
        <v>37742</v>
      </c>
      <c r="H38" t="s">
        <v>23</v>
      </c>
      <c r="I38" s="10" t="e">
        <f t="shared" si="3"/>
        <v>#VALUE!</v>
      </c>
      <c r="J38" s="10">
        <v>1.3143800000000001E-2</v>
      </c>
      <c r="K38" s="10">
        <f t="shared" si="4"/>
        <v>1.3058169782272578E-2</v>
      </c>
      <c r="L38" s="10" t="e">
        <f t="shared" si="5"/>
        <v>#VALUE!</v>
      </c>
    </row>
    <row r="39" spans="1:12" x14ac:dyDescent="0.2">
      <c r="A39" s="15">
        <v>37773</v>
      </c>
      <c r="B39" t="s">
        <v>23</v>
      </c>
      <c r="C39" s="10" t="e">
        <f t="shared" si="0"/>
        <v>#VALUE!</v>
      </c>
      <c r="D39" s="10">
        <v>1.32E-2</v>
      </c>
      <c r="E39" s="10">
        <f t="shared" si="1"/>
        <v>1.3113639145383204E-2</v>
      </c>
      <c r="F39" s="10" t="e">
        <f t="shared" si="2"/>
        <v>#VALUE!</v>
      </c>
      <c r="G39" s="16">
        <v>37773</v>
      </c>
      <c r="H39" t="s">
        <v>23</v>
      </c>
      <c r="I39" s="10" t="e">
        <f t="shared" si="3"/>
        <v>#VALUE!</v>
      </c>
      <c r="J39" s="10">
        <v>1.32E-2</v>
      </c>
      <c r="K39" s="10">
        <f t="shared" si="4"/>
        <v>1.3113639145383204E-2</v>
      </c>
      <c r="L39" s="10" t="e">
        <f t="shared" si="5"/>
        <v>#VALUE!</v>
      </c>
    </row>
    <row r="40" spans="1:12" x14ac:dyDescent="0.2">
      <c r="A40" s="15">
        <v>37803</v>
      </c>
      <c r="B40" t="s">
        <v>23</v>
      </c>
      <c r="C40" s="10" t="e">
        <f t="shared" si="0"/>
        <v>#VALUE!</v>
      </c>
      <c r="D40" s="10">
        <v>1.1200000000000002E-2</v>
      </c>
      <c r="E40" s="10">
        <f t="shared" si="1"/>
        <v>1.1137744410456021E-2</v>
      </c>
      <c r="F40" s="10" t="e">
        <f t="shared" si="2"/>
        <v>#VALUE!</v>
      </c>
      <c r="G40" s="16">
        <v>37803</v>
      </c>
      <c r="H40" t="s">
        <v>23</v>
      </c>
      <c r="I40" s="10" t="e">
        <f t="shared" si="3"/>
        <v>#VALUE!</v>
      </c>
      <c r="J40" s="10">
        <v>1.1200000000000002E-2</v>
      </c>
      <c r="K40" s="10">
        <f t="shared" si="4"/>
        <v>1.1137744410456021E-2</v>
      </c>
      <c r="L40" s="10" t="e">
        <f t="shared" si="5"/>
        <v>#VALUE!</v>
      </c>
    </row>
    <row r="41" spans="1:12" x14ac:dyDescent="0.2">
      <c r="A41" s="15">
        <v>37834</v>
      </c>
      <c r="B41" t="s">
        <v>23</v>
      </c>
      <c r="C41" s="10" t="e">
        <f t="shared" si="0"/>
        <v>#VALUE!</v>
      </c>
      <c r="D41" s="10">
        <v>1.1125000000000001E-2</v>
      </c>
      <c r="E41" s="10">
        <f t="shared" si="1"/>
        <v>1.1063572355979682E-2</v>
      </c>
      <c r="F41" s="10" t="e">
        <f t="shared" si="2"/>
        <v>#VALUE!</v>
      </c>
      <c r="G41" s="16">
        <v>37834</v>
      </c>
      <c r="H41" t="s">
        <v>23</v>
      </c>
      <c r="I41" s="10" t="e">
        <f t="shared" si="3"/>
        <v>#VALUE!</v>
      </c>
      <c r="J41" s="10">
        <v>1.1125000000000001E-2</v>
      </c>
      <c r="K41" s="10">
        <f t="shared" si="4"/>
        <v>1.1063572355979682E-2</v>
      </c>
      <c r="L41" s="10" t="e">
        <f t="shared" si="5"/>
        <v>#VALUE!</v>
      </c>
    </row>
    <row r="42" spans="1:12" x14ac:dyDescent="0.2">
      <c r="A42" s="15">
        <v>37865</v>
      </c>
      <c r="B42" t="s">
        <v>23</v>
      </c>
      <c r="C42" s="10" t="e">
        <f t="shared" si="0"/>
        <v>#VALUE!</v>
      </c>
      <c r="D42" s="10">
        <v>1.1200000000000002E-2</v>
      </c>
      <c r="E42" s="10">
        <f t="shared" si="1"/>
        <v>1.1137744410456021E-2</v>
      </c>
      <c r="F42" s="10" t="e">
        <f t="shared" si="2"/>
        <v>#VALUE!</v>
      </c>
      <c r="G42" s="16">
        <v>37865</v>
      </c>
      <c r="H42" t="s">
        <v>23</v>
      </c>
      <c r="I42" s="10" t="e">
        <f t="shared" si="3"/>
        <v>#VALUE!</v>
      </c>
      <c r="J42" s="10">
        <v>1.1200000000000002E-2</v>
      </c>
      <c r="K42" s="10">
        <f t="shared" si="4"/>
        <v>1.1137744410456021E-2</v>
      </c>
      <c r="L42" s="10" t="e">
        <f t="shared" si="5"/>
        <v>#VALUE!</v>
      </c>
    </row>
    <row r="43" spans="1:12" x14ac:dyDescent="0.2">
      <c r="A43" s="15">
        <v>37895</v>
      </c>
      <c r="B43" t="s">
        <v>23</v>
      </c>
      <c r="C43" s="10" t="e">
        <f t="shared" si="0"/>
        <v>#VALUE!</v>
      </c>
      <c r="D43" s="10">
        <v>1.1200000000000002E-2</v>
      </c>
      <c r="E43" s="10">
        <f t="shared" si="1"/>
        <v>1.1137744410456021E-2</v>
      </c>
      <c r="F43" s="10" t="e">
        <f t="shared" si="2"/>
        <v>#VALUE!</v>
      </c>
      <c r="G43" s="16">
        <v>37895</v>
      </c>
      <c r="H43" t="s">
        <v>23</v>
      </c>
      <c r="I43" s="10" t="e">
        <f t="shared" si="3"/>
        <v>#VALUE!</v>
      </c>
      <c r="J43" s="10">
        <v>1.1200000000000002E-2</v>
      </c>
      <c r="K43" s="10">
        <f t="shared" si="4"/>
        <v>1.1137744410456021E-2</v>
      </c>
      <c r="L43" s="10" t="e">
        <f t="shared" si="5"/>
        <v>#VALUE!</v>
      </c>
    </row>
    <row r="44" spans="1:12" x14ac:dyDescent="0.2">
      <c r="A44" s="15">
        <v>37926</v>
      </c>
      <c r="B44" t="s">
        <v>23</v>
      </c>
      <c r="C44" s="10" t="e">
        <f t="shared" si="0"/>
        <v>#VALUE!</v>
      </c>
      <c r="D44" s="10">
        <v>1.1200000000000002E-2</v>
      </c>
      <c r="E44" s="10">
        <f t="shared" si="1"/>
        <v>1.1137744410456021E-2</v>
      </c>
      <c r="F44" s="10" t="e">
        <f t="shared" si="2"/>
        <v>#VALUE!</v>
      </c>
      <c r="G44" s="16">
        <v>37926</v>
      </c>
      <c r="H44" t="s">
        <v>23</v>
      </c>
      <c r="I44" s="10" t="e">
        <f t="shared" si="3"/>
        <v>#VALUE!</v>
      </c>
      <c r="J44" s="10">
        <v>1.1200000000000002E-2</v>
      </c>
      <c r="K44" s="10">
        <f t="shared" si="4"/>
        <v>1.1137744410456021E-2</v>
      </c>
      <c r="L44" s="10" t="e">
        <f t="shared" si="5"/>
        <v>#VALUE!</v>
      </c>
    </row>
    <row r="45" spans="1:12" x14ac:dyDescent="0.2">
      <c r="A45" s="15">
        <v>37956</v>
      </c>
      <c r="B45" t="s">
        <v>23</v>
      </c>
      <c r="C45" s="10" t="e">
        <f t="shared" si="0"/>
        <v>#VALUE!</v>
      </c>
      <c r="D45" s="10">
        <v>1.1699999999999999E-2</v>
      </c>
      <c r="E45" s="10">
        <f t="shared" si="1"/>
        <v>1.1632084229707696E-2</v>
      </c>
      <c r="F45" s="10" t="e">
        <f t="shared" si="2"/>
        <v>#VALUE!</v>
      </c>
      <c r="G45" s="16">
        <v>37956</v>
      </c>
      <c r="H45" s="26">
        <v>577.79300000000001</v>
      </c>
      <c r="I45" s="10" t="e">
        <f t="shared" si="3"/>
        <v>#VALUE!</v>
      </c>
      <c r="J45" s="10">
        <v>1.1699999999999999E-2</v>
      </c>
      <c r="K45" s="10">
        <f t="shared" si="4"/>
        <v>1.1632084229707696E-2</v>
      </c>
      <c r="L45" s="10" t="e">
        <f>I45-J45</f>
        <v>#VALUE!</v>
      </c>
    </row>
    <row r="46" spans="1:12" x14ac:dyDescent="0.2">
      <c r="A46" s="15">
        <v>37987</v>
      </c>
      <c r="B46" t="s">
        <v>23</v>
      </c>
      <c r="C46" s="10" t="e">
        <f t="shared" si="0"/>
        <v>#VALUE!</v>
      </c>
      <c r="D46" s="10">
        <v>1.1200000000000002E-2</v>
      </c>
      <c r="E46" s="10">
        <f>LN(1+D46)</f>
        <v>1.1137744410456021E-2</v>
      </c>
      <c r="F46" s="10" t="e">
        <f>(C46-E46)</f>
        <v>#VALUE!</v>
      </c>
      <c r="G46" s="16">
        <v>37987</v>
      </c>
      <c r="H46" s="26">
        <v>611.01199999999994</v>
      </c>
      <c r="I46" s="10">
        <f t="shared" si="3"/>
        <v>5.5900925873176126E-2</v>
      </c>
      <c r="J46" s="10">
        <v>1.1200000000000002E-2</v>
      </c>
      <c r="K46" s="10">
        <f>LN(1+J46)</f>
        <v>1.1137744410456021E-2</v>
      </c>
      <c r="L46" s="10">
        <f>(I46-K46)</f>
        <v>4.4763181462720104E-2</v>
      </c>
    </row>
    <row r="47" spans="1:12" x14ac:dyDescent="0.2">
      <c r="A47" s="15">
        <v>38018</v>
      </c>
      <c r="B47" t="s">
        <v>23</v>
      </c>
      <c r="C47" s="10" t="e">
        <f t="shared" si="0"/>
        <v>#VALUE!</v>
      </c>
      <c r="D47" s="10">
        <v>1.1000000000000001E-2</v>
      </c>
      <c r="E47" s="10">
        <f t="shared" ref="E47:E110" si="6">LN(1+D47)</f>
        <v>1.0939940038334263E-2</v>
      </c>
      <c r="F47" s="10" t="e">
        <f t="shared" ref="F47:F110" si="7">(C47-E47)</f>
        <v>#VALUE!</v>
      </c>
      <c r="G47" s="16">
        <v>38018</v>
      </c>
      <c r="H47" s="26">
        <v>623.04100000000005</v>
      </c>
      <c r="I47" s="10">
        <f t="shared" si="3"/>
        <v>1.9495728302663787E-2</v>
      </c>
      <c r="J47" s="10">
        <v>1.1000000000000001E-2</v>
      </c>
      <c r="K47" s="10">
        <f t="shared" ref="K47:K110" si="8">LN(1+J47)</f>
        <v>1.0939940038334263E-2</v>
      </c>
      <c r="L47" s="10">
        <f t="shared" ref="L47:L110" si="9">(I47-K47)</f>
        <v>8.5557882643295235E-3</v>
      </c>
    </row>
    <row r="48" spans="1:12" x14ac:dyDescent="0.2">
      <c r="A48" s="15">
        <v>38047</v>
      </c>
      <c r="B48" t="s">
        <v>23</v>
      </c>
      <c r="C48" s="10" t="e">
        <f t="shared" si="0"/>
        <v>#VALUE!</v>
      </c>
      <c r="D48" s="10">
        <v>1.1000000000000001E-2</v>
      </c>
      <c r="E48" s="10">
        <f t="shared" si="6"/>
        <v>1.0939940038334263E-2</v>
      </c>
      <c r="F48" s="10" t="e">
        <f t="shared" si="7"/>
        <v>#VALUE!</v>
      </c>
      <c r="G48" s="16">
        <v>38047</v>
      </c>
      <c r="H48" s="26">
        <v>634.66200000000003</v>
      </c>
      <c r="I48" s="10">
        <f t="shared" si="3"/>
        <v>1.848024649905998E-2</v>
      </c>
      <c r="J48" s="10">
        <v>1.1000000000000001E-2</v>
      </c>
      <c r="K48" s="10">
        <f t="shared" si="8"/>
        <v>1.0939940038334263E-2</v>
      </c>
      <c r="L48" s="10">
        <f t="shared" si="9"/>
        <v>7.5403064607257164E-3</v>
      </c>
    </row>
    <row r="49" spans="1:12" x14ac:dyDescent="0.2">
      <c r="A49" s="15">
        <v>38078</v>
      </c>
      <c r="B49" t="s">
        <v>23</v>
      </c>
      <c r="C49" s="10" t="e">
        <f t="shared" si="0"/>
        <v>#VALUE!</v>
      </c>
      <c r="D49" s="10">
        <v>1.09E-2</v>
      </c>
      <c r="E49" s="10">
        <f t="shared" si="6"/>
        <v>1.0841023177874769E-2</v>
      </c>
      <c r="F49" s="10" t="e">
        <f t="shared" si="7"/>
        <v>#VALUE!</v>
      </c>
      <c r="G49" s="16">
        <v>38078</v>
      </c>
      <c r="H49" s="26">
        <v>632.404</v>
      </c>
      <c r="I49" s="10">
        <f t="shared" si="3"/>
        <v>-3.5641432889885315E-3</v>
      </c>
      <c r="J49" s="10">
        <v>1.09E-2</v>
      </c>
      <c r="K49" s="10">
        <f t="shared" si="8"/>
        <v>1.0841023177874769E-2</v>
      </c>
      <c r="L49" s="10">
        <f t="shared" si="9"/>
        <v>-1.44051664668633E-2</v>
      </c>
    </row>
    <row r="50" spans="1:12" x14ac:dyDescent="0.2">
      <c r="A50" s="15">
        <v>38108</v>
      </c>
      <c r="B50" t="s">
        <v>23</v>
      </c>
      <c r="C50" s="10" t="e">
        <f t="shared" si="0"/>
        <v>#VALUE!</v>
      </c>
      <c r="D50" s="10">
        <v>1.1000000000000001E-2</v>
      </c>
      <c r="E50" s="10">
        <f t="shared" si="6"/>
        <v>1.0939940038334263E-2</v>
      </c>
      <c r="F50" s="10" t="e">
        <f t="shared" si="7"/>
        <v>#VALUE!</v>
      </c>
      <c r="G50" s="16">
        <v>38108</v>
      </c>
      <c r="H50" s="26">
        <v>614.66</v>
      </c>
      <c r="I50" s="10">
        <f t="shared" si="3"/>
        <v>-2.8459161023376468E-2</v>
      </c>
      <c r="J50" s="10">
        <v>1.1000000000000001E-2</v>
      </c>
      <c r="K50" s="10">
        <f t="shared" si="8"/>
        <v>1.0939940038334263E-2</v>
      </c>
      <c r="L50" s="10">
        <f t="shared" si="9"/>
        <v>-3.9399101061710733E-2</v>
      </c>
    </row>
    <row r="51" spans="1:12" x14ac:dyDescent="0.2">
      <c r="A51" s="15">
        <v>38139</v>
      </c>
      <c r="B51" t="s">
        <v>23</v>
      </c>
      <c r="C51" s="10" t="e">
        <f t="shared" si="0"/>
        <v>#VALUE!</v>
      </c>
      <c r="D51" s="10">
        <v>1.125E-2</v>
      </c>
      <c r="E51" s="10">
        <f t="shared" si="6"/>
        <v>1.1187189390564376E-2</v>
      </c>
      <c r="F51" s="10" t="e">
        <f t="shared" si="7"/>
        <v>#VALUE!</v>
      </c>
      <c r="G51" s="16">
        <v>38139</v>
      </c>
      <c r="H51" s="26">
        <v>618.11300000000006</v>
      </c>
      <c r="I51" s="10">
        <f t="shared" si="3"/>
        <v>5.6020192368654532E-3</v>
      </c>
      <c r="J51" s="10">
        <v>1.125E-2</v>
      </c>
      <c r="K51" s="10">
        <f t="shared" si="8"/>
        <v>1.1187189390564376E-2</v>
      </c>
      <c r="L51" s="10">
        <f t="shared" si="9"/>
        <v>-5.5851701536989229E-3</v>
      </c>
    </row>
    <row r="52" spans="1:12" x14ac:dyDescent="0.2">
      <c r="A52" s="15">
        <v>38169</v>
      </c>
      <c r="B52" t="s">
        <v>23</v>
      </c>
      <c r="C52" s="10" t="e">
        <f t="shared" si="0"/>
        <v>#VALUE!</v>
      </c>
      <c r="D52" s="10">
        <v>1.3612500000000001E-2</v>
      </c>
      <c r="E52" s="10">
        <f t="shared" si="6"/>
        <v>1.3520682229729009E-2</v>
      </c>
      <c r="F52" s="10" t="e">
        <f t="shared" si="7"/>
        <v>#VALUE!</v>
      </c>
      <c r="G52" s="16">
        <v>38169</v>
      </c>
      <c r="H52" s="26">
        <v>630.84299999999996</v>
      </c>
      <c r="I52" s="10">
        <f t="shared" si="3"/>
        <v>2.0385731532567258E-2</v>
      </c>
      <c r="J52" s="10">
        <v>1.3612500000000001E-2</v>
      </c>
      <c r="K52" s="10">
        <f t="shared" si="8"/>
        <v>1.3520682229729009E-2</v>
      </c>
      <c r="L52" s="10">
        <f t="shared" si="9"/>
        <v>6.8650493028382491E-3</v>
      </c>
    </row>
    <row r="53" spans="1:12" x14ac:dyDescent="0.2">
      <c r="A53" s="15">
        <v>38200</v>
      </c>
      <c r="B53" t="s">
        <v>23</v>
      </c>
      <c r="C53" s="10" t="e">
        <f t="shared" si="0"/>
        <v>#VALUE!</v>
      </c>
      <c r="D53" s="10">
        <v>1.51375E-2</v>
      </c>
      <c r="E53" s="10">
        <f t="shared" si="6"/>
        <v>1.5024071299088004E-2</v>
      </c>
      <c r="F53" s="10" t="e">
        <f t="shared" si="7"/>
        <v>#VALUE!</v>
      </c>
      <c r="G53" s="16">
        <v>38200</v>
      </c>
      <c r="H53" s="26">
        <v>608.69899999999996</v>
      </c>
      <c r="I53" s="10">
        <f t="shared" si="3"/>
        <v>-3.5733127518938215E-2</v>
      </c>
      <c r="J53" s="10">
        <v>1.51375E-2</v>
      </c>
      <c r="K53" s="10">
        <f t="shared" si="8"/>
        <v>1.5024071299088004E-2</v>
      </c>
      <c r="L53" s="10">
        <f t="shared" si="9"/>
        <v>-5.075719881802622E-2</v>
      </c>
    </row>
    <row r="54" spans="1:12" x14ac:dyDescent="0.2">
      <c r="A54" s="15">
        <v>38231</v>
      </c>
      <c r="B54" t="s">
        <v>23</v>
      </c>
      <c r="C54" s="10" t="e">
        <f t="shared" si="0"/>
        <v>#VALUE!</v>
      </c>
      <c r="D54" s="10">
        <v>1.67E-2</v>
      </c>
      <c r="E54" s="10">
        <f t="shared" si="6"/>
        <v>1.656208829897823E-2</v>
      </c>
      <c r="F54" s="10" t="e">
        <f t="shared" si="7"/>
        <v>#VALUE!</v>
      </c>
      <c r="G54" s="16">
        <v>38231</v>
      </c>
      <c r="H54" s="26">
        <v>610.93700000000001</v>
      </c>
      <c r="I54" s="10">
        <f t="shared" si="3"/>
        <v>3.6699515460071994E-3</v>
      </c>
      <c r="J54" s="10">
        <v>1.67E-2</v>
      </c>
      <c r="K54" s="10">
        <f t="shared" si="8"/>
        <v>1.656208829897823E-2</v>
      </c>
      <c r="L54" s="10">
        <f t="shared" si="9"/>
        <v>-1.2892136752971031E-2</v>
      </c>
    </row>
    <row r="55" spans="1:12" x14ac:dyDescent="0.2">
      <c r="A55" s="15">
        <v>38261</v>
      </c>
      <c r="B55" t="s">
        <v>23</v>
      </c>
      <c r="C55" s="10" t="e">
        <f t="shared" si="0"/>
        <v>#VALUE!</v>
      </c>
      <c r="D55" s="10">
        <v>1.84E-2</v>
      </c>
      <c r="E55" s="10">
        <f t="shared" si="6"/>
        <v>1.8232768261059684E-2</v>
      </c>
      <c r="F55" s="10" t="e">
        <f t="shared" si="7"/>
        <v>#VALUE!</v>
      </c>
      <c r="G55" s="16">
        <v>38261</v>
      </c>
      <c r="H55" s="26">
        <v>624.13</v>
      </c>
      <c r="I55" s="10">
        <f t="shared" si="3"/>
        <v>2.1364835805257543E-2</v>
      </c>
      <c r="J55" s="10">
        <v>1.84E-2</v>
      </c>
      <c r="K55" s="10">
        <f t="shared" si="8"/>
        <v>1.8232768261059684E-2</v>
      </c>
      <c r="L55" s="10">
        <f t="shared" si="9"/>
        <v>3.1320675441978592E-3</v>
      </c>
    </row>
    <row r="56" spans="1:12" x14ac:dyDescent="0.2">
      <c r="A56" s="15">
        <v>38292</v>
      </c>
      <c r="B56" t="s">
        <v>23</v>
      </c>
      <c r="C56" s="10" t="e">
        <f t="shared" si="0"/>
        <v>#VALUE!</v>
      </c>
      <c r="D56" s="10">
        <v>2.01625E-2</v>
      </c>
      <c r="E56" s="10">
        <f t="shared" si="6"/>
        <v>1.9961928332586105E-2</v>
      </c>
      <c r="F56" s="10" t="e">
        <f t="shared" si="7"/>
        <v>#VALUE!</v>
      </c>
      <c r="G56" s="16">
        <v>38292</v>
      </c>
      <c r="H56" s="26">
        <v>638.79999999999995</v>
      </c>
      <c r="I56" s="10">
        <f t="shared" si="3"/>
        <v>2.3232736336471525E-2</v>
      </c>
      <c r="J56" s="10">
        <v>2.01625E-2</v>
      </c>
      <c r="K56" s="10">
        <f t="shared" si="8"/>
        <v>1.9961928332586105E-2</v>
      </c>
      <c r="L56" s="10">
        <f t="shared" si="9"/>
        <v>3.2708080038854198E-3</v>
      </c>
    </row>
    <row r="57" spans="1:12" x14ac:dyDescent="0.2">
      <c r="A57" s="15">
        <v>38322</v>
      </c>
      <c r="B57" t="s">
        <v>23</v>
      </c>
      <c r="C57" s="10" t="e">
        <f t="shared" si="0"/>
        <v>#VALUE!</v>
      </c>
      <c r="D57" s="10">
        <v>2.30625E-2</v>
      </c>
      <c r="E57" s="10">
        <f t="shared" si="6"/>
        <v>2.2800579922436295E-2</v>
      </c>
      <c r="F57" s="10" t="e">
        <f t="shared" si="7"/>
        <v>#VALUE!</v>
      </c>
      <c r="G57" s="16">
        <v>38322</v>
      </c>
      <c r="H57" s="26">
        <v>674.04</v>
      </c>
      <c r="I57" s="10">
        <f t="shared" si="3"/>
        <v>5.369803999148421E-2</v>
      </c>
      <c r="J57" s="10">
        <v>2.30625E-2</v>
      </c>
      <c r="K57" s="10">
        <f t="shared" si="8"/>
        <v>2.2800579922436295E-2</v>
      </c>
      <c r="L57" s="10">
        <f t="shared" si="9"/>
        <v>3.0897460069047915E-2</v>
      </c>
    </row>
    <row r="58" spans="1:12" x14ac:dyDescent="0.2">
      <c r="A58" s="15">
        <v>38353</v>
      </c>
      <c r="B58" t="s">
        <v>23</v>
      </c>
      <c r="C58" s="10" t="e">
        <f t="shared" si="0"/>
        <v>#VALUE!</v>
      </c>
      <c r="D58" s="10">
        <v>2.4E-2</v>
      </c>
      <c r="E58" s="10">
        <f t="shared" si="6"/>
        <v>2.3716526617316065E-2</v>
      </c>
      <c r="F58" s="10" t="e">
        <f t="shared" si="7"/>
        <v>#VALUE!</v>
      </c>
      <c r="G58" s="16">
        <v>38353</v>
      </c>
      <c r="H58" s="26">
        <v>700.04899999999998</v>
      </c>
      <c r="I58" s="10">
        <f t="shared" si="3"/>
        <v>3.7860876261177304E-2</v>
      </c>
      <c r="J58" s="10">
        <v>2.4E-2</v>
      </c>
      <c r="K58" s="10">
        <f t="shared" si="8"/>
        <v>2.3716526617316065E-2</v>
      </c>
      <c r="L58" s="10">
        <f t="shared" si="9"/>
        <v>1.4144349643861239E-2</v>
      </c>
    </row>
    <row r="59" spans="1:12" x14ac:dyDescent="0.2">
      <c r="A59" s="15">
        <v>38384</v>
      </c>
      <c r="B59" t="s">
        <v>23</v>
      </c>
      <c r="C59" s="10" t="e">
        <f t="shared" si="0"/>
        <v>#VALUE!</v>
      </c>
      <c r="D59" s="10">
        <v>2.5899999999999999E-2</v>
      </c>
      <c r="E59" s="10">
        <f t="shared" si="6"/>
        <v>2.5570276111530045E-2</v>
      </c>
      <c r="F59" s="10" t="e">
        <f t="shared" si="7"/>
        <v>#VALUE!</v>
      </c>
      <c r="G59" s="16">
        <v>38384</v>
      </c>
      <c r="H59" s="26">
        <v>685.57500000000005</v>
      </c>
      <c r="I59" s="10">
        <f t="shared" si="3"/>
        <v>-2.0892430385526833E-2</v>
      </c>
      <c r="J59" s="10">
        <v>2.5899999999999999E-2</v>
      </c>
      <c r="K59" s="10">
        <f t="shared" si="8"/>
        <v>2.5570276111530045E-2</v>
      </c>
      <c r="L59" s="10">
        <f t="shared" si="9"/>
        <v>-4.6462706497056874E-2</v>
      </c>
    </row>
    <row r="60" spans="1:12" x14ac:dyDescent="0.2">
      <c r="A60" s="15">
        <v>38412</v>
      </c>
      <c r="B60" t="s">
        <v>23</v>
      </c>
      <c r="C60" s="10" t="e">
        <f t="shared" si="0"/>
        <v>#VALUE!</v>
      </c>
      <c r="D60" s="10">
        <v>2.7200000000000002E-2</v>
      </c>
      <c r="E60" s="10">
        <f t="shared" si="6"/>
        <v>2.6836653953559785E-2</v>
      </c>
      <c r="F60" s="10" t="e">
        <f t="shared" si="7"/>
        <v>#VALUE!</v>
      </c>
      <c r="G60" s="16">
        <v>38412</v>
      </c>
      <c r="H60" s="26">
        <v>708.17499999999995</v>
      </c>
      <c r="I60" s="10">
        <f t="shared" si="3"/>
        <v>3.2433336084227986E-2</v>
      </c>
      <c r="J60" s="10">
        <v>2.7200000000000002E-2</v>
      </c>
      <c r="K60" s="10">
        <f t="shared" si="8"/>
        <v>2.6836653953559785E-2</v>
      </c>
      <c r="L60" s="10">
        <f t="shared" si="9"/>
        <v>5.5966821306682006E-3</v>
      </c>
    </row>
    <row r="61" spans="1:12" x14ac:dyDescent="0.2">
      <c r="A61" s="15">
        <v>38443</v>
      </c>
      <c r="B61" t="s">
        <v>23</v>
      </c>
      <c r="C61" s="10" t="e">
        <f t="shared" si="0"/>
        <v>#VALUE!</v>
      </c>
      <c r="D61" s="10">
        <v>2.87E-2</v>
      </c>
      <c r="E61" s="10">
        <f t="shared" si="6"/>
        <v>2.8295869154847251E-2</v>
      </c>
      <c r="F61" s="10" t="e">
        <f t="shared" si="7"/>
        <v>#VALUE!</v>
      </c>
      <c r="G61" s="16">
        <v>38443</v>
      </c>
      <c r="H61" s="26">
        <v>691.12900000000002</v>
      </c>
      <c r="I61" s="10">
        <f t="shared" si="3"/>
        <v>-2.4364745985832804E-2</v>
      </c>
      <c r="J61" s="10">
        <v>2.87E-2</v>
      </c>
      <c r="K61" s="10">
        <f t="shared" si="8"/>
        <v>2.8295869154847251E-2</v>
      </c>
      <c r="L61" s="10">
        <f t="shared" si="9"/>
        <v>-5.2660615140680059E-2</v>
      </c>
    </row>
    <row r="62" spans="1:12" x14ac:dyDescent="0.2">
      <c r="A62" s="15">
        <v>38473</v>
      </c>
      <c r="B62" t="s">
        <v>23</v>
      </c>
      <c r="C62" s="10" t="e">
        <f t="shared" si="0"/>
        <v>#VALUE!</v>
      </c>
      <c r="D62" s="10">
        <v>3.0887500000000002E-2</v>
      </c>
      <c r="E62" s="10">
        <f t="shared" si="6"/>
        <v>3.0420081719305728E-2</v>
      </c>
      <c r="F62" s="10" t="e">
        <f t="shared" si="7"/>
        <v>#VALUE!</v>
      </c>
      <c r="G62" s="16">
        <v>38473</v>
      </c>
      <c r="H62" s="26">
        <v>673.15300000000002</v>
      </c>
      <c r="I62" s="10">
        <f t="shared" si="3"/>
        <v>-2.6353848232083161E-2</v>
      </c>
      <c r="J62" s="10">
        <v>3.0887500000000002E-2</v>
      </c>
      <c r="K62" s="10">
        <f t="shared" si="8"/>
        <v>3.0420081719305728E-2</v>
      </c>
      <c r="L62" s="10">
        <f t="shared" si="9"/>
        <v>-5.6773929951388885E-2</v>
      </c>
    </row>
    <row r="63" spans="1:12" x14ac:dyDescent="0.2">
      <c r="A63" s="15">
        <v>38504</v>
      </c>
      <c r="B63" t="s">
        <v>23</v>
      </c>
      <c r="C63" s="10" t="e">
        <f t="shared" si="0"/>
        <v>#VALUE!</v>
      </c>
      <c r="D63" s="10">
        <v>3.1400000000000004E-2</v>
      </c>
      <c r="E63" s="10">
        <f t="shared" si="6"/>
        <v>3.091710263472161E-2</v>
      </c>
      <c r="F63" s="10" t="e">
        <f t="shared" si="7"/>
        <v>#VALUE!</v>
      </c>
      <c r="G63" s="16">
        <v>38504</v>
      </c>
      <c r="H63" s="26">
        <v>685.96699999999998</v>
      </c>
      <c r="I63" s="10">
        <f t="shared" si="3"/>
        <v>1.8856877538232193E-2</v>
      </c>
      <c r="J63" s="10">
        <v>3.1400000000000004E-2</v>
      </c>
      <c r="K63" s="10">
        <f t="shared" si="8"/>
        <v>3.091710263472161E-2</v>
      </c>
      <c r="L63" s="10">
        <f t="shared" si="9"/>
        <v>-1.2060225096489418E-2</v>
      </c>
    </row>
    <row r="64" spans="1:12" x14ac:dyDescent="0.2">
      <c r="A64" s="15">
        <v>38534</v>
      </c>
      <c r="B64" t="s">
        <v>23</v>
      </c>
      <c r="C64" s="10" t="e">
        <f t="shared" si="0"/>
        <v>#VALUE!</v>
      </c>
      <c r="D64" s="10">
        <v>3.3399999999999999E-2</v>
      </c>
      <c r="E64" s="10">
        <f t="shared" si="6"/>
        <v>3.2854336870947277E-2</v>
      </c>
      <c r="F64" s="10" t="e">
        <f t="shared" si="7"/>
        <v>#VALUE!</v>
      </c>
      <c r="G64" s="16">
        <v>38534</v>
      </c>
      <c r="H64" s="26">
        <v>693.90499999999997</v>
      </c>
      <c r="I64" s="10">
        <f t="shared" si="3"/>
        <v>1.1505541916235157E-2</v>
      </c>
      <c r="J64" s="10">
        <v>3.3399999999999999E-2</v>
      </c>
      <c r="K64" s="10">
        <f t="shared" si="8"/>
        <v>3.2854336870947277E-2</v>
      </c>
      <c r="L64" s="10">
        <f t="shared" si="9"/>
        <v>-2.1348794954712119E-2</v>
      </c>
    </row>
    <row r="65" spans="1:12" x14ac:dyDescent="0.2">
      <c r="A65" s="15">
        <v>38565</v>
      </c>
      <c r="B65" t="s">
        <v>23</v>
      </c>
      <c r="C65" s="10" t="e">
        <f t="shared" si="0"/>
        <v>#VALUE!</v>
      </c>
      <c r="D65" s="10">
        <v>3.5337500000000001E-2</v>
      </c>
      <c r="E65" s="10">
        <f t="shared" si="6"/>
        <v>3.4727460519057625E-2</v>
      </c>
      <c r="F65" s="10" t="e">
        <f t="shared" si="7"/>
        <v>#VALUE!</v>
      </c>
      <c r="G65" s="16">
        <v>38565</v>
      </c>
      <c r="H65" s="26">
        <v>720.351</v>
      </c>
      <c r="I65" s="10">
        <f t="shared" si="3"/>
        <v>3.7403529691809448E-2</v>
      </c>
      <c r="J65" s="10">
        <v>3.5337500000000001E-2</v>
      </c>
      <c r="K65" s="10">
        <f t="shared" si="8"/>
        <v>3.4727460519057625E-2</v>
      </c>
      <c r="L65" s="10">
        <f t="shared" si="9"/>
        <v>2.6760691727518229E-3</v>
      </c>
    </row>
    <row r="66" spans="1:12" x14ac:dyDescent="0.2">
      <c r="A66" s="15">
        <v>38596</v>
      </c>
      <c r="B66" t="s">
        <v>23</v>
      </c>
      <c r="C66" s="10" t="e">
        <f t="shared" si="0"/>
        <v>#VALUE!</v>
      </c>
      <c r="D66" s="10">
        <v>3.7162500000000001E-2</v>
      </c>
      <c r="E66" s="10">
        <f t="shared" si="6"/>
        <v>3.6488618995982741E-2</v>
      </c>
      <c r="F66" s="10" t="e">
        <f t="shared" si="7"/>
        <v>#VALUE!</v>
      </c>
      <c r="G66" s="16">
        <v>38596</v>
      </c>
      <c r="H66" s="26">
        <v>724.21699999999998</v>
      </c>
      <c r="I66" s="10">
        <f t="shared" si="3"/>
        <v>5.3524780138492819E-3</v>
      </c>
      <c r="J66" s="10">
        <v>3.7162500000000001E-2</v>
      </c>
      <c r="K66" s="10">
        <f t="shared" si="8"/>
        <v>3.6488618995982741E-2</v>
      </c>
      <c r="L66" s="10">
        <f t="shared" si="9"/>
        <v>-3.1136140982133458E-2</v>
      </c>
    </row>
    <row r="67" spans="1:12" x14ac:dyDescent="0.2">
      <c r="A67" s="15">
        <v>38626</v>
      </c>
      <c r="B67" t="s">
        <v>23</v>
      </c>
      <c r="C67" s="10" t="e">
        <f t="shared" si="0"/>
        <v>#VALUE!</v>
      </c>
      <c r="D67" s="10">
        <v>3.8800000000000001E-2</v>
      </c>
      <c r="E67" s="10">
        <f t="shared" si="6"/>
        <v>3.8066200806456278E-2</v>
      </c>
      <c r="F67" s="10" t="e">
        <f t="shared" si="7"/>
        <v>#VALUE!</v>
      </c>
      <c r="G67" s="16">
        <v>38626</v>
      </c>
      <c r="H67" s="26">
        <v>744.048</v>
      </c>
      <c r="I67" s="10">
        <f t="shared" si="3"/>
        <v>2.7014477646617737E-2</v>
      </c>
      <c r="J67" s="10">
        <v>3.8800000000000001E-2</v>
      </c>
      <c r="K67" s="10">
        <f t="shared" si="8"/>
        <v>3.8066200806456278E-2</v>
      </c>
      <c r="L67" s="10">
        <f t="shared" si="9"/>
        <v>-1.1051723159838541E-2</v>
      </c>
    </row>
    <row r="68" spans="1:12" x14ac:dyDescent="0.2">
      <c r="A68" s="15">
        <v>38657</v>
      </c>
      <c r="B68" t="s">
        <v>23</v>
      </c>
      <c r="C68" s="10" t="e">
        <f t="shared" si="0"/>
        <v>#VALUE!</v>
      </c>
      <c r="D68" s="10">
        <v>4.0899999999999999E-2</v>
      </c>
      <c r="E68" s="10">
        <f t="shared" si="6"/>
        <v>4.0085723539285578E-2</v>
      </c>
      <c r="F68" s="10" t="e">
        <f t="shared" si="7"/>
        <v>#VALUE!</v>
      </c>
      <c r="G68" s="16">
        <v>38657</v>
      </c>
      <c r="H68" s="26">
        <v>723.62199999999996</v>
      </c>
      <c r="I68" s="10">
        <f t="shared" si="3"/>
        <v>-2.78363922842201E-2</v>
      </c>
      <c r="J68" s="10">
        <v>4.0899999999999999E-2</v>
      </c>
      <c r="K68" s="10">
        <f t="shared" si="8"/>
        <v>4.0085723539285578E-2</v>
      </c>
      <c r="L68" s="10">
        <f t="shared" si="9"/>
        <v>-6.7922115823505685E-2</v>
      </c>
    </row>
    <row r="69" spans="1:12" x14ac:dyDescent="0.2">
      <c r="A69" s="15">
        <v>38687</v>
      </c>
      <c r="B69" t="s">
        <v>23</v>
      </c>
      <c r="C69" s="10" t="e">
        <f t="shared" si="0"/>
        <v>#VALUE!</v>
      </c>
      <c r="D69" s="10">
        <v>4.3112500000000005E-2</v>
      </c>
      <c r="E69" s="10">
        <f t="shared" si="6"/>
        <v>4.2209032138676064E-2</v>
      </c>
      <c r="F69" s="10" t="e">
        <f t="shared" si="7"/>
        <v>#VALUE!</v>
      </c>
      <c r="G69" s="16">
        <v>38687</v>
      </c>
      <c r="H69" s="26">
        <v>748.91899999999998</v>
      </c>
      <c r="I69" s="10">
        <f t="shared" si="3"/>
        <v>3.4361676880130192E-2</v>
      </c>
      <c r="J69" s="10">
        <v>4.3112500000000005E-2</v>
      </c>
      <c r="K69" s="10">
        <f t="shared" si="8"/>
        <v>4.2209032138676064E-2</v>
      </c>
      <c r="L69" s="10">
        <f t="shared" si="9"/>
        <v>-7.8473552585458725E-3</v>
      </c>
    </row>
    <row r="70" spans="1:12" x14ac:dyDescent="0.2">
      <c r="A70" s="15">
        <v>38718</v>
      </c>
      <c r="B70" t="s">
        <v>23</v>
      </c>
      <c r="C70" s="10" t="e">
        <f t="shared" si="0"/>
        <v>#VALUE!</v>
      </c>
      <c r="D70" s="10">
        <v>4.3899999999999995E-2</v>
      </c>
      <c r="E70" s="10">
        <f t="shared" si="6"/>
        <v>4.2963699432115719E-2</v>
      </c>
      <c r="F70" s="10" t="e">
        <f t="shared" si="7"/>
        <v>#VALUE!</v>
      </c>
      <c r="G70" s="16">
        <v>38718</v>
      </c>
      <c r="H70" s="26">
        <v>767.52</v>
      </c>
      <c r="I70" s="10">
        <f t="shared" si="3"/>
        <v>2.453370427679551E-2</v>
      </c>
      <c r="J70" s="10">
        <v>4.3899999999999995E-2</v>
      </c>
      <c r="K70" s="10">
        <f t="shared" si="8"/>
        <v>4.2963699432115719E-2</v>
      </c>
      <c r="L70" s="10">
        <f t="shared" si="9"/>
        <v>-1.8429995155320209E-2</v>
      </c>
    </row>
    <row r="71" spans="1:12" x14ac:dyDescent="0.2">
      <c r="A71" s="15">
        <v>38749</v>
      </c>
      <c r="B71" t="s">
        <v>23</v>
      </c>
      <c r="C71" s="10" t="e">
        <f t="shared" si="0"/>
        <v>#VALUE!</v>
      </c>
      <c r="D71" s="10">
        <v>4.5706300000000005E-2</v>
      </c>
      <c r="E71" s="10">
        <f t="shared" si="6"/>
        <v>4.4692542276725936E-2</v>
      </c>
      <c r="F71" s="10" t="e">
        <f t="shared" si="7"/>
        <v>#VALUE!</v>
      </c>
      <c r="G71" s="16">
        <v>38749</v>
      </c>
      <c r="H71" s="26">
        <v>807.07500000000005</v>
      </c>
      <c r="I71" s="10">
        <f t="shared" si="3"/>
        <v>5.0252063000811892E-2</v>
      </c>
      <c r="J71" s="10">
        <v>4.5706300000000005E-2</v>
      </c>
      <c r="K71" s="10">
        <f t="shared" si="8"/>
        <v>4.4692542276725936E-2</v>
      </c>
      <c r="L71" s="10">
        <f t="shared" si="9"/>
        <v>5.5595207240859562E-3</v>
      </c>
    </row>
    <row r="72" spans="1:12" x14ac:dyDescent="0.2">
      <c r="A72" s="15">
        <v>38777</v>
      </c>
      <c r="B72" t="s">
        <v>23</v>
      </c>
      <c r="C72" s="10" t="e">
        <f t="shared" si="0"/>
        <v>#VALUE!</v>
      </c>
      <c r="D72" s="10">
        <v>4.6399999999999997E-2</v>
      </c>
      <c r="E72" s="10">
        <f t="shared" si="6"/>
        <v>4.5355701720797198E-2</v>
      </c>
      <c r="F72" s="10" t="e">
        <f t="shared" si="7"/>
        <v>#VALUE!</v>
      </c>
      <c r="G72" s="16">
        <v>38777</v>
      </c>
      <c r="H72" s="26">
        <v>804.62400000000002</v>
      </c>
      <c r="I72" s="10">
        <f t="shared" si="3"/>
        <v>-3.0415131975339749E-3</v>
      </c>
      <c r="J72" s="10">
        <v>4.6399999999999997E-2</v>
      </c>
      <c r="K72" s="10">
        <f t="shared" si="8"/>
        <v>4.5355701720797198E-2</v>
      </c>
      <c r="L72" s="10">
        <f t="shared" si="9"/>
        <v>-4.8397214918331176E-2</v>
      </c>
    </row>
    <row r="73" spans="1:12" x14ac:dyDescent="0.2">
      <c r="A73" s="15">
        <v>38808</v>
      </c>
      <c r="B73" t="s">
        <v>23</v>
      </c>
      <c r="C73" s="10" t="e">
        <f t="shared" si="0"/>
        <v>#VALUE!</v>
      </c>
      <c r="D73" s="10">
        <v>4.8300000000000003E-2</v>
      </c>
      <c r="E73" s="10">
        <f t="shared" si="6"/>
        <v>4.716980447638993E-2</v>
      </c>
      <c r="F73" s="10" t="e">
        <f t="shared" si="7"/>
        <v>#VALUE!</v>
      </c>
      <c r="G73" s="16">
        <v>38808</v>
      </c>
      <c r="H73" s="26">
        <v>821.72799999999995</v>
      </c>
      <c r="I73" s="10">
        <f t="shared" si="3"/>
        <v>2.1034352496273345E-2</v>
      </c>
      <c r="J73" s="10">
        <v>4.8300000000000003E-2</v>
      </c>
      <c r="K73" s="10">
        <f t="shared" si="8"/>
        <v>4.716980447638993E-2</v>
      </c>
      <c r="L73" s="10">
        <f t="shared" si="9"/>
        <v>-2.6135451980116586E-2</v>
      </c>
    </row>
    <row r="74" spans="1:12" x14ac:dyDescent="0.2">
      <c r="A74" s="15">
        <v>38838</v>
      </c>
      <c r="B74" t="s">
        <v>23</v>
      </c>
      <c r="C74" s="10" t="e">
        <f t="shared" ref="C74:C137" si="10">LN(B74/B73)</f>
        <v>#VALUE!</v>
      </c>
      <c r="D74" s="10">
        <v>5.04E-2</v>
      </c>
      <c r="E74" s="10">
        <f t="shared" si="6"/>
        <v>4.917104400644938E-2</v>
      </c>
      <c r="F74" s="10" t="e">
        <f t="shared" si="7"/>
        <v>#VALUE!</v>
      </c>
      <c r="G74" s="16">
        <v>38838</v>
      </c>
      <c r="H74" s="26">
        <v>846.745</v>
      </c>
      <c r="I74" s="10">
        <f t="shared" ref="I74:I137" si="11">LN(H74/H73)</f>
        <v>2.9990146696524857E-2</v>
      </c>
      <c r="J74" s="10">
        <v>5.04E-2</v>
      </c>
      <c r="K74" s="10">
        <f t="shared" si="8"/>
        <v>4.917104400644938E-2</v>
      </c>
      <c r="L74" s="10">
        <f t="shared" si="9"/>
        <v>-1.9180897309924522E-2</v>
      </c>
    </row>
    <row r="75" spans="1:12" x14ac:dyDescent="0.2">
      <c r="A75" s="15">
        <v>38869</v>
      </c>
      <c r="B75" t="s">
        <v>23</v>
      </c>
      <c r="C75" s="10" t="e">
        <f t="shared" si="10"/>
        <v>#VALUE!</v>
      </c>
      <c r="D75" s="10">
        <v>5.1293800000000001E-2</v>
      </c>
      <c r="E75" s="10">
        <f t="shared" si="6"/>
        <v>5.0021596121970865E-2</v>
      </c>
      <c r="F75" s="10" t="e">
        <f t="shared" si="7"/>
        <v>#VALUE!</v>
      </c>
      <c r="G75" s="16">
        <v>38869</v>
      </c>
      <c r="H75" s="26">
        <v>810.49699999999996</v>
      </c>
      <c r="I75" s="10">
        <f t="shared" si="11"/>
        <v>-4.3751946999826589E-2</v>
      </c>
      <c r="J75" s="10">
        <v>5.1293800000000001E-2</v>
      </c>
      <c r="K75" s="10">
        <f t="shared" si="8"/>
        <v>5.0021596121970865E-2</v>
      </c>
      <c r="L75" s="10">
        <f t="shared" si="9"/>
        <v>-9.3773543121797448E-2</v>
      </c>
    </row>
    <row r="76" spans="1:12" x14ac:dyDescent="0.2">
      <c r="A76" s="15">
        <v>38899</v>
      </c>
      <c r="B76" t="s">
        <v>23</v>
      </c>
      <c r="C76" s="10" t="e">
        <f t="shared" si="10"/>
        <v>#VALUE!</v>
      </c>
      <c r="D76" s="10">
        <v>5.3337500000000003E-2</v>
      </c>
      <c r="E76" s="10">
        <f t="shared" si="6"/>
        <v>5.1963694619089874E-2</v>
      </c>
      <c r="F76" s="10" t="e">
        <f t="shared" si="7"/>
        <v>#VALUE!</v>
      </c>
      <c r="G76" s="16">
        <v>38899</v>
      </c>
      <c r="H76" s="26">
        <v>807.99199999999996</v>
      </c>
      <c r="I76" s="10">
        <f t="shared" si="11"/>
        <v>-3.0954822680219918E-3</v>
      </c>
      <c r="J76" s="10">
        <v>5.3337500000000003E-2</v>
      </c>
      <c r="K76" s="10">
        <f t="shared" si="8"/>
        <v>5.1963694619089874E-2</v>
      </c>
      <c r="L76" s="10">
        <f t="shared" si="9"/>
        <v>-5.5059176887111864E-2</v>
      </c>
    </row>
    <row r="77" spans="1:12" x14ac:dyDescent="0.2">
      <c r="A77" s="15">
        <v>38930</v>
      </c>
      <c r="B77" t="s">
        <v>23</v>
      </c>
      <c r="C77" s="10" t="e">
        <f t="shared" si="10"/>
        <v>#VALUE!</v>
      </c>
      <c r="D77" s="10">
        <v>5.3899999999999997E-2</v>
      </c>
      <c r="E77" s="10">
        <f t="shared" si="6"/>
        <v>5.2497568957754044E-2</v>
      </c>
      <c r="F77" s="10" t="e">
        <f t="shared" si="7"/>
        <v>#VALUE!</v>
      </c>
      <c r="G77" s="16">
        <v>38930</v>
      </c>
      <c r="H77" s="26">
        <v>810.553</v>
      </c>
      <c r="I77" s="10">
        <f t="shared" si="11"/>
        <v>3.1645732893012613E-3</v>
      </c>
      <c r="J77" s="10">
        <v>5.3899999999999997E-2</v>
      </c>
      <c r="K77" s="10">
        <f t="shared" si="8"/>
        <v>5.2497568957754044E-2</v>
      </c>
      <c r="L77" s="10">
        <f t="shared" si="9"/>
        <v>-4.9332995668452784E-2</v>
      </c>
    </row>
    <row r="78" spans="1:12" x14ac:dyDescent="0.2">
      <c r="A78" s="15">
        <v>38961</v>
      </c>
      <c r="B78" t="s">
        <v>23</v>
      </c>
      <c r="C78" s="10" t="e">
        <f t="shared" si="10"/>
        <v>#VALUE!</v>
      </c>
      <c r="D78" s="10">
        <v>5.33E-2</v>
      </c>
      <c r="E78" s="10">
        <f t="shared" si="6"/>
        <v>5.1928092860359105E-2</v>
      </c>
      <c r="F78" s="10" t="e">
        <f t="shared" si="7"/>
        <v>#VALUE!</v>
      </c>
      <c r="G78" s="16">
        <v>38961</v>
      </c>
      <c r="H78" s="26">
        <v>829.86699999999996</v>
      </c>
      <c r="I78" s="10">
        <f t="shared" si="11"/>
        <v>2.354871621555087E-2</v>
      </c>
      <c r="J78" s="10">
        <v>5.33E-2</v>
      </c>
      <c r="K78" s="10">
        <f t="shared" si="8"/>
        <v>5.1928092860359105E-2</v>
      </c>
      <c r="L78" s="10">
        <f t="shared" si="9"/>
        <v>-2.8379376644808236E-2</v>
      </c>
    </row>
    <row r="79" spans="1:12" x14ac:dyDescent="0.2">
      <c r="A79" s="15">
        <v>38991</v>
      </c>
      <c r="B79" t="s">
        <v>23</v>
      </c>
      <c r="C79" s="10" t="e">
        <f t="shared" si="10"/>
        <v>#VALUE!</v>
      </c>
      <c r="D79" s="10">
        <v>5.3224999999999995E-2</v>
      </c>
      <c r="E79" s="10">
        <f t="shared" si="6"/>
        <v>5.1856885540216675E-2</v>
      </c>
      <c r="F79" s="10" t="e">
        <f t="shared" si="7"/>
        <v>#VALUE!</v>
      </c>
      <c r="G79" s="16">
        <v>38991</v>
      </c>
      <c r="H79" s="26">
        <v>837.83399999999995</v>
      </c>
      <c r="I79" s="10">
        <f t="shared" si="11"/>
        <v>9.5545431805732061E-3</v>
      </c>
      <c r="J79" s="10">
        <v>5.3224999999999995E-2</v>
      </c>
      <c r="K79" s="10">
        <f t="shared" si="8"/>
        <v>5.1856885540216675E-2</v>
      </c>
      <c r="L79" s="10">
        <f t="shared" si="9"/>
        <v>-4.2302342359643468E-2</v>
      </c>
    </row>
    <row r="80" spans="1:12" x14ac:dyDescent="0.2">
      <c r="A80" s="15">
        <v>39022</v>
      </c>
      <c r="B80" t="s">
        <v>23</v>
      </c>
      <c r="C80" s="10" t="e">
        <f t="shared" si="10"/>
        <v>#VALUE!</v>
      </c>
      <c r="D80" s="10">
        <v>5.3200000000000004E-2</v>
      </c>
      <c r="E80" s="10">
        <f t="shared" si="6"/>
        <v>5.1833148640017201E-2</v>
      </c>
      <c r="F80" s="10" t="e">
        <f t="shared" si="7"/>
        <v>#VALUE!</v>
      </c>
      <c r="G80" s="16">
        <v>39022</v>
      </c>
      <c r="H80" s="26">
        <v>869.31100000000004</v>
      </c>
      <c r="I80" s="10">
        <f t="shared" si="11"/>
        <v>3.688095369698012E-2</v>
      </c>
      <c r="J80" s="10">
        <v>5.3200000000000004E-2</v>
      </c>
      <c r="K80" s="10">
        <f t="shared" si="8"/>
        <v>5.1833148640017201E-2</v>
      </c>
      <c r="L80" s="10">
        <f t="shared" si="9"/>
        <v>-1.4952194943037081E-2</v>
      </c>
    </row>
    <row r="81" spans="1:12" x14ac:dyDescent="0.2">
      <c r="A81" s="15">
        <v>39052</v>
      </c>
      <c r="B81" t="s">
        <v>23</v>
      </c>
      <c r="C81" s="10" t="e">
        <f t="shared" si="10"/>
        <v>#VALUE!</v>
      </c>
      <c r="D81" s="10">
        <v>5.3499999999999999E-2</v>
      </c>
      <c r="E81" s="10">
        <f t="shared" si="6"/>
        <v>5.2117954262106768E-2</v>
      </c>
      <c r="F81" s="10" t="e">
        <f t="shared" si="7"/>
        <v>#VALUE!</v>
      </c>
      <c r="G81" s="16">
        <v>39052</v>
      </c>
      <c r="H81" s="26">
        <v>893.90700000000004</v>
      </c>
      <c r="I81" s="10">
        <f t="shared" si="11"/>
        <v>2.7900799052322553E-2</v>
      </c>
      <c r="J81" s="10">
        <v>5.3499999999999999E-2</v>
      </c>
      <c r="K81" s="10">
        <f t="shared" si="8"/>
        <v>5.2117954262106768E-2</v>
      </c>
      <c r="L81" s="10">
        <f t="shared" si="9"/>
        <v>-2.4217155209784215E-2</v>
      </c>
    </row>
    <row r="82" spans="1:12" x14ac:dyDescent="0.2">
      <c r="A82" s="15">
        <v>39083</v>
      </c>
      <c r="B82" t="s">
        <v>23</v>
      </c>
      <c r="C82" s="10" t="e">
        <f t="shared" si="10"/>
        <v>#VALUE!</v>
      </c>
      <c r="D82" s="10">
        <v>5.3218800000000004E-2</v>
      </c>
      <c r="E82" s="10">
        <f t="shared" si="6"/>
        <v>5.1850998841506665E-2</v>
      </c>
      <c r="F82" s="10" t="e">
        <f t="shared" si="7"/>
        <v>#VALUE!</v>
      </c>
      <c r="G82" s="16">
        <v>39083</v>
      </c>
      <c r="H82" s="26">
        <v>912.59900000000005</v>
      </c>
      <c r="I82" s="10">
        <f t="shared" si="11"/>
        <v>2.0694829805666334E-2</v>
      </c>
      <c r="J82" s="10">
        <v>5.3218800000000004E-2</v>
      </c>
      <c r="K82" s="10">
        <f t="shared" si="8"/>
        <v>5.1850998841506665E-2</v>
      </c>
      <c r="L82" s="10">
        <f t="shared" si="9"/>
        <v>-3.1156169035840332E-2</v>
      </c>
    </row>
    <row r="83" spans="1:12" x14ac:dyDescent="0.2">
      <c r="A83" s="15">
        <v>39114</v>
      </c>
      <c r="B83" t="s">
        <v>23</v>
      </c>
      <c r="C83" s="10" t="e">
        <f t="shared" si="10"/>
        <v>#VALUE!</v>
      </c>
      <c r="D83" s="10">
        <v>5.3200000000000004E-2</v>
      </c>
      <c r="E83" s="10">
        <f t="shared" si="6"/>
        <v>5.1833148640017201E-2</v>
      </c>
      <c r="F83" s="10" t="e">
        <f t="shared" si="7"/>
        <v>#VALUE!</v>
      </c>
      <c r="G83" s="16">
        <v>39114</v>
      </c>
      <c r="H83" s="26">
        <v>922.029</v>
      </c>
      <c r="I83" s="10">
        <f t="shared" si="11"/>
        <v>1.0280103701827834E-2</v>
      </c>
      <c r="J83" s="10">
        <v>5.3200000000000004E-2</v>
      </c>
      <c r="K83" s="10">
        <f t="shared" si="8"/>
        <v>5.1833148640017201E-2</v>
      </c>
      <c r="L83" s="10">
        <f t="shared" si="9"/>
        <v>-4.1553044938189371E-2</v>
      </c>
    </row>
    <row r="84" spans="1:12" x14ac:dyDescent="0.2">
      <c r="A84" s="15">
        <v>39142</v>
      </c>
      <c r="B84" t="s">
        <v>23</v>
      </c>
      <c r="C84" s="10" t="e">
        <f t="shared" si="10"/>
        <v>#VALUE!</v>
      </c>
      <c r="D84" s="10">
        <v>5.3200000000000004E-2</v>
      </c>
      <c r="E84" s="10">
        <f t="shared" si="6"/>
        <v>5.1833148640017201E-2</v>
      </c>
      <c r="F84" s="10" t="e">
        <f t="shared" si="7"/>
        <v>#VALUE!</v>
      </c>
      <c r="G84" s="16">
        <v>39142</v>
      </c>
      <c r="H84" s="26">
        <v>917.702</v>
      </c>
      <c r="I84" s="10">
        <f t="shared" si="11"/>
        <v>-4.7039572401634542E-3</v>
      </c>
      <c r="J84" s="10">
        <v>5.3200000000000004E-2</v>
      </c>
      <c r="K84" s="10">
        <f t="shared" si="8"/>
        <v>5.1833148640017201E-2</v>
      </c>
      <c r="L84" s="10">
        <f t="shared" si="9"/>
        <v>-5.6537105880180655E-2</v>
      </c>
    </row>
    <row r="85" spans="1:12" x14ac:dyDescent="0.2">
      <c r="A85" s="15">
        <v>39173</v>
      </c>
      <c r="B85" t="s">
        <v>23</v>
      </c>
      <c r="C85" s="10" t="e">
        <f t="shared" si="10"/>
        <v>#VALUE!</v>
      </c>
      <c r="D85" s="10">
        <v>5.3200000000000004E-2</v>
      </c>
      <c r="E85" s="10">
        <f t="shared" si="6"/>
        <v>5.1833148640017201E-2</v>
      </c>
      <c r="F85" s="10" t="e">
        <f t="shared" si="7"/>
        <v>#VALUE!</v>
      </c>
      <c r="G85" s="16">
        <v>39173</v>
      </c>
      <c r="H85" s="26">
        <v>934.38900000000001</v>
      </c>
      <c r="I85" s="10">
        <f t="shared" si="11"/>
        <v>1.802012056035536E-2</v>
      </c>
      <c r="J85" s="10">
        <v>5.3200000000000004E-2</v>
      </c>
      <c r="K85" s="10">
        <f t="shared" si="8"/>
        <v>5.1833148640017201E-2</v>
      </c>
      <c r="L85" s="10">
        <f t="shared" si="9"/>
        <v>-3.3813028079661842E-2</v>
      </c>
    </row>
    <row r="86" spans="1:12" x14ac:dyDescent="0.2">
      <c r="A86" s="15">
        <v>39203</v>
      </c>
      <c r="B86" t="s">
        <v>23</v>
      </c>
      <c r="C86" s="10" t="e">
        <f t="shared" si="10"/>
        <v>#VALUE!</v>
      </c>
      <c r="D86" s="10">
        <v>5.3200000000000004E-2</v>
      </c>
      <c r="E86" s="10">
        <f t="shared" si="6"/>
        <v>5.1833148640017201E-2</v>
      </c>
      <c r="F86" s="10" t="e">
        <f t="shared" si="7"/>
        <v>#VALUE!</v>
      </c>
      <c r="G86" s="16">
        <v>39203</v>
      </c>
      <c r="H86" s="26">
        <v>973.01099999999997</v>
      </c>
      <c r="I86" s="10">
        <f t="shared" si="11"/>
        <v>4.050254761922735E-2</v>
      </c>
      <c r="J86" s="10">
        <v>5.3200000000000004E-2</v>
      </c>
      <c r="K86" s="10">
        <f t="shared" si="8"/>
        <v>5.1833148640017201E-2</v>
      </c>
      <c r="L86" s="10">
        <f t="shared" si="9"/>
        <v>-1.1330601020789852E-2</v>
      </c>
    </row>
    <row r="87" spans="1:12" x14ac:dyDescent="0.2">
      <c r="A87" s="15">
        <v>39234</v>
      </c>
      <c r="B87" t="s">
        <v>23</v>
      </c>
      <c r="C87" s="10" t="e">
        <f t="shared" si="10"/>
        <v>#VALUE!</v>
      </c>
      <c r="D87" s="10">
        <v>5.3200000000000004E-2</v>
      </c>
      <c r="E87" s="10">
        <f t="shared" si="6"/>
        <v>5.1833148640017201E-2</v>
      </c>
      <c r="F87" s="10" t="e">
        <f t="shared" si="7"/>
        <v>#VALUE!</v>
      </c>
      <c r="G87" s="16">
        <v>39234</v>
      </c>
      <c r="H87" s="26">
        <v>1000</v>
      </c>
      <c r="I87" s="10">
        <f t="shared" si="11"/>
        <v>2.7359891618514664E-2</v>
      </c>
      <c r="J87" s="10">
        <v>5.3200000000000004E-2</v>
      </c>
      <c r="K87" s="10">
        <f t="shared" si="8"/>
        <v>5.1833148640017201E-2</v>
      </c>
      <c r="L87" s="10">
        <f t="shared" si="9"/>
        <v>-2.4473257021502538E-2</v>
      </c>
    </row>
    <row r="88" spans="1:12" x14ac:dyDescent="0.2">
      <c r="A88" s="15">
        <v>39264</v>
      </c>
      <c r="B88" t="s">
        <v>23</v>
      </c>
      <c r="C88" s="10" t="e">
        <f t="shared" si="10"/>
        <v>#VALUE!</v>
      </c>
      <c r="D88" s="10">
        <v>5.3200000000000004E-2</v>
      </c>
      <c r="E88" s="10">
        <f t="shared" si="6"/>
        <v>5.1833148640017201E-2</v>
      </c>
      <c r="F88" s="10" t="e">
        <f t="shared" si="7"/>
        <v>#VALUE!</v>
      </c>
      <c r="G88" s="16">
        <v>39264</v>
      </c>
      <c r="H88" s="26">
        <v>995.20399999999995</v>
      </c>
      <c r="I88" s="10">
        <f t="shared" si="11"/>
        <v>-4.8075377126949106E-3</v>
      </c>
      <c r="J88" s="10">
        <v>5.3200000000000004E-2</v>
      </c>
      <c r="K88" s="10">
        <f t="shared" si="8"/>
        <v>5.1833148640017201E-2</v>
      </c>
      <c r="L88" s="10">
        <f t="shared" si="9"/>
        <v>-5.6640686352712112E-2</v>
      </c>
    </row>
    <row r="89" spans="1:12" x14ac:dyDescent="0.2">
      <c r="A89" s="15">
        <v>39295</v>
      </c>
      <c r="B89" t="s">
        <v>23</v>
      </c>
      <c r="C89" s="10" t="e">
        <f t="shared" si="10"/>
        <v>#VALUE!</v>
      </c>
      <c r="D89" s="10">
        <v>5.3274999999999996E-2</v>
      </c>
      <c r="E89" s="10">
        <f t="shared" si="6"/>
        <v>5.1904357650360777E-2</v>
      </c>
      <c r="F89" s="10" t="e">
        <f t="shared" si="7"/>
        <v>#VALUE!</v>
      </c>
      <c r="G89" s="16">
        <v>39295</v>
      </c>
      <c r="H89" s="26">
        <v>978.48699999999997</v>
      </c>
      <c r="I89" s="10">
        <f t="shared" si="11"/>
        <v>-1.6940240162853809E-2</v>
      </c>
      <c r="J89" s="10">
        <v>5.3274999999999996E-2</v>
      </c>
      <c r="K89" s="10">
        <f t="shared" si="8"/>
        <v>5.1904357650360777E-2</v>
      </c>
      <c r="L89" s="10">
        <f t="shared" si="9"/>
        <v>-6.8844597813214586E-2</v>
      </c>
    </row>
    <row r="90" spans="1:12" x14ac:dyDescent="0.2">
      <c r="A90" s="15">
        <v>39326</v>
      </c>
      <c r="B90" t="s">
        <v>23</v>
      </c>
      <c r="C90" s="10" t="e">
        <f t="shared" si="10"/>
        <v>#VALUE!</v>
      </c>
      <c r="D90" s="10">
        <v>5.765E-2</v>
      </c>
      <c r="E90" s="10">
        <f t="shared" si="6"/>
        <v>5.6049465851022211E-2</v>
      </c>
      <c r="F90" s="10" t="e">
        <f t="shared" si="7"/>
        <v>#VALUE!</v>
      </c>
      <c r="G90" s="16">
        <v>39326</v>
      </c>
      <c r="H90" s="26">
        <v>972.077</v>
      </c>
      <c r="I90" s="10">
        <f t="shared" si="11"/>
        <v>-6.572481676741875E-3</v>
      </c>
      <c r="J90" s="10">
        <v>5.765E-2</v>
      </c>
      <c r="K90" s="10">
        <f t="shared" si="8"/>
        <v>5.6049465851022211E-2</v>
      </c>
      <c r="L90" s="10">
        <f t="shared" si="9"/>
        <v>-6.262194752776408E-2</v>
      </c>
    </row>
    <row r="91" spans="1:12" x14ac:dyDescent="0.2">
      <c r="A91" s="15">
        <v>39356</v>
      </c>
      <c r="B91" t="s">
        <v>23</v>
      </c>
      <c r="C91" s="10" t="e">
        <f t="shared" si="10"/>
        <v>#VALUE!</v>
      </c>
      <c r="D91" s="10">
        <v>5.1206300000000003E-2</v>
      </c>
      <c r="E91" s="10">
        <f t="shared" si="6"/>
        <v>4.9938361880935124E-2</v>
      </c>
      <c r="F91" s="10" t="e">
        <f t="shared" si="7"/>
        <v>#VALUE!</v>
      </c>
      <c r="G91" s="16">
        <v>39356</v>
      </c>
      <c r="H91" s="26">
        <v>1020.414</v>
      </c>
      <c r="I91" s="10">
        <f t="shared" si="11"/>
        <v>4.8528686853450853E-2</v>
      </c>
      <c r="J91" s="10">
        <v>5.1206300000000003E-2</v>
      </c>
      <c r="K91" s="10">
        <f t="shared" si="8"/>
        <v>4.9938361880935124E-2</v>
      </c>
      <c r="L91" s="10">
        <f t="shared" si="9"/>
        <v>-1.4096750274842709E-3</v>
      </c>
    </row>
    <row r="92" spans="1:12" x14ac:dyDescent="0.2">
      <c r="A92" s="15">
        <v>39387</v>
      </c>
      <c r="B92" t="s">
        <v>23</v>
      </c>
      <c r="C92" s="10" t="e">
        <f t="shared" si="10"/>
        <v>#VALUE!</v>
      </c>
      <c r="D92" s="10">
        <v>4.6875E-2</v>
      </c>
      <c r="E92" s="10">
        <f t="shared" si="6"/>
        <v>4.5809536031294201E-2</v>
      </c>
      <c r="F92" s="10" t="e">
        <f t="shared" si="7"/>
        <v>#VALUE!</v>
      </c>
      <c r="G92" s="16">
        <v>39387</v>
      </c>
      <c r="H92" s="26">
        <v>1060.0740000000001</v>
      </c>
      <c r="I92" s="10">
        <f t="shared" si="11"/>
        <v>3.8130289706873481E-2</v>
      </c>
      <c r="J92" s="10">
        <v>4.6875E-2</v>
      </c>
      <c r="K92" s="10">
        <f t="shared" si="8"/>
        <v>4.5809536031294201E-2</v>
      </c>
      <c r="L92" s="10">
        <f t="shared" si="9"/>
        <v>-7.6792463244207201E-3</v>
      </c>
    </row>
    <row r="93" spans="1:12" x14ac:dyDescent="0.2">
      <c r="A93" s="15">
        <v>39417</v>
      </c>
      <c r="B93" t="s">
        <v>23</v>
      </c>
      <c r="C93" s="10" t="e">
        <f t="shared" si="10"/>
        <v>#VALUE!</v>
      </c>
      <c r="D93" s="10">
        <v>5.2456300000000004E-2</v>
      </c>
      <c r="E93" s="10">
        <f t="shared" si="6"/>
        <v>5.1126765522388741E-2</v>
      </c>
      <c r="F93" s="10" t="e">
        <f t="shared" si="7"/>
        <v>#VALUE!</v>
      </c>
      <c r="G93" s="16">
        <v>39417</v>
      </c>
      <c r="H93" s="26">
        <v>1009.65</v>
      </c>
      <c r="I93" s="10">
        <f t="shared" si="11"/>
        <v>-4.8734980865338937E-2</v>
      </c>
      <c r="J93" s="10">
        <v>5.2456300000000004E-2</v>
      </c>
      <c r="K93" s="10">
        <f t="shared" si="8"/>
        <v>5.1126765522388741E-2</v>
      </c>
      <c r="L93" s="10">
        <f t="shared" si="9"/>
        <v>-9.9861746387727685E-2</v>
      </c>
    </row>
    <row r="94" spans="1:12" x14ac:dyDescent="0.2">
      <c r="A94" s="15">
        <v>39448</v>
      </c>
      <c r="B94" t="s">
        <v>23</v>
      </c>
      <c r="C94" s="10" t="e">
        <f t="shared" si="10"/>
        <v>#VALUE!</v>
      </c>
      <c r="D94" s="10">
        <v>4.5999999999999999E-2</v>
      </c>
      <c r="E94" s="10">
        <f t="shared" si="6"/>
        <v>4.4973365642731196E-2</v>
      </c>
      <c r="F94" s="10" t="e">
        <f t="shared" si="7"/>
        <v>#VALUE!</v>
      </c>
      <c r="G94" s="16">
        <v>39448</v>
      </c>
      <c r="H94" s="26">
        <v>996.95899999999995</v>
      </c>
      <c r="I94" s="10">
        <f t="shared" si="11"/>
        <v>-1.2649369378692819E-2</v>
      </c>
      <c r="J94" s="10">
        <v>4.5999999999999999E-2</v>
      </c>
      <c r="K94" s="10">
        <f t="shared" si="8"/>
        <v>4.4973365642731196E-2</v>
      </c>
      <c r="L94" s="10">
        <f t="shared" si="9"/>
        <v>-5.7622735021424017E-2</v>
      </c>
    </row>
    <row r="95" spans="1:12" x14ac:dyDescent="0.2">
      <c r="A95" s="15">
        <v>39479</v>
      </c>
      <c r="B95" t="s">
        <v>23</v>
      </c>
      <c r="C95" s="10" t="e">
        <f t="shared" si="10"/>
        <v>#VALUE!</v>
      </c>
      <c r="D95" s="10">
        <v>3.1412499999999996E-2</v>
      </c>
      <c r="E95" s="10">
        <f t="shared" si="6"/>
        <v>3.0929222010573874E-2</v>
      </c>
      <c r="F95" s="10" t="e">
        <f t="shared" si="7"/>
        <v>#VALUE!</v>
      </c>
      <c r="G95" s="16">
        <v>39479</v>
      </c>
      <c r="H95" s="26">
        <v>914.22</v>
      </c>
      <c r="I95" s="10">
        <f t="shared" si="11"/>
        <v>-8.663840303682066E-2</v>
      </c>
      <c r="J95" s="10">
        <v>3.1412499999999996E-2</v>
      </c>
      <c r="K95" s="10">
        <f t="shared" si="8"/>
        <v>3.0929222010573874E-2</v>
      </c>
      <c r="L95" s="10">
        <f t="shared" si="9"/>
        <v>-0.11756762504739454</v>
      </c>
    </row>
    <row r="96" spans="1:12" x14ac:dyDescent="0.2">
      <c r="A96" s="15">
        <v>39508</v>
      </c>
      <c r="B96" t="s">
        <v>23</v>
      </c>
      <c r="C96" s="10" t="e">
        <f t="shared" si="10"/>
        <v>#VALUE!</v>
      </c>
      <c r="D96" s="10">
        <v>3.0862500000000001E-2</v>
      </c>
      <c r="E96" s="10">
        <f t="shared" si="6"/>
        <v>3.0395830476428399E-2</v>
      </c>
      <c r="F96" s="10" t="e">
        <f t="shared" si="7"/>
        <v>#VALUE!</v>
      </c>
      <c r="G96" s="16">
        <v>39508</v>
      </c>
      <c r="H96" s="26">
        <v>916.59199999999998</v>
      </c>
      <c r="I96" s="10">
        <f t="shared" si="11"/>
        <v>2.5912014201326227E-3</v>
      </c>
      <c r="J96" s="10">
        <v>3.0862500000000001E-2</v>
      </c>
      <c r="K96" s="10">
        <f t="shared" si="8"/>
        <v>3.0395830476428399E-2</v>
      </c>
      <c r="L96" s="10">
        <f t="shared" si="9"/>
        <v>-2.7804629056295778E-2</v>
      </c>
    </row>
    <row r="97" spans="1:12" x14ac:dyDescent="0.2">
      <c r="A97" s="15">
        <v>39539</v>
      </c>
      <c r="B97" t="s">
        <v>23</v>
      </c>
      <c r="C97" s="10" t="e">
        <f t="shared" si="10"/>
        <v>#VALUE!</v>
      </c>
      <c r="D97" s="10">
        <v>2.7000000000000003E-2</v>
      </c>
      <c r="E97" s="10">
        <f t="shared" si="6"/>
        <v>2.6641930946421092E-2</v>
      </c>
      <c r="F97" s="10" t="e">
        <f t="shared" si="7"/>
        <v>#VALUE!</v>
      </c>
      <c r="G97" s="16">
        <v>39539</v>
      </c>
      <c r="H97" s="26">
        <v>900.17600000000004</v>
      </c>
      <c r="I97" s="10">
        <f t="shared" si="11"/>
        <v>-1.8072144368079919E-2</v>
      </c>
      <c r="J97" s="10">
        <v>2.7000000000000003E-2</v>
      </c>
      <c r="K97" s="10">
        <f t="shared" si="8"/>
        <v>2.6641930946421092E-2</v>
      </c>
      <c r="L97" s="10">
        <f t="shared" si="9"/>
        <v>-4.4714075314501014E-2</v>
      </c>
    </row>
    <row r="98" spans="1:12" x14ac:dyDescent="0.2">
      <c r="A98" s="15">
        <v>39569</v>
      </c>
      <c r="B98" t="s">
        <v>23</v>
      </c>
      <c r="C98" s="10" t="e">
        <f t="shared" si="10"/>
        <v>#VALUE!</v>
      </c>
      <c r="D98" s="10">
        <v>2.7237499999999998E-2</v>
      </c>
      <c r="E98" s="10">
        <f t="shared" si="6"/>
        <v>2.6873160296540848E-2</v>
      </c>
      <c r="F98" s="10" t="e">
        <f t="shared" si="7"/>
        <v>#VALUE!</v>
      </c>
      <c r="G98" s="16">
        <v>39569</v>
      </c>
      <c r="H98" s="26">
        <v>946.79600000000005</v>
      </c>
      <c r="I98" s="10">
        <f t="shared" si="11"/>
        <v>5.0493353112456965E-2</v>
      </c>
      <c r="J98" s="10">
        <v>2.7237499999999998E-2</v>
      </c>
      <c r="K98" s="10">
        <f t="shared" si="8"/>
        <v>2.6873160296540848E-2</v>
      </c>
      <c r="L98" s="10">
        <f t="shared" si="9"/>
        <v>2.3620192815916118E-2</v>
      </c>
    </row>
    <row r="99" spans="1:12" x14ac:dyDescent="0.2">
      <c r="A99" s="15">
        <v>39600</v>
      </c>
      <c r="B99" t="s">
        <v>23</v>
      </c>
      <c r="C99" s="10" t="e">
        <f t="shared" si="10"/>
        <v>#VALUE!</v>
      </c>
      <c r="D99" s="10">
        <v>2.4556300000000003E-2</v>
      </c>
      <c r="E99" s="10">
        <f t="shared" si="6"/>
        <v>2.4259640822841596E-2</v>
      </c>
      <c r="F99" s="10" t="e">
        <f t="shared" si="7"/>
        <v>#VALUE!</v>
      </c>
      <c r="G99" s="16">
        <v>39600</v>
      </c>
      <c r="H99" s="26">
        <v>960.37400000000002</v>
      </c>
      <c r="I99" s="10">
        <f t="shared" si="11"/>
        <v>1.4239139053504327E-2</v>
      </c>
      <c r="J99" s="10">
        <v>2.4556300000000003E-2</v>
      </c>
      <c r="K99" s="10">
        <f t="shared" si="8"/>
        <v>2.4259640822841596E-2</v>
      </c>
      <c r="L99" s="10">
        <f t="shared" si="9"/>
        <v>-1.0020501769337269E-2</v>
      </c>
    </row>
    <row r="100" spans="1:12" x14ac:dyDescent="0.2">
      <c r="A100" s="15">
        <v>39630</v>
      </c>
      <c r="B100" t="s">
        <v>23</v>
      </c>
      <c r="C100" s="10" t="e">
        <f t="shared" si="10"/>
        <v>#VALUE!</v>
      </c>
      <c r="D100" s="10">
        <v>2.4612500000000002E-2</v>
      </c>
      <c r="E100" s="10">
        <f t="shared" si="6"/>
        <v>2.4314492331427948E-2</v>
      </c>
      <c r="F100" s="10" t="e">
        <f t="shared" si="7"/>
        <v>#VALUE!</v>
      </c>
      <c r="G100" s="16">
        <v>39630</v>
      </c>
      <c r="H100" s="26">
        <v>879.87800000000004</v>
      </c>
      <c r="I100" s="10">
        <f t="shared" si="11"/>
        <v>-8.753953042962552E-2</v>
      </c>
      <c r="J100" s="10">
        <v>2.4612500000000002E-2</v>
      </c>
      <c r="K100" s="10">
        <f t="shared" si="8"/>
        <v>2.4314492331427948E-2</v>
      </c>
      <c r="L100" s="10">
        <f t="shared" si="9"/>
        <v>-0.11185402276105347</v>
      </c>
    </row>
    <row r="101" spans="1:12" x14ac:dyDescent="0.2">
      <c r="A101" s="15">
        <v>39661</v>
      </c>
      <c r="B101" t="s">
        <v>23</v>
      </c>
      <c r="C101" s="10" t="e">
        <f t="shared" si="10"/>
        <v>#VALUE!</v>
      </c>
      <c r="D101" s="10">
        <v>2.46E-2</v>
      </c>
      <c r="E101" s="10">
        <f t="shared" si="6"/>
        <v>2.4302292522964817E-2</v>
      </c>
      <c r="F101" s="10" t="e">
        <f t="shared" si="7"/>
        <v>#VALUE!</v>
      </c>
      <c r="G101" s="16">
        <v>39661</v>
      </c>
      <c r="H101" s="26">
        <v>856.78200000000004</v>
      </c>
      <c r="I101" s="10">
        <f t="shared" si="11"/>
        <v>-2.6599750988208749E-2</v>
      </c>
      <c r="J101" s="10">
        <v>2.46E-2</v>
      </c>
      <c r="K101" s="10">
        <f t="shared" si="8"/>
        <v>2.4302292522964817E-2</v>
      </c>
      <c r="L101" s="10">
        <f t="shared" si="9"/>
        <v>-5.090204351117357E-2</v>
      </c>
    </row>
    <row r="102" spans="1:12" x14ac:dyDescent="0.2">
      <c r="A102" s="15">
        <v>39692</v>
      </c>
      <c r="B102" t="s">
        <v>23</v>
      </c>
      <c r="C102" s="10" t="e">
        <f t="shared" si="10"/>
        <v>#VALUE!</v>
      </c>
      <c r="D102" s="10">
        <v>2.4856300000000001E-2</v>
      </c>
      <c r="E102" s="10">
        <f t="shared" si="6"/>
        <v>2.4552407640165523E-2</v>
      </c>
      <c r="F102" s="10" t="e">
        <f t="shared" si="7"/>
        <v>#VALUE!</v>
      </c>
      <c r="G102" s="16">
        <v>39692</v>
      </c>
      <c r="H102" s="26">
        <v>838.04700000000003</v>
      </c>
      <c r="I102" s="10">
        <f t="shared" si="11"/>
        <v>-2.2109325681316992E-2</v>
      </c>
      <c r="J102" s="10">
        <v>2.4856300000000001E-2</v>
      </c>
      <c r="K102" s="10">
        <f t="shared" si="8"/>
        <v>2.4552407640165523E-2</v>
      </c>
      <c r="L102" s="10">
        <f t="shared" si="9"/>
        <v>-4.6661733321482518E-2</v>
      </c>
    </row>
    <row r="103" spans="1:12" x14ac:dyDescent="0.2">
      <c r="A103" s="15">
        <v>39722</v>
      </c>
      <c r="B103" t="s">
        <v>23</v>
      </c>
      <c r="C103" s="10" t="e">
        <f t="shared" si="10"/>
        <v>#VALUE!</v>
      </c>
      <c r="D103" s="10">
        <v>4.0025000000000005E-2</v>
      </c>
      <c r="E103" s="10">
        <f t="shared" si="6"/>
        <v>3.9244751325900551E-2</v>
      </c>
      <c r="F103" s="10" t="e">
        <f t="shared" si="7"/>
        <v>#VALUE!</v>
      </c>
      <c r="G103" s="16">
        <v>39722</v>
      </c>
      <c r="H103" s="26">
        <v>730.25099999999998</v>
      </c>
      <c r="I103" s="10">
        <f t="shared" si="11"/>
        <v>-0.13768587416722528</v>
      </c>
      <c r="J103" s="10">
        <v>4.0025000000000005E-2</v>
      </c>
      <c r="K103" s="10">
        <f t="shared" si="8"/>
        <v>3.9244751325900551E-2</v>
      </c>
      <c r="L103" s="10">
        <f t="shared" si="9"/>
        <v>-0.17693062549312583</v>
      </c>
    </row>
    <row r="104" spans="1:12" x14ac:dyDescent="0.2">
      <c r="A104" s="15">
        <v>39753</v>
      </c>
      <c r="B104" t="s">
        <v>23</v>
      </c>
      <c r="C104" s="10" t="e">
        <f t="shared" si="10"/>
        <v>#VALUE!</v>
      </c>
      <c r="D104" s="10">
        <v>2.3574999999999999E-2</v>
      </c>
      <c r="E104" s="10">
        <f t="shared" si="6"/>
        <v>2.3301401402265637E-2</v>
      </c>
      <c r="F104" s="10" t="e">
        <f t="shared" si="7"/>
        <v>#VALUE!</v>
      </c>
      <c r="G104" s="16">
        <v>39753</v>
      </c>
      <c r="H104" s="26">
        <v>581.88099999999997</v>
      </c>
      <c r="I104" s="10">
        <f t="shared" si="11"/>
        <v>-0.22712235118976914</v>
      </c>
      <c r="J104" s="10">
        <v>2.3574999999999999E-2</v>
      </c>
      <c r="K104" s="10">
        <f t="shared" si="8"/>
        <v>2.3301401402265637E-2</v>
      </c>
      <c r="L104" s="10">
        <f t="shared" si="9"/>
        <v>-0.25042375259203475</v>
      </c>
    </row>
    <row r="105" spans="1:12" x14ac:dyDescent="0.2">
      <c r="A105" s="15">
        <v>39783</v>
      </c>
      <c r="B105">
        <v>100</v>
      </c>
      <c r="C105" s="10" t="e">
        <f t="shared" si="10"/>
        <v>#VALUE!</v>
      </c>
      <c r="D105" s="10">
        <v>1.9112499999999998E-2</v>
      </c>
      <c r="E105" s="10">
        <f t="shared" si="6"/>
        <v>1.8932150501946587E-2</v>
      </c>
      <c r="F105" s="10" t="e">
        <f t="shared" si="7"/>
        <v>#VALUE!</v>
      </c>
      <c r="G105" s="16">
        <v>39783</v>
      </c>
      <c r="H105" s="26">
        <v>541.24800000000005</v>
      </c>
      <c r="I105" s="10">
        <f t="shared" si="11"/>
        <v>-7.238837531142954E-2</v>
      </c>
      <c r="J105" s="10">
        <v>1.9112499999999998E-2</v>
      </c>
      <c r="K105" s="10">
        <f t="shared" si="8"/>
        <v>1.8932150501946587E-2</v>
      </c>
      <c r="L105" s="10">
        <f t="shared" si="9"/>
        <v>-9.132052581337613E-2</v>
      </c>
    </row>
    <row r="106" spans="1:12" x14ac:dyDescent="0.2">
      <c r="A106" s="15">
        <v>39814</v>
      </c>
      <c r="B106">
        <v>100</v>
      </c>
      <c r="C106" s="10">
        <f t="shared" si="10"/>
        <v>0</v>
      </c>
      <c r="D106" s="10">
        <v>4.3625000000000001E-3</v>
      </c>
      <c r="E106" s="10">
        <f t="shared" si="6"/>
        <v>4.3530118814778997E-3</v>
      </c>
      <c r="F106" s="10">
        <f t="shared" si="7"/>
        <v>-4.3530118814778997E-3</v>
      </c>
      <c r="G106" s="16">
        <v>39814</v>
      </c>
      <c r="H106" s="26">
        <v>561.79999999999995</v>
      </c>
      <c r="I106" s="10">
        <f t="shared" si="11"/>
        <v>3.7268330510386097E-2</v>
      </c>
      <c r="J106" s="10">
        <v>4.3625000000000001E-3</v>
      </c>
      <c r="K106" s="10">
        <f t="shared" si="8"/>
        <v>4.3530118814778997E-3</v>
      </c>
      <c r="L106" s="10">
        <f t="shared" si="9"/>
        <v>3.2915318628908195E-2</v>
      </c>
    </row>
    <row r="107" spans="1:12" x14ac:dyDescent="0.2">
      <c r="A107" s="15">
        <v>39845</v>
      </c>
      <c r="B107">
        <v>92.210999999999999</v>
      </c>
      <c r="C107" s="10">
        <f t="shared" si="10"/>
        <v>-8.1090756685088E-2</v>
      </c>
      <c r="D107" s="10">
        <v>4.3750000000000004E-3</v>
      </c>
      <c r="E107" s="10">
        <f t="shared" si="6"/>
        <v>4.3654575096399983E-3</v>
      </c>
      <c r="F107" s="10">
        <f t="shared" si="7"/>
        <v>-8.5456214194728E-2</v>
      </c>
      <c r="G107" s="16">
        <v>39845</v>
      </c>
      <c r="H107" s="26">
        <v>513.95600000000002</v>
      </c>
      <c r="I107" s="10">
        <f t="shared" si="11"/>
        <v>-8.9008255991974095E-2</v>
      </c>
      <c r="J107" s="10">
        <v>4.3750000000000004E-3</v>
      </c>
      <c r="K107" s="10">
        <f t="shared" si="8"/>
        <v>4.3654575096399983E-3</v>
      </c>
      <c r="L107" s="10">
        <f t="shared" si="9"/>
        <v>-9.3373713501614095E-2</v>
      </c>
    </row>
    <row r="108" spans="1:12" x14ac:dyDescent="0.2">
      <c r="A108" s="15">
        <v>39873</v>
      </c>
      <c r="B108">
        <v>75.903999999999996</v>
      </c>
      <c r="C108" s="10">
        <f t="shared" si="10"/>
        <v>-0.19461004536779786</v>
      </c>
      <c r="D108" s="10">
        <v>4.9750000000000003E-3</v>
      </c>
      <c r="E108" s="10">
        <f t="shared" si="6"/>
        <v>4.9626655797450651E-3</v>
      </c>
      <c r="F108" s="10">
        <f t="shared" si="7"/>
        <v>-0.19957271094754292</v>
      </c>
      <c r="G108" s="16">
        <v>39873</v>
      </c>
      <c r="H108" s="26">
        <v>462.50799999999998</v>
      </c>
      <c r="I108" s="10">
        <f t="shared" si="11"/>
        <v>-0.10547380457798843</v>
      </c>
      <c r="J108" s="10">
        <v>4.9750000000000003E-3</v>
      </c>
      <c r="K108" s="10">
        <f t="shared" si="8"/>
        <v>4.9626655797450651E-3</v>
      </c>
      <c r="L108" s="10">
        <f t="shared" si="9"/>
        <v>-0.11043647015773349</v>
      </c>
    </row>
    <row r="109" spans="1:12" x14ac:dyDescent="0.2">
      <c r="A109" s="15">
        <v>39904</v>
      </c>
      <c r="B109">
        <v>90.891000000000005</v>
      </c>
      <c r="C109" s="10">
        <f t="shared" si="10"/>
        <v>0.18019160244543389</v>
      </c>
      <c r="D109" s="10">
        <v>4.9499999999999995E-3</v>
      </c>
      <c r="E109" s="10">
        <f t="shared" si="6"/>
        <v>4.9377890296238109E-3</v>
      </c>
      <c r="F109" s="10">
        <f t="shared" si="7"/>
        <v>0.17525381341581009</v>
      </c>
      <c r="G109" s="16">
        <v>39904</v>
      </c>
      <c r="H109" s="26">
        <v>499.52499999999998</v>
      </c>
      <c r="I109" s="10">
        <f t="shared" si="11"/>
        <v>7.6993792786015591E-2</v>
      </c>
      <c r="J109" s="10">
        <v>4.9499999999999995E-3</v>
      </c>
      <c r="K109" s="10">
        <f t="shared" si="8"/>
        <v>4.9377890296238109E-3</v>
      </c>
      <c r="L109" s="10">
        <f t="shared" si="9"/>
        <v>7.2056003756391776E-2</v>
      </c>
    </row>
    <row r="110" spans="1:12" x14ac:dyDescent="0.2">
      <c r="A110" s="15">
        <v>39934</v>
      </c>
      <c r="B110">
        <v>112.619</v>
      </c>
      <c r="C110" s="10">
        <f t="shared" si="10"/>
        <v>0.21434945398890068</v>
      </c>
      <c r="D110" s="10">
        <v>4.1438000000000004E-3</v>
      </c>
      <c r="E110" s="10">
        <f t="shared" si="6"/>
        <v>4.1352381051503427E-3</v>
      </c>
      <c r="F110" s="10">
        <f t="shared" si="7"/>
        <v>0.21021421588375033</v>
      </c>
      <c r="G110" s="16">
        <v>39934</v>
      </c>
      <c r="H110" s="26">
        <v>559.94799999999998</v>
      </c>
      <c r="I110" s="10">
        <f t="shared" si="11"/>
        <v>0.11418627538865</v>
      </c>
      <c r="J110" s="10">
        <v>4.1438000000000004E-3</v>
      </c>
      <c r="K110" s="10">
        <f t="shared" si="8"/>
        <v>4.1352381051503427E-3</v>
      </c>
      <c r="L110" s="10">
        <f t="shared" si="9"/>
        <v>0.11005103728349966</v>
      </c>
    </row>
    <row r="111" spans="1:12" x14ac:dyDescent="0.2">
      <c r="A111" s="15">
        <v>39965</v>
      </c>
      <c r="B111">
        <v>130.25399999999999</v>
      </c>
      <c r="C111" s="10">
        <f t="shared" si="10"/>
        <v>0.14547594996513327</v>
      </c>
      <c r="D111" s="10">
        <v>3.2000000000000002E-3</v>
      </c>
      <c r="E111" s="10">
        <f t="shared" ref="E111:E174" si="12">LN(1+D111)</f>
        <v>3.1948908965192886E-3</v>
      </c>
      <c r="F111" s="10">
        <f t="shared" ref="F111:F174" si="13">(C111-E111)</f>
        <v>0.14228105906861399</v>
      </c>
      <c r="G111" s="16">
        <v>39965</v>
      </c>
      <c r="H111" s="26">
        <v>613.63699999999994</v>
      </c>
      <c r="I111" s="10">
        <f t="shared" si="11"/>
        <v>9.1559625829857882E-2</v>
      </c>
      <c r="J111" s="10">
        <v>3.2000000000000002E-3</v>
      </c>
      <c r="K111" s="10">
        <f t="shared" ref="K111:K174" si="14">LN(1+J111)</f>
        <v>3.1948908965192886E-3</v>
      </c>
      <c r="L111" s="10">
        <f t="shared" ref="L111:L174" si="15">(I111-K111)</f>
        <v>8.8364734933338587E-2</v>
      </c>
    </row>
    <row r="112" spans="1:12" x14ac:dyDescent="0.2">
      <c r="A112" s="15">
        <v>39995</v>
      </c>
      <c r="B112">
        <v>122.379</v>
      </c>
      <c r="C112" s="10">
        <f t="shared" si="10"/>
        <v>-6.2363603603479034E-2</v>
      </c>
      <c r="D112" s="10">
        <v>3.0625000000000001E-3</v>
      </c>
      <c r="E112" s="10">
        <f t="shared" si="12"/>
        <v>3.0578200992378685E-3</v>
      </c>
      <c r="F112" s="10">
        <f t="shared" si="13"/>
        <v>-6.5421423702716905E-2</v>
      </c>
      <c r="G112" s="16">
        <v>39995</v>
      </c>
      <c r="H112" s="26">
        <v>610.29300000000001</v>
      </c>
      <c r="I112" s="10">
        <f t="shared" si="11"/>
        <v>-5.4643783889992579E-3</v>
      </c>
      <c r="J112" s="10">
        <v>3.0625000000000001E-3</v>
      </c>
      <c r="K112" s="10">
        <f t="shared" si="14"/>
        <v>3.0578200992378685E-3</v>
      </c>
      <c r="L112" s="10">
        <f t="shared" si="15"/>
        <v>-8.522198488237126E-3</v>
      </c>
    </row>
    <row r="113" spans="1:12" x14ac:dyDescent="0.2">
      <c r="A113" s="15">
        <v>40026</v>
      </c>
      <c r="B113">
        <v>125.848</v>
      </c>
      <c r="C113" s="10">
        <f t="shared" si="10"/>
        <v>2.7952042789009601E-2</v>
      </c>
      <c r="D113" s="10">
        <v>2.7562999999999997E-3</v>
      </c>
      <c r="E113" s="10">
        <f t="shared" si="12"/>
        <v>2.7525083708020031E-3</v>
      </c>
      <c r="F113" s="10">
        <f t="shared" si="13"/>
        <v>2.5199534418207596E-2</v>
      </c>
      <c r="G113" s="16">
        <v>40026</v>
      </c>
      <c r="H113" s="26">
        <v>663.55499999999995</v>
      </c>
      <c r="I113" s="10">
        <f t="shared" si="11"/>
        <v>8.3672574366350672E-2</v>
      </c>
      <c r="J113" s="10">
        <v>2.7562999999999997E-3</v>
      </c>
      <c r="K113" s="10">
        <f t="shared" si="14"/>
        <v>2.7525083708020031E-3</v>
      </c>
      <c r="L113" s="10">
        <f t="shared" si="15"/>
        <v>8.0920065995548671E-2</v>
      </c>
    </row>
    <row r="114" spans="1:12" x14ac:dyDescent="0.2">
      <c r="A114" s="15">
        <v>40057</v>
      </c>
      <c r="B114">
        <v>113.464</v>
      </c>
      <c r="C114" s="10">
        <f t="shared" si="10"/>
        <v>-0.10358922352789722</v>
      </c>
      <c r="D114" s="10">
        <v>2.5624999999999997E-3</v>
      </c>
      <c r="E114" s="10">
        <f t="shared" si="12"/>
        <v>2.5592223949229896E-3</v>
      </c>
      <c r="F114" s="10">
        <f t="shared" si="13"/>
        <v>-0.1061484459228202</v>
      </c>
      <c r="G114" s="16">
        <v>40057</v>
      </c>
      <c r="H114" s="26">
        <v>687.46799999999996</v>
      </c>
      <c r="I114" s="10">
        <f t="shared" si="11"/>
        <v>3.5403538920851962E-2</v>
      </c>
      <c r="J114" s="10">
        <v>2.5624999999999997E-3</v>
      </c>
      <c r="K114" s="10">
        <f t="shared" si="14"/>
        <v>2.5592223949229896E-3</v>
      </c>
      <c r="L114" s="10">
        <f t="shared" si="15"/>
        <v>3.2844316525928972E-2</v>
      </c>
    </row>
    <row r="115" spans="1:12" x14ac:dyDescent="0.2">
      <c r="A115" s="15">
        <v>40087</v>
      </c>
      <c r="B115">
        <v>120.3</v>
      </c>
      <c r="C115" s="10">
        <f t="shared" si="10"/>
        <v>5.8503016988326786E-2</v>
      </c>
      <c r="D115" s="10">
        <v>2.4562999999999998E-3</v>
      </c>
      <c r="E115" s="10">
        <f t="shared" si="12"/>
        <v>2.4532882260270457E-3</v>
      </c>
      <c r="F115" s="10">
        <f t="shared" si="13"/>
        <v>5.6049728762299744E-2</v>
      </c>
      <c r="G115" s="16">
        <v>40087</v>
      </c>
      <c r="H115" s="26">
        <v>719.09100000000001</v>
      </c>
      <c r="I115" s="10">
        <f t="shared" si="11"/>
        <v>4.4972631382663775E-2</v>
      </c>
      <c r="J115" s="10">
        <v>2.4562999999999998E-3</v>
      </c>
      <c r="K115" s="10">
        <f t="shared" si="14"/>
        <v>2.4532882260270457E-3</v>
      </c>
      <c r="L115" s="10">
        <f t="shared" si="15"/>
        <v>4.2519343156636732E-2</v>
      </c>
    </row>
    <row r="116" spans="1:12" x14ac:dyDescent="0.2">
      <c r="A116" s="15">
        <v>40118</v>
      </c>
      <c r="B116">
        <v>112.53100000000001</v>
      </c>
      <c r="C116" s="10">
        <f t="shared" si="10"/>
        <v>-6.6759883739061845E-2</v>
      </c>
      <c r="D116" s="10">
        <v>2.4124999999999997E-3</v>
      </c>
      <c r="E116" s="10">
        <f t="shared" si="12"/>
        <v>2.4095945937983366E-3</v>
      </c>
      <c r="F116" s="10">
        <f t="shared" si="13"/>
        <v>-6.9169478332860176E-2</v>
      </c>
      <c r="G116" s="16">
        <v>40118</v>
      </c>
      <c r="H116" s="26">
        <v>705.84299999999996</v>
      </c>
      <c r="I116" s="10">
        <f t="shared" si="11"/>
        <v>-1.8595081225739083E-2</v>
      </c>
      <c r="J116" s="10">
        <v>2.4124999999999997E-3</v>
      </c>
      <c r="K116" s="10">
        <f t="shared" si="14"/>
        <v>2.4095945937983366E-3</v>
      </c>
      <c r="L116" s="10">
        <f t="shared" si="15"/>
        <v>-2.1004675819537421E-2</v>
      </c>
    </row>
    <row r="117" spans="1:12" x14ac:dyDescent="0.2">
      <c r="A117" s="15">
        <v>40148</v>
      </c>
      <c r="B117">
        <v>119.181</v>
      </c>
      <c r="C117" s="10">
        <f t="shared" si="10"/>
        <v>5.7414606711635507E-2</v>
      </c>
      <c r="D117" s="10">
        <v>2.3469000000000003E-3</v>
      </c>
      <c r="E117" s="10">
        <f t="shared" si="12"/>
        <v>2.3441503314860597E-3</v>
      </c>
      <c r="F117" s="10">
        <f t="shared" si="13"/>
        <v>5.507045638014945E-2</v>
      </c>
      <c r="G117" s="16">
        <v>40148</v>
      </c>
      <c r="H117" s="26">
        <v>732.35500000000002</v>
      </c>
      <c r="I117" s="10">
        <f t="shared" si="11"/>
        <v>3.6872535917833828E-2</v>
      </c>
      <c r="J117" s="10">
        <v>2.3469000000000003E-3</v>
      </c>
      <c r="K117" s="10">
        <f t="shared" si="14"/>
        <v>2.3441503314860597E-3</v>
      </c>
      <c r="L117" s="10">
        <f t="shared" si="15"/>
        <v>3.4528385586347771E-2</v>
      </c>
    </row>
    <row r="118" spans="1:12" x14ac:dyDescent="0.2">
      <c r="A118" s="15">
        <v>40179</v>
      </c>
      <c r="B118">
        <v>118.226</v>
      </c>
      <c r="C118" s="10">
        <f t="shared" si="10"/>
        <v>-8.0452990111649237E-3</v>
      </c>
      <c r="D118" s="10">
        <v>2.3094000000000001E-3</v>
      </c>
      <c r="E118" s="10">
        <f t="shared" si="12"/>
        <v>2.3067374343180925E-3</v>
      </c>
      <c r="F118" s="10">
        <f t="shared" si="13"/>
        <v>-1.0352036445483017E-2</v>
      </c>
      <c r="G118" s="16">
        <v>40179</v>
      </c>
      <c r="H118" s="26">
        <v>749.15800000000002</v>
      </c>
      <c r="I118" s="10">
        <f t="shared" si="11"/>
        <v>2.2684540123741381E-2</v>
      </c>
      <c r="J118" s="10">
        <v>2.3094000000000001E-3</v>
      </c>
      <c r="K118" s="10">
        <f t="shared" si="14"/>
        <v>2.3067374343180925E-3</v>
      </c>
      <c r="L118" s="10">
        <f t="shared" si="15"/>
        <v>2.037780268942329E-2</v>
      </c>
    </row>
    <row r="119" spans="1:12" x14ac:dyDescent="0.2">
      <c r="A119" s="15">
        <v>40210</v>
      </c>
      <c r="B119">
        <v>106.124</v>
      </c>
      <c r="C119" s="10">
        <f t="shared" si="10"/>
        <v>-0.10798982520533805</v>
      </c>
      <c r="D119" s="10">
        <v>2.2906000000000003E-3</v>
      </c>
      <c r="E119" s="10">
        <f t="shared" si="12"/>
        <v>2.2879805750938825E-3</v>
      </c>
      <c r="F119" s="10">
        <f t="shared" si="13"/>
        <v>-0.11027780578043193</v>
      </c>
      <c r="G119" s="16">
        <v>40210</v>
      </c>
      <c r="H119" s="26">
        <v>717.98699999999997</v>
      </c>
      <c r="I119" s="10">
        <f t="shared" si="11"/>
        <v>-4.249844616667825E-2</v>
      </c>
      <c r="J119" s="10">
        <v>2.2906000000000003E-3</v>
      </c>
      <c r="K119" s="10">
        <f t="shared" si="14"/>
        <v>2.2879805750938825E-3</v>
      </c>
      <c r="L119" s="10">
        <f t="shared" si="15"/>
        <v>-4.4786426741772134E-2</v>
      </c>
    </row>
    <row r="120" spans="1:12" x14ac:dyDescent="0.2">
      <c r="A120" s="15">
        <v>40238</v>
      </c>
      <c r="B120">
        <v>95.947999999999993</v>
      </c>
      <c r="C120" s="10">
        <f t="shared" si="10"/>
        <v>-0.10080184368992012</v>
      </c>
      <c r="D120" s="10">
        <v>2.2813E-3</v>
      </c>
      <c r="E120" s="10">
        <f t="shared" si="12"/>
        <v>2.2787017859417771E-3</v>
      </c>
      <c r="F120" s="10">
        <f t="shared" si="13"/>
        <v>-0.1030805454758619</v>
      </c>
      <c r="G120" s="16">
        <v>40238</v>
      </c>
      <c r="H120" s="26">
        <v>726.71600000000001</v>
      </c>
      <c r="I120" s="10">
        <f t="shared" si="11"/>
        <v>1.2084291684137209E-2</v>
      </c>
      <c r="J120" s="10">
        <v>2.2813E-3</v>
      </c>
      <c r="K120" s="10">
        <f t="shared" si="14"/>
        <v>2.2787017859417771E-3</v>
      </c>
      <c r="L120" s="10">
        <f t="shared" si="15"/>
        <v>9.8055898981954312E-3</v>
      </c>
    </row>
    <row r="121" spans="1:12" x14ac:dyDescent="0.2">
      <c r="A121" s="15">
        <v>40269</v>
      </c>
      <c r="B121">
        <v>103.529</v>
      </c>
      <c r="C121" s="10">
        <f t="shared" si="10"/>
        <v>7.6045388648561113E-2</v>
      </c>
      <c r="D121" s="10">
        <v>2.4862999999999999E-3</v>
      </c>
      <c r="E121" s="10">
        <f t="shared" si="12"/>
        <v>2.4832142697972896E-3</v>
      </c>
      <c r="F121" s="10">
        <f t="shared" si="13"/>
        <v>7.356217437876382E-2</v>
      </c>
      <c r="G121" s="16">
        <v>40269</v>
      </c>
      <c r="H121" s="26">
        <v>772.97299999999996</v>
      </c>
      <c r="I121" s="10">
        <f t="shared" si="11"/>
        <v>6.1708364409887431E-2</v>
      </c>
      <c r="J121" s="10">
        <v>2.4862999999999999E-3</v>
      </c>
      <c r="K121" s="10">
        <f t="shared" si="14"/>
        <v>2.4832142697972896E-3</v>
      </c>
      <c r="L121" s="10">
        <f t="shared" si="15"/>
        <v>5.9225150140090138E-2</v>
      </c>
    </row>
    <row r="122" spans="1:12" x14ac:dyDescent="0.2">
      <c r="A122" s="15">
        <v>40299</v>
      </c>
      <c r="B122">
        <v>104.79600000000001</v>
      </c>
      <c r="C122" s="10">
        <f t="shared" si="10"/>
        <v>1.2163836524251573E-2</v>
      </c>
      <c r="D122" s="10">
        <v>2.8000000000000004E-3</v>
      </c>
      <c r="E122" s="10">
        <f t="shared" si="12"/>
        <v>2.796087302001188E-3</v>
      </c>
      <c r="F122" s="10">
        <f t="shared" si="13"/>
        <v>9.3677492222503864E-3</v>
      </c>
      <c r="G122" s="16">
        <v>40299</v>
      </c>
      <c r="H122" s="26">
        <v>776.34199999999998</v>
      </c>
      <c r="I122" s="10">
        <f t="shared" si="11"/>
        <v>4.3490256146885469E-3</v>
      </c>
      <c r="J122" s="10">
        <v>2.8000000000000004E-3</v>
      </c>
      <c r="K122" s="10">
        <f t="shared" si="14"/>
        <v>2.796087302001188E-3</v>
      </c>
      <c r="L122" s="10">
        <f t="shared" si="15"/>
        <v>1.5529383126873589E-3</v>
      </c>
    </row>
    <row r="123" spans="1:12" x14ac:dyDescent="0.2">
      <c r="A123" s="15">
        <v>40330</v>
      </c>
      <c r="B123">
        <v>82.88</v>
      </c>
      <c r="C123" s="10">
        <f t="shared" si="10"/>
        <v>-0.23462182470842335</v>
      </c>
      <c r="D123" s="10">
        <v>3.5088000000000003E-3</v>
      </c>
      <c r="E123" s="10">
        <f t="shared" si="12"/>
        <v>3.5026585232297335E-3</v>
      </c>
      <c r="F123" s="10">
        <f t="shared" si="13"/>
        <v>-0.23812448323165308</v>
      </c>
      <c r="G123" s="16">
        <v>40330</v>
      </c>
      <c r="H123" s="26">
        <v>700.08</v>
      </c>
      <c r="I123" s="10">
        <f t="shared" si="11"/>
        <v>-0.1033985305158666</v>
      </c>
      <c r="J123" s="10">
        <v>3.5088000000000003E-3</v>
      </c>
      <c r="K123" s="10">
        <f t="shared" si="14"/>
        <v>3.5026585232297335E-3</v>
      </c>
      <c r="L123" s="10">
        <f t="shared" si="15"/>
        <v>-0.10690118903909633</v>
      </c>
    </row>
    <row r="124" spans="1:12" x14ac:dyDescent="0.2">
      <c r="A124" s="15">
        <v>40360</v>
      </c>
      <c r="B124">
        <v>79.745000000000005</v>
      </c>
      <c r="C124" s="10">
        <f t="shared" si="10"/>
        <v>-3.8559734736455409E-2</v>
      </c>
      <c r="D124" s="10">
        <v>3.4719E-3</v>
      </c>
      <c r="E124" s="10">
        <f t="shared" si="12"/>
        <v>3.4658868691683224E-3</v>
      </c>
      <c r="F124" s="10">
        <f t="shared" si="13"/>
        <v>-4.2025621605623731E-2</v>
      </c>
      <c r="G124" s="16">
        <v>40360</v>
      </c>
      <c r="H124" s="26">
        <v>676.73900000000003</v>
      </c>
      <c r="I124" s="10">
        <f t="shared" si="11"/>
        <v>-3.3908940021157526E-2</v>
      </c>
      <c r="J124" s="10">
        <v>3.4719E-3</v>
      </c>
      <c r="K124" s="10">
        <f t="shared" si="14"/>
        <v>3.4658868691683224E-3</v>
      </c>
      <c r="L124" s="10">
        <f t="shared" si="15"/>
        <v>-3.7374826890325848E-2</v>
      </c>
    </row>
    <row r="125" spans="1:12" x14ac:dyDescent="0.2">
      <c r="A125" s="15">
        <v>40391</v>
      </c>
      <c r="B125">
        <v>91.733999999999995</v>
      </c>
      <c r="C125" s="10">
        <f t="shared" si="10"/>
        <v>0.14005904103181402</v>
      </c>
      <c r="D125" s="10">
        <v>3.0281000000000001E-3</v>
      </c>
      <c r="E125" s="10">
        <f t="shared" si="12"/>
        <v>3.0235245395026792E-3</v>
      </c>
      <c r="F125" s="10">
        <f t="shared" si="13"/>
        <v>0.13703551649231133</v>
      </c>
      <c r="G125" s="16">
        <v>40391</v>
      </c>
      <c r="H125" s="26">
        <v>730.59400000000005</v>
      </c>
      <c r="I125" s="10">
        <f t="shared" si="11"/>
        <v>7.6572227692900577E-2</v>
      </c>
      <c r="J125" s="10">
        <v>3.0281000000000001E-3</v>
      </c>
      <c r="K125" s="10">
        <f t="shared" si="14"/>
        <v>3.0235245395026792E-3</v>
      </c>
      <c r="L125" s="10">
        <f t="shared" si="15"/>
        <v>7.3548703153397899E-2</v>
      </c>
    </row>
    <row r="126" spans="1:12" x14ac:dyDescent="0.2">
      <c r="A126" s="15">
        <v>40422</v>
      </c>
      <c r="B126">
        <v>84.718999999999994</v>
      </c>
      <c r="C126" s="10">
        <f t="shared" si="10"/>
        <v>-7.9553187171334389E-2</v>
      </c>
      <c r="D126" s="10">
        <v>2.5780999999999998E-3</v>
      </c>
      <c r="E126" s="10">
        <f t="shared" si="12"/>
        <v>2.5747824010395872E-3</v>
      </c>
      <c r="F126" s="10">
        <f t="shared" si="13"/>
        <v>-8.2127969572373977E-2</v>
      </c>
      <c r="G126" s="16">
        <v>40422</v>
      </c>
      <c r="H126" s="26">
        <v>703.24800000000005</v>
      </c>
      <c r="I126" s="10">
        <f t="shared" si="11"/>
        <v>-3.8148298472251735E-2</v>
      </c>
      <c r="J126" s="10">
        <v>2.5780999999999998E-3</v>
      </c>
      <c r="K126" s="10">
        <f t="shared" si="14"/>
        <v>2.5747824010395872E-3</v>
      </c>
      <c r="L126" s="10">
        <f t="shared" si="15"/>
        <v>-4.0723080873291323E-2</v>
      </c>
    </row>
    <row r="127" spans="1:12" x14ac:dyDescent="0.2">
      <c r="A127" s="15">
        <v>40452</v>
      </c>
      <c r="B127">
        <v>88.721999999999994</v>
      </c>
      <c r="C127" s="10">
        <f t="shared" si="10"/>
        <v>4.6167987984208167E-2</v>
      </c>
      <c r="D127" s="10">
        <v>2.5688E-3</v>
      </c>
      <c r="E127" s="10">
        <f t="shared" si="12"/>
        <v>2.5655062726919159E-3</v>
      </c>
      <c r="F127" s="10">
        <f t="shared" si="13"/>
        <v>4.3602481711516254E-2</v>
      </c>
      <c r="G127" s="16">
        <v>40452</v>
      </c>
      <c r="H127" s="26">
        <v>770.86800000000005</v>
      </c>
      <c r="I127" s="10">
        <f t="shared" si="11"/>
        <v>9.1807549253122886E-2</v>
      </c>
      <c r="J127" s="10">
        <v>2.5688E-3</v>
      </c>
      <c r="K127" s="10">
        <f t="shared" si="14"/>
        <v>2.5655062726919159E-3</v>
      </c>
      <c r="L127" s="10">
        <f t="shared" si="15"/>
        <v>8.9242042980430966E-2</v>
      </c>
    </row>
    <row r="128" spans="1:12" x14ac:dyDescent="0.2">
      <c r="A128" s="15">
        <v>40483</v>
      </c>
      <c r="B128">
        <v>85.656999999999996</v>
      </c>
      <c r="C128" s="10">
        <f t="shared" si="10"/>
        <v>-3.5156936226185764E-2</v>
      </c>
      <c r="D128" s="10">
        <v>2.5374999999999998E-3</v>
      </c>
      <c r="E128" s="10">
        <f t="shared" si="12"/>
        <v>2.5342859827727354E-3</v>
      </c>
      <c r="F128" s="10">
        <f t="shared" si="13"/>
        <v>-3.76912222089585E-2</v>
      </c>
      <c r="G128" s="16">
        <v>40483</v>
      </c>
      <c r="H128" s="26">
        <v>798.505</v>
      </c>
      <c r="I128" s="10">
        <f t="shared" si="11"/>
        <v>3.5224076696036603E-2</v>
      </c>
      <c r="J128" s="10">
        <v>2.5374999999999998E-3</v>
      </c>
      <c r="K128" s="10">
        <f t="shared" si="14"/>
        <v>2.5342859827727354E-3</v>
      </c>
      <c r="L128" s="10">
        <f t="shared" si="15"/>
        <v>3.2689790713263868E-2</v>
      </c>
    </row>
    <row r="129" spans="1:12" x14ac:dyDescent="0.2">
      <c r="A129" s="15">
        <v>40513</v>
      </c>
      <c r="B129">
        <v>76.417000000000002</v>
      </c>
      <c r="C129" s="10">
        <f t="shared" si="10"/>
        <v>-0.11414576488410512</v>
      </c>
      <c r="D129" s="10">
        <v>2.6530999999999998E-3</v>
      </c>
      <c r="E129" s="10">
        <f t="shared" si="12"/>
        <v>2.6495867428381992E-3</v>
      </c>
      <c r="F129" s="10">
        <f t="shared" si="13"/>
        <v>-0.11679535162694332</v>
      </c>
      <c r="G129" s="16">
        <v>40513</v>
      </c>
      <c r="H129" s="26">
        <v>781.96400000000006</v>
      </c>
      <c r="I129" s="10">
        <f t="shared" si="11"/>
        <v>-2.0932525696222115E-2</v>
      </c>
      <c r="J129" s="10">
        <v>2.6530999999999998E-3</v>
      </c>
      <c r="K129" s="10">
        <f t="shared" si="14"/>
        <v>2.6495867428381992E-3</v>
      </c>
      <c r="L129" s="10">
        <f t="shared" si="15"/>
        <v>-2.3582112439060315E-2</v>
      </c>
    </row>
    <row r="130" spans="1:12" x14ac:dyDescent="0.2">
      <c r="A130" s="15">
        <v>40544</v>
      </c>
      <c r="B130">
        <v>84.409000000000006</v>
      </c>
      <c r="C130" s="10">
        <f t="shared" si="10"/>
        <v>9.9468846478772133E-2</v>
      </c>
      <c r="D130" s="10">
        <v>2.6062999999999998E-3</v>
      </c>
      <c r="E130" s="10">
        <f t="shared" si="12"/>
        <v>2.602909490001473E-3</v>
      </c>
      <c r="F130" s="10">
        <f t="shared" si="13"/>
        <v>9.6865936988770662E-2</v>
      </c>
      <c r="G130" s="16">
        <v>40544</v>
      </c>
      <c r="H130" s="26">
        <v>840.08600000000001</v>
      </c>
      <c r="I130" s="10">
        <f t="shared" si="11"/>
        <v>7.1695563869163967E-2</v>
      </c>
      <c r="J130" s="10">
        <v>2.6062999999999998E-3</v>
      </c>
      <c r="K130" s="10">
        <f t="shared" si="14"/>
        <v>2.602909490001473E-3</v>
      </c>
      <c r="L130" s="10">
        <f t="shared" si="15"/>
        <v>6.9092654379162496E-2</v>
      </c>
    </row>
    <row r="131" spans="1:12" x14ac:dyDescent="0.2">
      <c r="A131" s="15">
        <v>40575</v>
      </c>
      <c r="B131">
        <v>89.337999999999994</v>
      </c>
      <c r="C131" s="10">
        <f t="shared" si="10"/>
        <v>5.6752898296431577E-2</v>
      </c>
      <c r="D131" s="10">
        <v>2.63E-3</v>
      </c>
      <c r="E131" s="10">
        <f t="shared" si="12"/>
        <v>2.6265476018798115E-3</v>
      </c>
      <c r="F131" s="10">
        <f t="shared" si="13"/>
        <v>5.4126350694551767E-2</v>
      </c>
      <c r="G131" s="16">
        <v>40575</v>
      </c>
      <c r="H131" s="26">
        <v>851.34699999999998</v>
      </c>
      <c r="I131" s="10">
        <f t="shared" si="11"/>
        <v>1.331553349615874E-2</v>
      </c>
      <c r="J131" s="10">
        <v>2.63E-3</v>
      </c>
      <c r="K131" s="10">
        <f t="shared" si="14"/>
        <v>2.6265476018798115E-3</v>
      </c>
      <c r="L131" s="10">
        <f t="shared" si="15"/>
        <v>1.0688985894278928E-2</v>
      </c>
    </row>
    <row r="132" spans="1:12" x14ac:dyDescent="0.2">
      <c r="A132" s="15">
        <v>40603</v>
      </c>
      <c r="B132">
        <v>88.411000000000001</v>
      </c>
      <c r="C132" s="10">
        <f t="shared" si="10"/>
        <v>-1.0430532992896518E-2</v>
      </c>
      <c r="D132" s="10">
        <v>2.6099999999999999E-3</v>
      </c>
      <c r="E132" s="10">
        <f t="shared" si="12"/>
        <v>2.6065998649499951E-3</v>
      </c>
      <c r="F132" s="10">
        <f t="shared" si="13"/>
        <v>-1.3037132857846512E-2</v>
      </c>
      <c r="G132" s="16">
        <v>40603</v>
      </c>
      <c r="H132" s="26">
        <v>875.12300000000005</v>
      </c>
      <c r="I132" s="10">
        <f t="shared" si="11"/>
        <v>2.7544646861621482E-2</v>
      </c>
      <c r="J132" s="10">
        <v>2.6099999999999999E-3</v>
      </c>
      <c r="K132" s="10">
        <f t="shared" si="14"/>
        <v>2.6065998649499951E-3</v>
      </c>
      <c r="L132" s="10">
        <f t="shared" si="15"/>
        <v>2.4938046996671487E-2</v>
      </c>
    </row>
    <row r="133" spans="1:12" x14ac:dyDescent="0.2">
      <c r="A133" s="15">
        <v>40634</v>
      </c>
      <c r="B133">
        <v>99.706999999999994</v>
      </c>
      <c r="C133" s="10">
        <f t="shared" si="10"/>
        <v>0.1202394888436157</v>
      </c>
      <c r="D133" s="10">
        <v>2.4294999999999998E-3</v>
      </c>
      <c r="E133" s="10">
        <f t="shared" si="12"/>
        <v>2.4265535361993472E-3</v>
      </c>
      <c r="F133" s="10">
        <f t="shared" si="13"/>
        <v>0.11781293530741635</v>
      </c>
      <c r="G133" s="16">
        <v>40634</v>
      </c>
      <c r="H133" s="26">
        <v>874.09900000000005</v>
      </c>
      <c r="I133" s="10">
        <f t="shared" si="11"/>
        <v>-1.1708063550239613E-3</v>
      </c>
      <c r="J133" s="10">
        <v>2.4294999999999998E-3</v>
      </c>
      <c r="K133" s="10">
        <f t="shared" si="14"/>
        <v>2.4265535361993472E-3</v>
      </c>
      <c r="L133" s="10">
        <f t="shared" si="15"/>
        <v>-3.5973598912233083E-3</v>
      </c>
    </row>
    <row r="134" spans="1:12" x14ac:dyDescent="0.2">
      <c r="A134" s="15">
        <v>40664</v>
      </c>
      <c r="B134">
        <v>95.602000000000004</v>
      </c>
      <c r="C134" s="10">
        <f t="shared" si="10"/>
        <v>-4.20421447944202E-2</v>
      </c>
      <c r="D134" s="10">
        <v>2.1024999999999998E-3</v>
      </c>
      <c r="E134" s="10">
        <f t="shared" si="12"/>
        <v>2.1002928400360101E-3</v>
      </c>
      <c r="F134" s="10">
        <f t="shared" si="13"/>
        <v>-4.4142437634456209E-2</v>
      </c>
      <c r="G134" s="16">
        <v>40664</v>
      </c>
      <c r="H134" s="26">
        <v>907.678</v>
      </c>
      <c r="I134" s="10">
        <f t="shared" si="11"/>
        <v>3.7696048604197722E-2</v>
      </c>
      <c r="J134" s="10">
        <v>2.1024999999999998E-3</v>
      </c>
      <c r="K134" s="10">
        <f t="shared" si="14"/>
        <v>2.1002928400360101E-3</v>
      </c>
      <c r="L134" s="10">
        <f t="shared" si="15"/>
        <v>3.5595755764161713E-2</v>
      </c>
    </row>
    <row r="135" spans="1:12" x14ac:dyDescent="0.2">
      <c r="A135" s="15">
        <v>40695</v>
      </c>
      <c r="B135">
        <v>85.120999999999995</v>
      </c>
      <c r="C135" s="10">
        <f t="shared" si="10"/>
        <v>-0.11611996669599076</v>
      </c>
      <c r="D135" s="10">
        <v>1.9042999999999998E-3</v>
      </c>
      <c r="E135" s="10">
        <f t="shared" si="12"/>
        <v>1.9024891193639532E-3</v>
      </c>
      <c r="F135" s="10">
        <f t="shared" si="13"/>
        <v>-0.11802245581535471</v>
      </c>
      <c r="G135" s="16">
        <v>40695</v>
      </c>
      <c r="H135" s="26">
        <v>884.93600000000004</v>
      </c>
      <c r="I135" s="10">
        <f t="shared" si="11"/>
        <v>-2.5374364147329159E-2</v>
      </c>
      <c r="J135" s="10">
        <v>1.9042999999999998E-3</v>
      </c>
      <c r="K135" s="10">
        <f t="shared" si="14"/>
        <v>1.9024891193639532E-3</v>
      </c>
      <c r="L135" s="10">
        <f t="shared" si="15"/>
        <v>-2.7276853266693112E-2</v>
      </c>
    </row>
    <row r="136" spans="1:12" x14ac:dyDescent="0.2">
      <c r="A136" s="15">
        <v>40725</v>
      </c>
      <c r="B136">
        <v>83.231999999999999</v>
      </c>
      <c r="C136" s="10">
        <f t="shared" si="10"/>
        <v>-2.2441884378385239E-2</v>
      </c>
      <c r="D136" s="10">
        <v>1.8504999999999999E-3</v>
      </c>
      <c r="E136" s="10">
        <f t="shared" si="12"/>
        <v>1.8487899342011459E-3</v>
      </c>
      <c r="F136" s="10">
        <f t="shared" si="13"/>
        <v>-2.4290674312586386E-2</v>
      </c>
      <c r="G136" s="16">
        <v>40725</v>
      </c>
      <c r="H136" s="26">
        <v>868.74599999999998</v>
      </c>
      <c r="I136" s="10">
        <f t="shared" si="11"/>
        <v>-1.8464533456937774E-2</v>
      </c>
      <c r="J136" s="10">
        <v>1.8504999999999999E-3</v>
      </c>
      <c r="K136" s="10">
        <f t="shared" si="14"/>
        <v>1.8487899342011459E-3</v>
      </c>
      <c r="L136" s="10">
        <f t="shared" si="15"/>
        <v>-2.0313323391138921E-2</v>
      </c>
    </row>
    <row r="137" spans="1:12" x14ac:dyDescent="0.2">
      <c r="A137" s="15">
        <v>40756</v>
      </c>
      <c r="B137">
        <v>74.738</v>
      </c>
      <c r="C137" s="10">
        <f t="shared" si="10"/>
        <v>-0.10764322499964327</v>
      </c>
      <c r="D137" s="10">
        <v>1.9206000000000002E-3</v>
      </c>
      <c r="E137" s="10">
        <f t="shared" si="12"/>
        <v>1.9187580059321645E-3</v>
      </c>
      <c r="F137" s="10">
        <f t="shared" si="13"/>
        <v>-0.10956198300557543</v>
      </c>
      <c r="G137" s="16">
        <v>40756</v>
      </c>
      <c r="H137" s="26">
        <v>853.44399999999996</v>
      </c>
      <c r="I137" s="10">
        <f t="shared" si="11"/>
        <v>-1.7770864655053613E-2</v>
      </c>
      <c r="J137" s="10">
        <v>1.9206000000000002E-3</v>
      </c>
      <c r="K137" s="10">
        <f t="shared" si="14"/>
        <v>1.9187580059321645E-3</v>
      </c>
      <c r="L137" s="10">
        <f t="shared" si="15"/>
        <v>-1.9689622660985777E-2</v>
      </c>
    </row>
    <row r="138" spans="1:12" x14ac:dyDescent="0.2">
      <c r="A138" s="15">
        <v>40787</v>
      </c>
      <c r="B138">
        <v>65.751999999999995</v>
      </c>
      <c r="C138" s="10">
        <f t="shared" ref="C138:C184" si="16">LN(B138/B137)</f>
        <v>-0.12809857542039901</v>
      </c>
      <c r="D138" s="10">
        <v>2.215E-3</v>
      </c>
      <c r="E138" s="10">
        <f t="shared" si="12"/>
        <v>2.2125505039224192E-3</v>
      </c>
      <c r="F138" s="10">
        <f t="shared" si="13"/>
        <v>-0.13031112592432142</v>
      </c>
      <c r="G138" s="16">
        <v>40787</v>
      </c>
      <c r="H138" s="26">
        <v>787.79100000000005</v>
      </c>
      <c r="I138" s="10">
        <f t="shared" ref="I138:I184" si="17">LN(H138/H137)</f>
        <v>-8.0047101644597926E-2</v>
      </c>
      <c r="J138" s="10">
        <v>2.215E-3</v>
      </c>
      <c r="K138" s="10">
        <f t="shared" si="14"/>
        <v>2.2125505039224192E-3</v>
      </c>
      <c r="L138" s="10">
        <f t="shared" si="15"/>
        <v>-8.2259652148520351E-2</v>
      </c>
    </row>
    <row r="139" spans="1:12" x14ac:dyDescent="0.2">
      <c r="A139" s="15">
        <v>40817</v>
      </c>
      <c r="B139">
        <v>48.927</v>
      </c>
      <c r="C139" s="10">
        <f t="shared" si="16"/>
        <v>-0.29556069750330838</v>
      </c>
      <c r="D139" s="10">
        <v>2.3999999999999998E-3</v>
      </c>
      <c r="E139" s="10">
        <f t="shared" si="12"/>
        <v>2.3971245997214514E-3</v>
      </c>
      <c r="F139" s="10">
        <f t="shared" si="13"/>
        <v>-0.29795782210302985</v>
      </c>
      <c r="G139" s="16">
        <v>40817</v>
      </c>
      <c r="H139" s="26">
        <v>709.29100000000005</v>
      </c>
      <c r="I139" s="10">
        <f t="shared" si="17"/>
        <v>-0.10496694669085503</v>
      </c>
      <c r="J139" s="10">
        <v>2.3999999999999998E-3</v>
      </c>
      <c r="K139" s="10">
        <f t="shared" si="14"/>
        <v>2.3971245997214514E-3</v>
      </c>
      <c r="L139" s="10">
        <f t="shared" si="15"/>
        <v>-0.10736407129057648</v>
      </c>
    </row>
    <row r="140" spans="1:12" x14ac:dyDescent="0.2">
      <c r="A140" s="15">
        <v>40848</v>
      </c>
      <c r="B140">
        <v>48.451000000000001</v>
      </c>
      <c r="C140" s="10">
        <f t="shared" si="16"/>
        <v>-9.7764133842323294E-3</v>
      </c>
      <c r="D140" s="10">
        <v>2.4527999999999998E-3</v>
      </c>
      <c r="E140" s="10">
        <f t="shared" si="12"/>
        <v>2.4497967959167741E-3</v>
      </c>
      <c r="F140" s="10">
        <f t="shared" si="13"/>
        <v>-1.2226210180149103E-2</v>
      </c>
      <c r="G140" s="16">
        <v>40848</v>
      </c>
      <c r="H140" s="26">
        <v>785.43799999999999</v>
      </c>
      <c r="I140" s="10">
        <f t="shared" si="17"/>
        <v>0.10197564440170095</v>
      </c>
      <c r="J140" s="10">
        <v>2.4527999999999998E-3</v>
      </c>
      <c r="K140" s="10">
        <f t="shared" si="14"/>
        <v>2.4497967959167741E-3</v>
      </c>
      <c r="L140" s="10">
        <f t="shared" si="15"/>
        <v>9.9525847605784173E-2</v>
      </c>
    </row>
    <row r="141" spans="1:12" x14ac:dyDescent="0.2">
      <c r="A141" s="15">
        <v>40878</v>
      </c>
      <c r="B141">
        <v>45.482999999999997</v>
      </c>
      <c r="C141" s="10">
        <f t="shared" si="16"/>
        <v>-6.3214348191103845E-2</v>
      </c>
      <c r="D141" s="10">
        <v>2.7144000000000001E-3</v>
      </c>
      <c r="E141" s="10">
        <f t="shared" si="12"/>
        <v>2.7107226693144312E-3</v>
      </c>
      <c r="F141" s="10">
        <f t="shared" si="13"/>
        <v>-6.5925070860418281E-2</v>
      </c>
      <c r="G141" s="16">
        <v>40878</v>
      </c>
      <c r="H141" s="26">
        <v>760.23699999999997</v>
      </c>
      <c r="I141" s="10">
        <f t="shared" si="17"/>
        <v>-3.2611297190053026E-2</v>
      </c>
      <c r="J141" s="10">
        <v>2.7144000000000001E-3</v>
      </c>
      <c r="K141" s="10">
        <f t="shared" si="14"/>
        <v>2.7107226693144312E-3</v>
      </c>
      <c r="L141" s="10">
        <f t="shared" si="15"/>
        <v>-3.5322019859367455E-2</v>
      </c>
    </row>
    <row r="142" spans="1:12" x14ac:dyDescent="0.2">
      <c r="A142" s="15">
        <v>40909</v>
      </c>
      <c r="B142">
        <v>42.594999999999999</v>
      </c>
      <c r="C142" s="10">
        <f t="shared" si="16"/>
        <v>-6.5601754272750418E-2</v>
      </c>
      <c r="D142" s="10">
        <v>2.9529999999999999E-3</v>
      </c>
      <c r="E142" s="10">
        <f t="shared" si="12"/>
        <v>2.9486484601266645E-3</v>
      </c>
      <c r="F142" s="10">
        <f t="shared" si="13"/>
        <v>-6.8550402732877089E-2</v>
      </c>
      <c r="G142" s="16">
        <v>40909</v>
      </c>
      <c r="H142" s="26">
        <v>757.15700000000004</v>
      </c>
      <c r="I142" s="10">
        <f t="shared" si="17"/>
        <v>-4.0595972172685294E-3</v>
      </c>
      <c r="J142" s="10">
        <v>2.9529999999999999E-3</v>
      </c>
      <c r="K142" s="10">
        <f t="shared" si="14"/>
        <v>2.9486484601266645E-3</v>
      </c>
      <c r="L142" s="10">
        <f t="shared" si="15"/>
        <v>-7.0082456773951935E-3</v>
      </c>
    </row>
    <row r="143" spans="1:12" x14ac:dyDescent="0.2">
      <c r="A143" s="15">
        <v>40940</v>
      </c>
      <c r="B143">
        <v>46.225000000000001</v>
      </c>
      <c r="C143" s="10">
        <f t="shared" si="16"/>
        <v>8.1783901778384738E-2</v>
      </c>
      <c r="D143" s="10">
        <v>2.64E-3</v>
      </c>
      <c r="E143" s="10">
        <f t="shared" si="12"/>
        <v>2.6365213211297363E-3</v>
      </c>
      <c r="F143" s="10">
        <f t="shared" si="13"/>
        <v>7.9147380457255001E-2</v>
      </c>
      <c r="G143" s="16">
        <v>40940</v>
      </c>
      <c r="H143" s="26">
        <v>802.60400000000004</v>
      </c>
      <c r="I143" s="10">
        <f t="shared" si="17"/>
        <v>5.8290812067310731E-2</v>
      </c>
      <c r="J143" s="10">
        <v>2.64E-3</v>
      </c>
      <c r="K143" s="10">
        <f t="shared" si="14"/>
        <v>2.6365213211297363E-3</v>
      </c>
      <c r="L143" s="10">
        <f t="shared" si="15"/>
        <v>5.5654290746180994E-2</v>
      </c>
    </row>
    <row r="144" spans="1:12" x14ac:dyDescent="0.2">
      <c r="A144" s="15">
        <v>40969</v>
      </c>
      <c r="B144">
        <v>43.777000000000001</v>
      </c>
      <c r="C144" s="10">
        <f t="shared" si="16"/>
        <v>-5.4412211966762117E-2</v>
      </c>
      <c r="D144" s="10">
        <v>2.4299999999999999E-3</v>
      </c>
      <c r="E144" s="10">
        <f t="shared" si="12"/>
        <v>2.4270523242688829E-3</v>
      </c>
      <c r="F144" s="10">
        <f t="shared" si="13"/>
        <v>-5.6839264291030998E-2</v>
      </c>
      <c r="G144" s="16">
        <v>40969</v>
      </c>
      <c r="H144" s="26">
        <v>841.42</v>
      </c>
      <c r="I144" s="10">
        <f t="shared" si="17"/>
        <v>4.7229499158179422E-2</v>
      </c>
      <c r="J144" s="10">
        <v>2.4299999999999999E-3</v>
      </c>
      <c r="K144" s="10">
        <f t="shared" si="14"/>
        <v>2.4270523242688829E-3</v>
      </c>
      <c r="L144" s="10">
        <f t="shared" si="15"/>
        <v>4.4802446833910541E-2</v>
      </c>
    </row>
    <row r="145" spans="1:12" x14ac:dyDescent="0.2">
      <c r="A145" s="15">
        <v>41000</v>
      </c>
      <c r="B145">
        <v>40.834000000000003</v>
      </c>
      <c r="C145" s="10">
        <f t="shared" si="16"/>
        <v>-6.9593497592418507E-2</v>
      </c>
      <c r="D145" s="10">
        <v>2.4124999999999997E-3</v>
      </c>
      <c r="E145" s="10">
        <f t="shared" si="12"/>
        <v>2.4095945937983366E-3</v>
      </c>
      <c r="F145" s="10">
        <f t="shared" si="13"/>
        <v>-7.2003092186216838E-2</v>
      </c>
      <c r="G145" s="16">
        <v>41000</v>
      </c>
      <c r="H145" s="26">
        <v>844.70100000000002</v>
      </c>
      <c r="I145" s="10">
        <f t="shared" si="17"/>
        <v>3.8917778037874931E-3</v>
      </c>
      <c r="J145" s="10">
        <v>2.4124999999999997E-3</v>
      </c>
      <c r="K145" s="10">
        <f t="shared" si="14"/>
        <v>2.4095945937983366E-3</v>
      </c>
      <c r="L145" s="10">
        <f t="shared" si="15"/>
        <v>1.4821832099891565E-3</v>
      </c>
    </row>
    <row r="146" spans="1:12" x14ac:dyDescent="0.2">
      <c r="A146" s="15">
        <v>41030</v>
      </c>
      <c r="B146">
        <v>36.651000000000003</v>
      </c>
      <c r="C146" s="10">
        <f t="shared" si="16"/>
        <v>-0.10807435462397537</v>
      </c>
      <c r="D146" s="10">
        <v>2.3874999999999999E-3</v>
      </c>
      <c r="E146" s="10">
        <f t="shared" si="12"/>
        <v>2.3846544501418747E-3</v>
      </c>
      <c r="F146" s="10">
        <f t="shared" si="13"/>
        <v>-0.11045900907411724</v>
      </c>
      <c r="G146" s="16">
        <v>41030</v>
      </c>
      <c r="H146" s="26">
        <v>833.42200000000003</v>
      </c>
      <c r="I146" s="10">
        <f t="shared" si="17"/>
        <v>-1.3442602056901587E-2</v>
      </c>
      <c r="J146" s="10">
        <v>2.3874999999999999E-3</v>
      </c>
      <c r="K146" s="10">
        <f t="shared" si="14"/>
        <v>2.3846544501418747E-3</v>
      </c>
      <c r="L146" s="10">
        <f t="shared" si="15"/>
        <v>-1.5827256507043461E-2</v>
      </c>
    </row>
    <row r="147" spans="1:12" x14ac:dyDescent="0.2">
      <c r="A147" s="15">
        <v>41061</v>
      </c>
      <c r="B147">
        <v>29.157</v>
      </c>
      <c r="C147" s="10">
        <f t="shared" si="16"/>
        <v>-0.22874569190058927</v>
      </c>
      <c r="D147" s="10">
        <v>2.3974999999999999E-3</v>
      </c>
      <c r="E147" s="10">
        <f t="shared" si="12"/>
        <v>2.3946305822459641E-3</v>
      </c>
      <c r="F147" s="10">
        <f t="shared" si="13"/>
        <v>-0.23114032248283523</v>
      </c>
      <c r="G147" s="16">
        <v>41061</v>
      </c>
      <c r="H147" s="26">
        <v>755.798</v>
      </c>
      <c r="I147" s="10">
        <f t="shared" si="17"/>
        <v>-9.7765971818915623E-2</v>
      </c>
      <c r="J147" s="10">
        <v>2.3974999999999999E-3</v>
      </c>
      <c r="K147" s="10">
        <f t="shared" si="14"/>
        <v>2.3946305822459641E-3</v>
      </c>
      <c r="L147" s="10">
        <f t="shared" si="15"/>
        <v>-0.10016060240116159</v>
      </c>
    </row>
    <row r="148" spans="1:12" x14ac:dyDescent="0.2">
      <c r="A148" s="15">
        <v>41091</v>
      </c>
      <c r="B148">
        <v>31.044</v>
      </c>
      <c r="C148" s="10">
        <f t="shared" si="16"/>
        <v>6.2710531802449121E-2</v>
      </c>
      <c r="D148" s="10">
        <v>2.4475E-3</v>
      </c>
      <c r="E148" s="10">
        <f t="shared" si="12"/>
        <v>2.4445097499723963E-3</v>
      </c>
      <c r="F148" s="10">
        <f t="shared" si="13"/>
        <v>6.0266022052476727E-2</v>
      </c>
      <c r="G148" s="16">
        <v>41091</v>
      </c>
      <c r="H148" s="26">
        <v>790.27099999999996</v>
      </c>
      <c r="I148" s="10">
        <f t="shared" si="17"/>
        <v>4.4601779902488634E-2</v>
      </c>
      <c r="J148" s="10">
        <v>2.4475E-3</v>
      </c>
      <c r="K148" s="10">
        <f t="shared" si="14"/>
        <v>2.4445097499723963E-3</v>
      </c>
      <c r="L148" s="10">
        <f t="shared" si="15"/>
        <v>4.2157270152516239E-2</v>
      </c>
    </row>
    <row r="149" spans="1:12" x14ac:dyDescent="0.2">
      <c r="A149" s="15">
        <v>41122</v>
      </c>
      <c r="B149">
        <v>26.960999999999999</v>
      </c>
      <c r="C149" s="10">
        <f t="shared" si="16"/>
        <v>-0.1410141756475464</v>
      </c>
      <c r="D149" s="10">
        <v>2.447E-3</v>
      </c>
      <c r="E149" s="10">
        <f t="shared" si="12"/>
        <v>2.4440109706103425E-3</v>
      </c>
      <c r="F149" s="10">
        <f t="shared" si="13"/>
        <v>-0.14345818661815674</v>
      </c>
      <c r="G149" s="16">
        <v>41122</v>
      </c>
      <c r="H149" s="26">
        <v>798.63599999999997</v>
      </c>
      <c r="I149" s="10">
        <f t="shared" si="17"/>
        <v>1.0529347889475517E-2</v>
      </c>
      <c r="J149" s="10">
        <v>2.447E-3</v>
      </c>
      <c r="K149" s="10">
        <f t="shared" si="14"/>
        <v>2.4440109706103425E-3</v>
      </c>
      <c r="L149" s="10">
        <f t="shared" si="15"/>
        <v>8.0853369188651752E-3</v>
      </c>
    </row>
    <row r="150" spans="1:12" x14ac:dyDescent="0.2">
      <c r="A150" s="15">
        <v>41153</v>
      </c>
      <c r="B150">
        <v>30.009</v>
      </c>
      <c r="C150" s="10">
        <f t="shared" si="16"/>
        <v>0.10710595932680729</v>
      </c>
      <c r="D150" s="10">
        <v>2.3050000000000002E-3</v>
      </c>
      <c r="E150" s="10">
        <f t="shared" si="12"/>
        <v>2.3023475626301393E-3</v>
      </c>
      <c r="F150" s="10">
        <f t="shared" si="13"/>
        <v>0.10480361176417716</v>
      </c>
      <c r="G150" s="16">
        <v>41153</v>
      </c>
      <c r="H150" s="26">
        <v>815.17100000000005</v>
      </c>
      <c r="I150" s="10">
        <f t="shared" si="17"/>
        <v>2.0492634682342237E-2</v>
      </c>
      <c r="J150" s="10">
        <v>2.3050000000000002E-3</v>
      </c>
      <c r="K150" s="10">
        <f t="shared" si="14"/>
        <v>2.3023475626301393E-3</v>
      </c>
      <c r="L150" s="10">
        <f t="shared" si="15"/>
        <v>1.8190287119712097E-2</v>
      </c>
    </row>
    <row r="151" spans="1:12" x14ac:dyDescent="0.2">
      <c r="A151" s="15">
        <v>41183</v>
      </c>
      <c r="B151">
        <v>30.806000000000001</v>
      </c>
      <c r="C151" s="10">
        <f t="shared" si="16"/>
        <v>2.6212139531112472E-2</v>
      </c>
      <c r="D151" s="10">
        <v>2.1349999999999997E-3</v>
      </c>
      <c r="E151" s="10">
        <f t="shared" si="12"/>
        <v>2.1327241262512919E-3</v>
      </c>
      <c r="F151" s="10">
        <f t="shared" si="13"/>
        <v>2.4079415404861179E-2</v>
      </c>
      <c r="G151" s="16">
        <v>41183</v>
      </c>
      <c r="H151" s="26">
        <v>839.73</v>
      </c>
      <c r="I151" s="10">
        <f t="shared" si="17"/>
        <v>2.968250441320049E-2</v>
      </c>
      <c r="J151" s="10">
        <v>2.1349999999999997E-3</v>
      </c>
      <c r="K151" s="10">
        <f t="shared" si="14"/>
        <v>2.1327241262512919E-3</v>
      </c>
      <c r="L151" s="10">
        <f t="shared" si="15"/>
        <v>2.7549780286949196E-2</v>
      </c>
    </row>
    <row r="152" spans="1:12" x14ac:dyDescent="0.2">
      <c r="A152" s="15">
        <v>41214</v>
      </c>
      <c r="B152">
        <v>28.081</v>
      </c>
      <c r="C152" s="10">
        <f t="shared" si="16"/>
        <v>-9.2616285143154314E-2</v>
      </c>
      <c r="D152" s="10">
        <v>2.0999999999999999E-3</v>
      </c>
      <c r="E152" s="10">
        <f t="shared" si="12"/>
        <v>2.0977980821461199E-3</v>
      </c>
      <c r="F152" s="10">
        <f t="shared" si="13"/>
        <v>-9.4714083225300436E-2</v>
      </c>
      <c r="G152" s="16">
        <v>41214</v>
      </c>
      <c r="H152" s="26">
        <v>833.38499999999999</v>
      </c>
      <c r="I152" s="10">
        <f t="shared" si="17"/>
        <v>-7.5846913304333874E-3</v>
      </c>
      <c r="J152" s="10">
        <v>2.0999999999999999E-3</v>
      </c>
      <c r="K152" s="10">
        <f t="shared" si="14"/>
        <v>2.0977980821461199E-3</v>
      </c>
      <c r="L152" s="10">
        <f t="shared" si="15"/>
        <v>-9.6824894125795077E-3</v>
      </c>
    </row>
    <row r="153" spans="1:12" x14ac:dyDescent="0.2">
      <c r="A153" s="15">
        <v>41244</v>
      </c>
      <c r="B153">
        <v>28.471</v>
      </c>
      <c r="C153" s="10">
        <f t="shared" si="16"/>
        <v>1.3792834306635866E-2</v>
      </c>
      <c r="D153" s="10">
        <v>2.15E-3</v>
      </c>
      <c r="E153" s="10">
        <f t="shared" si="12"/>
        <v>2.1476920574590576E-3</v>
      </c>
      <c r="F153" s="10">
        <f t="shared" si="13"/>
        <v>1.1645142249176808E-2</v>
      </c>
      <c r="G153" s="16">
        <v>41244</v>
      </c>
      <c r="H153" s="26">
        <v>842.298</v>
      </c>
      <c r="I153" s="10">
        <f t="shared" si="17"/>
        <v>1.0638150601328897E-2</v>
      </c>
      <c r="J153" s="10">
        <v>2.15E-3</v>
      </c>
      <c r="K153" s="10">
        <f t="shared" si="14"/>
        <v>2.1476920574590576E-3</v>
      </c>
      <c r="L153" s="10">
        <f t="shared" si="15"/>
        <v>8.4904585438698391E-3</v>
      </c>
    </row>
    <row r="154" spans="1:12" x14ac:dyDescent="0.2">
      <c r="A154" s="15">
        <v>41275</v>
      </c>
      <c r="B154">
        <v>30.454999999999998</v>
      </c>
      <c r="C154" s="10">
        <f t="shared" si="16"/>
        <v>6.7364158922700298E-2</v>
      </c>
      <c r="D154" s="10">
        <v>2.0869999999999999E-3</v>
      </c>
      <c r="E154" s="10">
        <f t="shared" si="12"/>
        <v>2.0848252407892772E-3</v>
      </c>
      <c r="F154" s="10">
        <f t="shared" si="13"/>
        <v>6.5279333681911023E-2</v>
      </c>
      <c r="G154" s="16">
        <v>41275</v>
      </c>
      <c r="H154" s="26">
        <v>861.43799999999999</v>
      </c>
      <c r="I154" s="10">
        <f t="shared" si="17"/>
        <v>2.2469215012059701E-2</v>
      </c>
      <c r="J154" s="10">
        <v>2.0869999999999999E-3</v>
      </c>
      <c r="K154" s="10">
        <f t="shared" si="14"/>
        <v>2.0848252407892772E-3</v>
      </c>
      <c r="L154" s="10">
        <f t="shared" si="15"/>
        <v>2.0384389771270425E-2</v>
      </c>
    </row>
    <row r="155" spans="1:12" x14ac:dyDescent="0.2">
      <c r="A155" s="15">
        <v>41306</v>
      </c>
      <c r="B155">
        <v>31.5</v>
      </c>
      <c r="C155" s="10">
        <f t="shared" si="16"/>
        <v>3.3737361543139568E-2</v>
      </c>
      <c r="D155" s="10">
        <v>1.9919999999999998E-3</v>
      </c>
      <c r="E155" s="10">
        <f t="shared" si="12"/>
        <v>1.9900185988643696E-3</v>
      </c>
      <c r="F155" s="10">
        <f t="shared" si="13"/>
        <v>3.1747342944275198E-2</v>
      </c>
      <c r="G155" s="16">
        <v>41306</v>
      </c>
      <c r="H155" s="26">
        <v>901.34699999999998</v>
      </c>
      <c r="I155" s="10">
        <f t="shared" si="17"/>
        <v>4.5287225222034988E-2</v>
      </c>
      <c r="J155" s="10">
        <v>1.9919999999999998E-3</v>
      </c>
      <c r="K155" s="10">
        <f t="shared" si="14"/>
        <v>1.9900185988643696E-3</v>
      </c>
      <c r="L155" s="10">
        <f t="shared" si="15"/>
        <v>4.3297206623170617E-2</v>
      </c>
    </row>
    <row r="156" spans="1:12" x14ac:dyDescent="0.2">
      <c r="A156" s="15">
        <v>41334</v>
      </c>
      <c r="B156">
        <v>30.463000000000001</v>
      </c>
      <c r="C156" s="10">
        <f t="shared" si="16"/>
        <v>-3.3474713391657446E-2</v>
      </c>
      <c r="D156" s="10">
        <v>2.0369999999999997E-3</v>
      </c>
      <c r="E156" s="10">
        <f t="shared" si="12"/>
        <v>2.034928128624304E-3</v>
      </c>
      <c r="F156" s="10">
        <f t="shared" si="13"/>
        <v>-3.550964152028175E-2</v>
      </c>
      <c r="G156" s="16">
        <v>41334</v>
      </c>
      <c r="H156" s="26">
        <v>900.74800000000005</v>
      </c>
      <c r="I156" s="10">
        <f t="shared" si="17"/>
        <v>-6.6478184786021891E-4</v>
      </c>
      <c r="J156" s="10">
        <v>2.0369999999999997E-3</v>
      </c>
      <c r="K156" s="10">
        <f t="shared" si="14"/>
        <v>2.034928128624304E-3</v>
      </c>
      <c r="L156" s="10">
        <f t="shared" si="15"/>
        <v>-2.6997099764845228E-3</v>
      </c>
    </row>
    <row r="157" spans="1:12" x14ac:dyDescent="0.2">
      <c r="A157" s="15">
        <v>41365</v>
      </c>
      <c r="B157">
        <v>31.242999999999999</v>
      </c>
      <c r="C157" s="10">
        <f t="shared" si="16"/>
        <v>2.5282518650733461E-2</v>
      </c>
      <c r="D157" s="10">
        <v>2.0369999999999997E-3</v>
      </c>
      <c r="E157" s="10">
        <f t="shared" si="12"/>
        <v>2.034928128624304E-3</v>
      </c>
      <c r="F157" s="10">
        <f t="shared" si="13"/>
        <v>2.3247590522109157E-2</v>
      </c>
      <c r="G157" s="16">
        <v>41365</v>
      </c>
      <c r="H157" s="26">
        <v>916.52300000000002</v>
      </c>
      <c r="I157" s="10">
        <f t="shared" si="17"/>
        <v>1.736163318295221E-2</v>
      </c>
      <c r="J157" s="10">
        <v>2.0369999999999997E-3</v>
      </c>
      <c r="K157" s="10">
        <f t="shared" si="14"/>
        <v>2.034928128624304E-3</v>
      </c>
      <c r="L157" s="10">
        <f t="shared" si="15"/>
        <v>1.5326705054327906E-2</v>
      </c>
    </row>
    <row r="158" spans="1:12" x14ac:dyDescent="0.2">
      <c r="A158" s="15">
        <v>41395</v>
      </c>
      <c r="B158">
        <v>35.823</v>
      </c>
      <c r="C158" s="10">
        <f t="shared" si="16"/>
        <v>0.136794794128694</v>
      </c>
      <c r="D158" s="10">
        <v>1.9819999999999998E-3</v>
      </c>
      <c r="E158" s="10">
        <f t="shared" si="12"/>
        <v>1.9800384294608258E-3</v>
      </c>
      <c r="F158" s="10">
        <f t="shared" si="13"/>
        <v>0.13481475569923318</v>
      </c>
      <c r="G158" s="16">
        <v>41395</v>
      </c>
      <c r="H158" s="26">
        <v>938.62400000000002</v>
      </c>
      <c r="I158" s="10">
        <f t="shared" si="17"/>
        <v>2.3827810594502119E-2</v>
      </c>
      <c r="J158" s="10">
        <v>1.9819999999999998E-3</v>
      </c>
      <c r="K158" s="10">
        <f t="shared" si="14"/>
        <v>1.9800384294608258E-3</v>
      </c>
      <c r="L158" s="10">
        <f t="shared" si="15"/>
        <v>2.1847772165041295E-2</v>
      </c>
    </row>
    <row r="159" spans="1:12" x14ac:dyDescent="0.2">
      <c r="A159" s="15">
        <v>41426</v>
      </c>
      <c r="B159">
        <v>39.719000000000001</v>
      </c>
      <c r="C159" s="10">
        <f t="shared" si="16"/>
        <v>0.10323951740705252</v>
      </c>
      <c r="D159" s="10">
        <v>1.9398000000000002E-3</v>
      </c>
      <c r="E159" s="10">
        <f t="shared" si="12"/>
        <v>1.9379210174877335E-3</v>
      </c>
      <c r="F159" s="10">
        <f t="shared" si="13"/>
        <v>0.10130159638956479</v>
      </c>
      <c r="G159" s="16">
        <v>41426</v>
      </c>
      <c r="H159" s="26">
        <v>934.45699999999999</v>
      </c>
      <c r="I159" s="10">
        <f t="shared" si="17"/>
        <v>-4.4493611055170601E-3</v>
      </c>
      <c r="J159" s="10">
        <v>1.9398000000000002E-3</v>
      </c>
      <c r="K159" s="10">
        <f t="shared" si="14"/>
        <v>1.9379210174877335E-3</v>
      </c>
      <c r="L159" s="10">
        <f t="shared" si="15"/>
        <v>-6.3872821230047932E-3</v>
      </c>
    </row>
    <row r="160" spans="1:12" x14ac:dyDescent="0.2">
      <c r="A160" s="15">
        <v>41456</v>
      </c>
      <c r="B160">
        <v>38.067999999999998</v>
      </c>
      <c r="C160" s="10">
        <f t="shared" si="16"/>
        <v>-4.2455628416312841E-2</v>
      </c>
      <c r="D160" s="10">
        <v>1.9580000000000001E-3</v>
      </c>
      <c r="E160" s="10">
        <f t="shared" si="12"/>
        <v>1.9560856165011849E-3</v>
      </c>
      <c r="F160" s="10">
        <f t="shared" si="13"/>
        <v>-4.4411714032814027E-2</v>
      </c>
      <c r="G160" s="16">
        <v>41456</v>
      </c>
      <c r="H160" s="26">
        <v>905.54</v>
      </c>
      <c r="I160" s="10">
        <f t="shared" si="17"/>
        <v>-3.1434161088726043E-2</v>
      </c>
      <c r="J160" s="10">
        <v>1.9580000000000001E-3</v>
      </c>
      <c r="K160" s="10">
        <f t="shared" si="14"/>
        <v>1.9560856165011849E-3</v>
      </c>
      <c r="L160" s="10">
        <f t="shared" si="15"/>
        <v>-3.3390246705227229E-2</v>
      </c>
    </row>
    <row r="161" spans="1:12" x14ac:dyDescent="0.2">
      <c r="A161" s="15">
        <v>41487</v>
      </c>
      <c r="B161">
        <v>43.436999999999998</v>
      </c>
      <c r="C161" s="10">
        <f t="shared" si="16"/>
        <v>0.13193757825729732</v>
      </c>
      <c r="D161" s="10">
        <v>1.8593000000000001E-3</v>
      </c>
      <c r="E161" s="10">
        <f t="shared" si="12"/>
        <v>1.8575736413029304E-3</v>
      </c>
      <c r="F161" s="10">
        <f t="shared" si="13"/>
        <v>0.13008000461599439</v>
      </c>
      <c r="G161" s="16">
        <v>41487</v>
      </c>
      <c r="H161" s="26">
        <v>949.19600000000003</v>
      </c>
      <c r="I161" s="10">
        <f t="shared" si="17"/>
        <v>4.7083859640682263E-2</v>
      </c>
      <c r="J161" s="10">
        <v>1.8593000000000001E-3</v>
      </c>
      <c r="K161" s="10">
        <f t="shared" si="14"/>
        <v>1.8575736413029304E-3</v>
      </c>
      <c r="L161" s="10">
        <f t="shared" si="15"/>
        <v>4.5226285999379334E-2</v>
      </c>
    </row>
    <row r="162" spans="1:12" x14ac:dyDescent="0.2">
      <c r="A162" s="15">
        <v>41518</v>
      </c>
      <c r="B162">
        <v>41.377000000000002</v>
      </c>
      <c r="C162" s="10">
        <f t="shared" si="16"/>
        <v>-4.8586441569848433E-2</v>
      </c>
      <c r="D162" s="10">
        <v>1.8255999999999999E-3</v>
      </c>
      <c r="E162" s="10">
        <f t="shared" si="12"/>
        <v>1.8239356176764691E-3</v>
      </c>
      <c r="F162" s="10">
        <f t="shared" si="13"/>
        <v>-5.0410377187524905E-2</v>
      </c>
      <c r="G162" s="16">
        <v>41518</v>
      </c>
      <c r="H162" s="26">
        <v>927.61199999999997</v>
      </c>
      <c r="I162" s="10">
        <f t="shared" si="17"/>
        <v>-2.3001768569411388E-2</v>
      </c>
      <c r="J162" s="10">
        <v>1.8255999999999999E-3</v>
      </c>
      <c r="K162" s="10">
        <f t="shared" si="14"/>
        <v>1.8239356176764691E-3</v>
      </c>
      <c r="L162" s="10">
        <f t="shared" si="15"/>
        <v>-2.4825704187087856E-2</v>
      </c>
    </row>
    <row r="163" spans="1:12" x14ac:dyDescent="0.2">
      <c r="A163" s="15">
        <v>41548</v>
      </c>
      <c r="B163">
        <v>49.030999999999999</v>
      </c>
      <c r="C163" s="10">
        <f t="shared" si="16"/>
        <v>0.16972758023372372</v>
      </c>
      <c r="D163" s="10">
        <v>1.7799999999999999E-3</v>
      </c>
      <c r="E163" s="10">
        <f t="shared" si="12"/>
        <v>1.7784176774111051E-3</v>
      </c>
      <c r="F163" s="10">
        <f t="shared" si="13"/>
        <v>0.16794916255631262</v>
      </c>
      <c r="G163" s="16">
        <v>41548</v>
      </c>
      <c r="H163" s="26">
        <v>975.81100000000004</v>
      </c>
      <c r="I163" s="10">
        <f t="shared" si="17"/>
        <v>5.0655378211695558E-2</v>
      </c>
      <c r="J163" s="10">
        <v>1.7799999999999999E-3</v>
      </c>
      <c r="K163" s="10">
        <f t="shared" si="14"/>
        <v>1.7784176774111051E-3</v>
      </c>
      <c r="L163" s="10">
        <f t="shared" si="15"/>
        <v>4.8876960534284454E-2</v>
      </c>
    </row>
    <row r="164" spans="1:12" x14ac:dyDescent="0.2">
      <c r="A164" s="15">
        <v>41579</v>
      </c>
      <c r="B164">
        <v>53.033000000000001</v>
      </c>
      <c r="C164" s="10">
        <f t="shared" si="16"/>
        <v>7.8461610169486509E-2</v>
      </c>
      <c r="D164" s="10">
        <v>1.6850000000000001E-3</v>
      </c>
      <c r="E164" s="10">
        <f t="shared" si="12"/>
        <v>1.6835819801853916E-3</v>
      </c>
      <c r="F164" s="10">
        <f t="shared" si="13"/>
        <v>7.6778028189301115E-2</v>
      </c>
      <c r="G164" s="16">
        <v>41579</v>
      </c>
      <c r="H164" s="26">
        <v>1013.091</v>
      </c>
      <c r="I164" s="10">
        <f t="shared" si="17"/>
        <v>3.7492412275650304E-2</v>
      </c>
      <c r="J164" s="10">
        <v>1.6850000000000001E-3</v>
      </c>
      <c r="K164" s="10">
        <f t="shared" si="14"/>
        <v>1.6835819801853916E-3</v>
      </c>
      <c r="L164" s="10">
        <f t="shared" si="15"/>
        <v>3.5808830295464909E-2</v>
      </c>
    </row>
    <row r="165" spans="1:12" x14ac:dyDescent="0.2">
      <c r="A165" s="15">
        <v>41609</v>
      </c>
      <c r="B165">
        <v>53.515999999999998</v>
      </c>
      <c r="C165" s="10">
        <f t="shared" si="16"/>
        <v>9.0663133106169049E-3</v>
      </c>
      <c r="D165" s="10">
        <v>1.6825000000000002E-3</v>
      </c>
      <c r="E165" s="10">
        <f t="shared" si="12"/>
        <v>1.6810861824848632E-3</v>
      </c>
      <c r="F165" s="10">
        <f t="shared" si="13"/>
        <v>7.3852271281320417E-3</v>
      </c>
      <c r="G165" s="16">
        <v>41609</v>
      </c>
      <c r="H165" s="26">
        <v>1025.866</v>
      </c>
      <c r="I165" s="10">
        <f t="shared" si="17"/>
        <v>1.2531080517079709E-2</v>
      </c>
      <c r="J165" s="10">
        <v>1.6825000000000002E-3</v>
      </c>
      <c r="K165" s="10">
        <f t="shared" si="14"/>
        <v>1.6810861824848632E-3</v>
      </c>
      <c r="L165" s="10">
        <f t="shared" si="15"/>
        <v>1.0849994334594847E-2</v>
      </c>
    </row>
    <row r="166" spans="1:12" x14ac:dyDescent="0.2">
      <c r="A166" s="15">
        <v>41640</v>
      </c>
      <c r="B166">
        <v>54.426000000000002</v>
      </c>
      <c r="C166" s="10">
        <f t="shared" si="16"/>
        <v>1.6861306249489175E-2</v>
      </c>
      <c r="D166" s="10">
        <v>1.6769999999999999E-3</v>
      </c>
      <c r="E166" s="10">
        <f t="shared" si="12"/>
        <v>1.67559540561719E-3</v>
      </c>
      <c r="F166" s="10">
        <f t="shared" si="13"/>
        <v>1.5185710843871986E-2</v>
      </c>
      <c r="G166" s="16">
        <v>41640</v>
      </c>
      <c r="H166" s="26">
        <v>1042.913</v>
      </c>
      <c r="I166" s="10">
        <f t="shared" si="17"/>
        <v>1.6480625377898052E-2</v>
      </c>
      <c r="J166" s="10">
        <v>1.6769999999999999E-3</v>
      </c>
      <c r="K166" s="10">
        <f t="shared" si="14"/>
        <v>1.67559540561719E-3</v>
      </c>
      <c r="L166" s="10">
        <f t="shared" si="15"/>
        <v>1.4805029972280863E-2</v>
      </c>
    </row>
    <row r="167" spans="1:12" x14ac:dyDescent="0.2">
      <c r="A167" s="15">
        <v>41671</v>
      </c>
      <c r="B167">
        <v>54.183999999999997</v>
      </c>
      <c r="C167" s="10">
        <f t="shared" si="16"/>
        <v>-4.4563189482595958E-3</v>
      </c>
      <c r="D167" s="10">
        <v>1.5709999999999999E-3</v>
      </c>
      <c r="E167" s="10">
        <f t="shared" si="12"/>
        <v>1.5697672704098975E-3</v>
      </c>
      <c r="F167" s="10">
        <f t="shared" si="13"/>
        <v>-6.026086218669493E-3</v>
      </c>
      <c r="G167" s="16">
        <v>41671</v>
      </c>
      <c r="H167" s="26">
        <v>1003.3819999999999</v>
      </c>
      <c r="I167" s="10">
        <f t="shared" si="17"/>
        <v>-3.8641465408759477E-2</v>
      </c>
      <c r="J167" s="10">
        <v>1.5709999999999999E-3</v>
      </c>
      <c r="K167" s="10">
        <f t="shared" si="14"/>
        <v>1.5697672704098975E-3</v>
      </c>
      <c r="L167" s="10">
        <f t="shared" si="15"/>
        <v>-4.0211232679169373E-2</v>
      </c>
    </row>
    <row r="168" spans="1:12" x14ac:dyDescent="0.2">
      <c r="A168" s="15">
        <v>41699</v>
      </c>
      <c r="B168">
        <v>59.951999999999998</v>
      </c>
      <c r="C168" s="10">
        <f t="shared" si="16"/>
        <v>0.10115858013872907</v>
      </c>
      <c r="D168" s="10">
        <v>1.5529999999999999E-3</v>
      </c>
      <c r="E168" s="10">
        <f t="shared" si="12"/>
        <v>1.5517953425606401E-3</v>
      </c>
      <c r="F168" s="10">
        <f t="shared" si="13"/>
        <v>9.9606784796168427E-2</v>
      </c>
      <c r="G168" s="16">
        <v>41699</v>
      </c>
      <c r="H168" s="26">
        <v>1050.5709999999999</v>
      </c>
      <c r="I168" s="10">
        <f t="shared" si="17"/>
        <v>4.5957531982692632E-2</v>
      </c>
      <c r="J168" s="10">
        <v>1.5529999999999999E-3</v>
      </c>
      <c r="K168" s="10">
        <f t="shared" si="14"/>
        <v>1.5517953425606401E-3</v>
      </c>
      <c r="L168" s="10">
        <f t="shared" si="15"/>
        <v>4.440573664013199E-2</v>
      </c>
    </row>
    <row r="169" spans="1:12" x14ac:dyDescent="0.2">
      <c r="A169" s="15">
        <v>41730</v>
      </c>
      <c r="B169">
        <v>65.665999999999997</v>
      </c>
      <c r="C169" s="10">
        <f t="shared" si="16"/>
        <v>9.1037045682748591E-2</v>
      </c>
      <c r="D169" s="10">
        <v>1.5100000000000001E-3</v>
      </c>
      <c r="E169" s="10">
        <f t="shared" si="12"/>
        <v>1.5088610963520878E-3</v>
      </c>
      <c r="F169" s="10">
        <f t="shared" si="13"/>
        <v>8.9528184586396498E-2</v>
      </c>
      <c r="G169" s="16">
        <v>41730</v>
      </c>
      <c r="H169" s="26">
        <v>1051.9480000000001</v>
      </c>
      <c r="I169" s="10">
        <f t="shared" si="17"/>
        <v>1.3098575536105975E-3</v>
      </c>
      <c r="J169" s="10">
        <v>1.5100000000000001E-3</v>
      </c>
      <c r="K169" s="10">
        <f t="shared" si="14"/>
        <v>1.5088610963520878E-3</v>
      </c>
      <c r="L169" s="10">
        <f t="shared" si="15"/>
        <v>-1.9900354274149032E-4</v>
      </c>
    </row>
    <row r="170" spans="1:12" x14ac:dyDescent="0.2">
      <c r="A170" s="15">
        <v>41760</v>
      </c>
      <c r="B170">
        <v>64.641000000000005</v>
      </c>
      <c r="C170" s="10">
        <f t="shared" si="16"/>
        <v>-1.5732403343874116E-2</v>
      </c>
      <c r="D170" s="10">
        <v>1.505E-3</v>
      </c>
      <c r="E170" s="10">
        <f t="shared" si="12"/>
        <v>1.5038686225065888E-3</v>
      </c>
      <c r="F170" s="10">
        <f t="shared" si="13"/>
        <v>-1.7236271966380706E-2</v>
      </c>
      <c r="G170" s="16">
        <v>41760</v>
      </c>
      <c r="H170" s="26">
        <v>1056.4369999999999</v>
      </c>
      <c r="I170" s="10">
        <f t="shared" si="17"/>
        <v>4.2582420033443905E-3</v>
      </c>
      <c r="J170" s="10">
        <v>1.505E-3</v>
      </c>
      <c r="K170" s="10">
        <f t="shared" si="14"/>
        <v>1.5038686225065888E-3</v>
      </c>
      <c r="L170" s="10">
        <f t="shared" si="15"/>
        <v>2.7543733808378015E-3</v>
      </c>
    </row>
    <row r="171" spans="1:12" x14ac:dyDescent="0.2">
      <c r="A171" s="15">
        <v>41791</v>
      </c>
      <c r="B171">
        <v>69.628</v>
      </c>
      <c r="C171" s="10">
        <f t="shared" si="16"/>
        <v>7.4317900900256958E-2</v>
      </c>
      <c r="D171" s="10">
        <v>1.5100000000000001E-3</v>
      </c>
      <c r="E171" s="10">
        <f t="shared" si="12"/>
        <v>1.5088610963520878E-3</v>
      </c>
      <c r="F171" s="10">
        <f t="shared" si="13"/>
        <v>7.2809039803904865E-2</v>
      </c>
      <c r="G171" s="16">
        <v>41791</v>
      </c>
      <c r="H171" s="26">
        <v>1074.4280000000001</v>
      </c>
      <c r="I171" s="10">
        <f t="shared" si="17"/>
        <v>1.6886501505259638E-2</v>
      </c>
      <c r="J171" s="10">
        <v>1.5100000000000001E-3</v>
      </c>
      <c r="K171" s="10">
        <f t="shared" si="14"/>
        <v>1.5088610963520878E-3</v>
      </c>
      <c r="L171" s="10">
        <f t="shared" si="15"/>
        <v>1.537764040890755E-2</v>
      </c>
    </row>
    <row r="172" spans="1:12" x14ac:dyDescent="0.2">
      <c r="A172" s="15">
        <v>41821</v>
      </c>
      <c r="B172">
        <v>70.311999999999998</v>
      </c>
      <c r="C172" s="10">
        <f t="shared" si="16"/>
        <v>9.7756959718812587E-3</v>
      </c>
      <c r="D172" s="10">
        <v>1.552E-3</v>
      </c>
      <c r="E172" s="10">
        <f t="shared" si="12"/>
        <v>1.550796892654202E-3</v>
      </c>
      <c r="F172" s="10">
        <f t="shared" si="13"/>
        <v>8.2248990792270563E-3</v>
      </c>
      <c r="G172" s="16">
        <v>41821</v>
      </c>
      <c r="H172" s="26">
        <v>1095.491</v>
      </c>
      <c r="I172" s="10">
        <f t="shared" si="17"/>
        <v>1.9414237648249927E-2</v>
      </c>
      <c r="J172" s="10">
        <v>1.552E-3</v>
      </c>
      <c r="K172" s="10">
        <f t="shared" si="14"/>
        <v>1.550796892654202E-3</v>
      </c>
      <c r="L172" s="10">
        <f t="shared" si="15"/>
        <v>1.7863440755595726E-2</v>
      </c>
    </row>
    <row r="173" spans="1:12" x14ac:dyDescent="0.2">
      <c r="A173" s="15">
        <v>41852</v>
      </c>
      <c r="B173">
        <v>64.575000000000003</v>
      </c>
      <c r="C173" s="10">
        <f t="shared" si="16"/>
        <v>-8.5115142280439801E-2</v>
      </c>
      <c r="D173" s="10">
        <v>1.56E-3</v>
      </c>
      <c r="E173" s="10">
        <f t="shared" si="12"/>
        <v>1.5587844639932489E-3</v>
      </c>
      <c r="F173" s="10">
        <f t="shared" si="13"/>
        <v>-8.6673926744433055E-2</v>
      </c>
      <c r="G173" s="16">
        <v>41852</v>
      </c>
      <c r="H173" s="26">
        <v>1077.412</v>
      </c>
      <c r="I173" s="10">
        <f t="shared" si="17"/>
        <v>-1.6640795465988064E-2</v>
      </c>
      <c r="J173" s="10">
        <v>1.56E-3</v>
      </c>
      <c r="K173" s="10">
        <f t="shared" si="14"/>
        <v>1.5587844639932489E-3</v>
      </c>
      <c r="L173" s="10">
        <f t="shared" si="15"/>
        <v>-1.8199579929981315E-2</v>
      </c>
    </row>
    <row r="174" spans="1:12" x14ac:dyDescent="0.2">
      <c r="A174" s="15">
        <v>41883</v>
      </c>
      <c r="B174">
        <v>65.986000000000004</v>
      </c>
      <c r="C174" s="10">
        <f t="shared" si="16"/>
        <v>2.1615259331513773E-2</v>
      </c>
      <c r="D174" s="10">
        <v>1.565E-3</v>
      </c>
      <c r="E174" s="10">
        <f t="shared" si="12"/>
        <v>1.5637766636812796E-3</v>
      </c>
      <c r="F174" s="10">
        <f t="shared" si="13"/>
        <v>2.0051482667832493E-2</v>
      </c>
      <c r="G174" s="16">
        <v>41883</v>
      </c>
      <c r="H174" s="26">
        <v>1100.3309999999999</v>
      </c>
      <c r="I174" s="10">
        <f t="shared" si="17"/>
        <v>2.1049174504269956E-2</v>
      </c>
      <c r="J174" s="10">
        <v>1.565E-3</v>
      </c>
      <c r="K174" s="10">
        <f t="shared" si="14"/>
        <v>1.5637766636812796E-3</v>
      </c>
      <c r="L174" s="10">
        <f t="shared" si="15"/>
        <v>1.9485397840588677E-2</v>
      </c>
    </row>
    <row r="175" spans="1:12" x14ac:dyDescent="0.2">
      <c r="A175" s="15">
        <v>41913</v>
      </c>
      <c r="B175">
        <v>61.095999999999997</v>
      </c>
      <c r="C175" s="10">
        <f t="shared" si="16"/>
        <v>-7.6996200727335165E-2</v>
      </c>
      <c r="D175" s="10">
        <v>1.5199999999999999E-3</v>
      </c>
      <c r="E175" s="10">
        <f t="shared" ref="E175:E184" si="18">LN(1+D175)</f>
        <v>1.5188459692697662E-3</v>
      </c>
      <c r="F175" s="10">
        <f t="shared" ref="F175:F184" si="19">(C175-E175)</f>
        <v>-7.8515046696604932E-2</v>
      </c>
      <c r="G175" s="16">
        <v>41913</v>
      </c>
      <c r="H175" s="26">
        <v>1059.5</v>
      </c>
      <c r="I175" s="10">
        <f t="shared" si="17"/>
        <v>-3.7813944904956709E-2</v>
      </c>
      <c r="J175" s="10">
        <v>1.5199999999999999E-3</v>
      </c>
      <c r="K175" s="10">
        <f t="shared" ref="K175:K183" si="20">LN(1+J175)</f>
        <v>1.5188459692697662E-3</v>
      </c>
      <c r="L175" s="10">
        <f t="shared" ref="L175:L184" si="21">(I175-K175)</f>
        <v>-3.9332790874226475E-2</v>
      </c>
    </row>
    <row r="176" spans="1:12" x14ac:dyDescent="0.2">
      <c r="A176" s="15">
        <v>41944</v>
      </c>
      <c r="B176">
        <v>59.438000000000002</v>
      </c>
      <c r="C176" s="10">
        <f t="shared" si="16"/>
        <v>-2.7512645118169556E-2</v>
      </c>
      <c r="D176" s="10">
        <v>1.555E-3</v>
      </c>
      <c r="E176" s="10">
        <f t="shared" si="18"/>
        <v>1.5537922393830362E-3</v>
      </c>
      <c r="F176" s="10">
        <f t="shared" si="19"/>
        <v>-2.9066437357552592E-2</v>
      </c>
      <c r="G176" s="16">
        <v>41944</v>
      </c>
      <c r="H176" s="26">
        <v>1067.0150000000001</v>
      </c>
      <c r="I176" s="10">
        <f t="shared" si="17"/>
        <v>7.0679316014271446E-3</v>
      </c>
      <c r="J176" s="10">
        <v>1.555E-3</v>
      </c>
      <c r="K176" s="10">
        <f t="shared" si="20"/>
        <v>1.5537922393830362E-3</v>
      </c>
      <c r="L176" s="10">
        <f t="shared" si="21"/>
        <v>5.5141393620441086E-3</v>
      </c>
    </row>
    <row r="177" spans="1:12" x14ac:dyDescent="0.2">
      <c r="A177" s="15">
        <v>41974</v>
      </c>
      <c r="B177">
        <v>58.871000000000002</v>
      </c>
      <c r="C177" s="10">
        <f t="shared" si="16"/>
        <v>-9.585142991412339E-3</v>
      </c>
      <c r="D177" s="10">
        <v>1.5774999999999999E-3</v>
      </c>
      <c r="E177" s="10">
        <f t="shared" si="18"/>
        <v>1.5762570538683312E-3</v>
      </c>
      <c r="F177" s="10">
        <f t="shared" si="19"/>
        <v>-1.116140004528067E-2</v>
      </c>
      <c r="G177" s="16">
        <v>41974</v>
      </c>
      <c r="H177" s="26">
        <v>1081.261</v>
      </c>
      <c r="I177" s="10">
        <f t="shared" si="17"/>
        <v>1.3262922294964116E-2</v>
      </c>
      <c r="J177" s="10">
        <v>1.5774999999999999E-3</v>
      </c>
      <c r="K177" s="10">
        <f t="shared" si="20"/>
        <v>1.5762570538683312E-3</v>
      </c>
      <c r="L177" s="10">
        <f t="shared" si="21"/>
        <v>1.1686665241095785E-2</v>
      </c>
    </row>
    <row r="178" spans="1:12" x14ac:dyDescent="0.2">
      <c r="A178" s="15">
        <v>42005</v>
      </c>
      <c r="B178">
        <v>56.753999999999998</v>
      </c>
      <c r="C178" s="10">
        <f t="shared" si="16"/>
        <v>-3.6622471017412637E-2</v>
      </c>
      <c r="D178" s="10">
        <v>1.7125E-3</v>
      </c>
      <c r="E178" s="10">
        <f t="shared" si="18"/>
        <v>1.7110353437857716E-3</v>
      </c>
      <c r="F178" s="10">
        <f t="shared" si="19"/>
        <v>-3.8333506361198408E-2</v>
      </c>
      <c r="G178" s="16">
        <v>42005</v>
      </c>
      <c r="H178" s="26">
        <v>1062.172</v>
      </c>
      <c r="I178" s="10">
        <f t="shared" si="17"/>
        <v>-1.7812084347995617E-2</v>
      </c>
      <c r="J178" s="10">
        <v>1.7125E-3</v>
      </c>
      <c r="K178" s="10">
        <f t="shared" si="20"/>
        <v>1.7110353437857716E-3</v>
      </c>
      <c r="L178" s="10">
        <f t="shared" si="21"/>
        <v>-1.9523119691781388E-2</v>
      </c>
    </row>
    <row r="179" spans="1:12" x14ac:dyDescent="0.2">
      <c r="A179" s="15">
        <v>42036</v>
      </c>
      <c r="B179">
        <v>56.645000000000003</v>
      </c>
      <c r="C179" s="10">
        <f t="shared" si="16"/>
        <v>-1.9224161336364647E-3</v>
      </c>
      <c r="D179" s="10">
        <v>1.6950000000000001E-3</v>
      </c>
      <c r="E179" s="10">
        <f t="shared" si="18"/>
        <v>1.6935651086983532E-3</v>
      </c>
      <c r="F179" s="10">
        <f t="shared" si="19"/>
        <v>-3.6159812423348179E-3</v>
      </c>
      <c r="G179" s="16">
        <v>42036</v>
      </c>
      <c r="H179" s="26">
        <v>1045.027</v>
      </c>
      <c r="I179" s="10">
        <f t="shared" si="17"/>
        <v>-1.6273145871041519E-2</v>
      </c>
      <c r="J179" s="10">
        <v>1.6950000000000001E-3</v>
      </c>
      <c r="K179" s="10">
        <f t="shared" si="20"/>
        <v>1.6935651086983532E-3</v>
      </c>
      <c r="L179" s="10">
        <f t="shared" si="21"/>
        <v>-1.7966710979739873E-2</v>
      </c>
    </row>
    <row r="180" spans="1:12" x14ac:dyDescent="0.2">
      <c r="A180" s="15">
        <v>42064</v>
      </c>
      <c r="B180">
        <v>57.003999999999998</v>
      </c>
      <c r="C180" s="10">
        <f t="shared" si="16"/>
        <v>6.3177184855138496E-3</v>
      </c>
      <c r="D180" s="10">
        <v>1.727E-3</v>
      </c>
      <c r="E180" s="10">
        <f t="shared" si="18"/>
        <v>1.72551045022176E-3</v>
      </c>
      <c r="F180" s="10">
        <f t="shared" si="19"/>
        <v>4.5922080352920891E-3</v>
      </c>
      <c r="G180" s="16">
        <v>42064</v>
      </c>
      <c r="H180" s="26">
        <v>1101.8119999999999</v>
      </c>
      <c r="I180" s="10">
        <f t="shared" si="17"/>
        <v>5.2913374862431584E-2</v>
      </c>
      <c r="J180" s="10">
        <v>1.727E-3</v>
      </c>
      <c r="K180" s="10">
        <f t="shared" si="20"/>
        <v>1.72551045022176E-3</v>
      </c>
      <c r="L180" s="10">
        <f t="shared" si="21"/>
        <v>5.1187864412209821E-2</v>
      </c>
    </row>
    <row r="181" spans="1:12" x14ac:dyDescent="0.2">
      <c r="A181" s="15">
        <v>42095</v>
      </c>
      <c r="B181">
        <v>55.872999999999998</v>
      </c>
      <c r="C181" s="10">
        <f t="shared" si="16"/>
        <v>-2.0040182701305146E-2</v>
      </c>
      <c r="D181" s="10">
        <v>1.7755000000000002E-3</v>
      </c>
      <c r="E181" s="10">
        <f t="shared" si="18"/>
        <v>1.7739256630895947E-3</v>
      </c>
      <c r="F181" s="10">
        <f t="shared" si="19"/>
        <v>-2.1814108364394742E-2</v>
      </c>
      <c r="G181" s="16">
        <v>42095</v>
      </c>
      <c r="H181" s="26">
        <v>1084.7070000000001</v>
      </c>
      <c r="I181" s="10">
        <f t="shared" si="17"/>
        <v>-1.5646192825537926E-2</v>
      </c>
      <c r="J181" s="10">
        <v>1.7755000000000002E-3</v>
      </c>
      <c r="K181" s="10">
        <f t="shared" si="20"/>
        <v>1.7739256630895947E-3</v>
      </c>
      <c r="L181" s="10">
        <f t="shared" si="21"/>
        <v>-1.7420118488627522E-2</v>
      </c>
    </row>
    <row r="182" spans="1:12" x14ac:dyDescent="0.2">
      <c r="A182" s="15">
        <v>42125</v>
      </c>
      <c r="B182">
        <v>57.533000000000001</v>
      </c>
      <c r="C182" s="10">
        <f t="shared" si="16"/>
        <v>2.9277438112015615E-2</v>
      </c>
      <c r="D182" s="10">
        <v>1.8224999999999999E-3</v>
      </c>
      <c r="E182" s="10">
        <f t="shared" si="18"/>
        <v>1.8208412619360212E-3</v>
      </c>
      <c r="F182" s="10">
        <f t="shared" si="19"/>
        <v>2.7456596850079593E-2</v>
      </c>
      <c r="G182" s="16">
        <v>42125</v>
      </c>
      <c r="H182" s="26">
        <v>1112.557</v>
      </c>
      <c r="I182" s="10">
        <f t="shared" si="17"/>
        <v>2.5351065260333209E-2</v>
      </c>
      <c r="J182" s="10">
        <v>1.8224999999999999E-3</v>
      </c>
      <c r="K182" s="10">
        <f t="shared" si="20"/>
        <v>1.8208412619360212E-3</v>
      </c>
      <c r="L182" s="10">
        <f t="shared" si="21"/>
        <v>2.3530223998397187E-2</v>
      </c>
    </row>
    <row r="183" spans="1:12" x14ac:dyDescent="0.2">
      <c r="A183" s="15">
        <v>42156</v>
      </c>
      <c r="B183">
        <v>58.069000000000003</v>
      </c>
      <c r="C183" s="10">
        <f t="shared" si="16"/>
        <v>9.2732624181735279E-3</v>
      </c>
      <c r="D183" s="10">
        <v>1.83E-3</v>
      </c>
      <c r="E183" s="10">
        <f t="shared" si="18"/>
        <v>1.8283275900293141E-3</v>
      </c>
      <c r="F183" s="10">
        <f t="shared" si="19"/>
        <v>7.4449348281442141E-3</v>
      </c>
      <c r="G183" s="16">
        <v>42156</v>
      </c>
      <c r="H183" s="26">
        <v>1110.3240000000001</v>
      </c>
      <c r="I183" s="10">
        <f t="shared" si="17"/>
        <v>-2.0091050768132981E-3</v>
      </c>
      <c r="J183" s="10">
        <v>1.83E-3</v>
      </c>
      <c r="K183" s="10">
        <f t="shared" si="20"/>
        <v>1.8283275900293141E-3</v>
      </c>
      <c r="L183" s="10">
        <f t="shared" si="21"/>
        <v>-3.8374326668426124E-3</v>
      </c>
    </row>
    <row r="184" spans="1:12" x14ac:dyDescent="0.2">
      <c r="A184" s="15">
        <v>42186</v>
      </c>
      <c r="B184">
        <v>56.279000000000003</v>
      </c>
      <c r="C184" s="10">
        <f t="shared" si="16"/>
        <v>-3.1310494852869901E-2</v>
      </c>
      <c r="D184" s="10">
        <v>1.8649999999999999E-3</v>
      </c>
      <c r="E184" s="10">
        <f t="shared" si="18"/>
        <v>1.8632630467765405E-3</v>
      </c>
      <c r="F184" s="10">
        <f t="shared" si="19"/>
        <v>-3.3173757899646439E-2</v>
      </c>
      <c r="G184" s="16">
        <v>42186</v>
      </c>
      <c r="H184" s="26">
        <v>1083.7750000000001</v>
      </c>
      <c r="I184" s="10">
        <f t="shared" si="17"/>
        <v>-2.4201547726683498E-2</v>
      </c>
      <c r="J184" s="10">
        <v>1.8649999999999999E-3</v>
      </c>
      <c r="K184" s="10">
        <f>LN(1+J184)</f>
        <v>1.8632630467765405E-3</v>
      </c>
      <c r="L184" s="10">
        <f t="shared" si="21"/>
        <v>-2.606481077346004E-2</v>
      </c>
    </row>
    <row r="185" spans="1:12" s="22" customFormat="1" x14ac:dyDescent="0.2">
      <c r="A185" s="19"/>
      <c r="C185" s="23">
        <f>AVERAGE(C106:C184)</f>
        <v>-7.276566103811527E-3</v>
      </c>
      <c r="D185" s="23">
        <f t="shared" ref="D185:E185" si="22">AVERAGE(D106:D184)</f>
        <v>2.3380544303797483E-3</v>
      </c>
      <c r="E185" s="23">
        <f t="shared" si="22"/>
        <v>2.335047086071448E-3</v>
      </c>
      <c r="F185" s="23">
        <f>(C185-E185)</f>
        <v>-9.6116131898829754E-3</v>
      </c>
      <c r="G185" s="21"/>
      <c r="I185" s="23">
        <f>AVERAGE(I106:I184)</f>
        <v>8.7889621736668491E-3</v>
      </c>
      <c r="J185" s="23">
        <f t="shared" ref="J185:K185" si="23">AVERAGE(J106:J184)</f>
        <v>2.3380544303797483E-3</v>
      </c>
      <c r="K185" s="23">
        <f t="shared" si="23"/>
        <v>2.335047086071448E-3</v>
      </c>
      <c r="L185" s="23">
        <f>(I185-K185)</f>
        <v>6.4539150875954007E-3</v>
      </c>
    </row>
  </sheetData>
  <dataValidations count="1">
    <dataValidation allowBlank="1" showErrorMessage="1" promptTitle="TRAFO" prompt="$A$1:$K$188" sqref="A9 G9"/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Overview</vt:lpstr>
      <vt:lpstr>AGIXL</vt:lpstr>
      <vt:lpstr>FTAP</vt:lpstr>
      <vt:lpstr>MGAE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2015-07-05T09:10:42Z</dcterms:created>
  <dcterms:modified xsi:type="dcterms:W3CDTF">2015-07-05T09:37:12Z</dcterms:modified>
</cp:coreProperties>
</file>