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640" yWindow="360" windowWidth="24120" windowHeight="16060" tabRatio="845"/>
  </bookViews>
  <sheets>
    <sheet name="Auswertung" sheetId="3" r:id="rId1"/>
    <sheet name="Runde 1" sheetId="2" r:id="rId2"/>
    <sheet name="Runde 2" sheetId="4" r:id="rId3"/>
    <sheet name="Runde 3" sheetId="5" r:id="rId4"/>
    <sheet name="Runde 4" sheetId="6" r:id="rId5"/>
    <sheet name="Runde 5" sheetId="7" r:id="rId6"/>
    <sheet name="Runde 6" sheetId="8" r:id="rId7"/>
    <sheet name="Runde 7" sheetId="9" r:id="rId8"/>
    <sheet name="Runde 8" sheetId="10" r:id="rId9"/>
    <sheet name="Runde 9" sheetId="20" r:id="rId10"/>
    <sheet name="Runde 10" sheetId="21" r:id="rId11"/>
    <sheet name="Runde 11" sheetId="22" r:id="rId1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4" i="3" l="1"/>
  <c r="Q5" i="3"/>
  <c r="Q6" i="3"/>
  <c r="Q7" i="3"/>
  <c r="Q8" i="3"/>
  <c r="Q9" i="3"/>
  <c r="Q10" i="3"/>
  <c r="Q11" i="3"/>
  <c r="Q12" i="3"/>
  <c r="Q13" i="3"/>
  <c r="Q14" i="3"/>
  <c r="Q3" i="3"/>
  <c r="L9" i="3"/>
  <c r="M4" i="3"/>
  <c r="M6" i="3"/>
  <c r="M7" i="3"/>
  <c r="M9" i="3"/>
  <c r="M10" i="3"/>
  <c r="M11" i="3"/>
  <c r="M3" i="3"/>
  <c r="C4" i="22"/>
  <c r="D4" i="22"/>
  <c r="E4" i="22"/>
  <c r="F4" i="22"/>
  <c r="B4" i="22"/>
  <c r="G22" i="22"/>
  <c r="F22" i="22"/>
  <c r="E22" i="22"/>
  <c r="D22" i="22"/>
  <c r="C22" i="22"/>
  <c r="B22" i="22"/>
  <c r="G21" i="22"/>
  <c r="F21" i="22"/>
  <c r="E21" i="22"/>
  <c r="D21" i="22"/>
  <c r="C21" i="22"/>
  <c r="B21" i="22"/>
  <c r="A16" i="22"/>
  <c r="A15" i="22"/>
  <c r="A14" i="22"/>
  <c r="A13" i="22"/>
  <c r="A12" i="22"/>
  <c r="A11" i="22"/>
  <c r="A10" i="22"/>
  <c r="A9" i="22"/>
  <c r="A8" i="22"/>
  <c r="A7" i="22"/>
  <c r="A6" i="22"/>
  <c r="A5" i="22"/>
  <c r="L5" i="3"/>
  <c r="L6" i="3"/>
  <c r="L7" i="3"/>
  <c r="L10" i="3"/>
  <c r="L11" i="3"/>
  <c r="L3" i="3"/>
  <c r="C4" i="21"/>
  <c r="D4" i="21"/>
  <c r="E4" i="21"/>
  <c r="F4" i="21"/>
  <c r="B4" i="21"/>
  <c r="G22" i="21"/>
  <c r="F22" i="21"/>
  <c r="E22" i="21"/>
  <c r="D22" i="21"/>
  <c r="C22" i="21"/>
  <c r="B22" i="21"/>
  <c r="G21" i="21"/>
  <c r="F21" i="21"/>
  <c r="E21" i="21"/>
  <c r="D21" i="21"/>
  <c r="C21" i="21"/>
  <c r="B21" i="21"/>
  <c r="A16" i="21"/>
  <c r="A15" i="21"/>
  <c r="A14" i="21"/>
  <c r="A13" i="21"/>
  <c r="A12" i="21"/>
  <c r="A11" i="21"/>
  <c r="A10" i="21"/>
  <c r="A9" i="21"/>
  <c r="A8" i="21"/>
  <c r="A7" i="21"/>
  <c r="A6" i="21"/>
  <c r="A5" i="21"/>
  <c r="K4" i="3"/>
  <c r="K5" i="3"/>
  <c r="K6" i="3"/>
  <c r="K7" i="3"/>
  <c r="K8" i="3"/>
  <c r="K9" i="3"/>
  <c r="K10" i="3"/>
  <c r="K11" i="3"/>
  <c r="K12" i="3"/>
  <c r="K3" i="3"/>
  <c r="C4" i="20"/>
  <c r="D4" i="20"/>
  <c r="E4" i="20"/>
  <c r="F4" i="20"/>
  <c r="B4" i="20"/>
  <c r="G22" i="20"/>
  <c r="F22" i="20"/>
  <c r="E22" i="20"/>
  <c r="D22" i="20"/>
  <c r="C22" i="20"/>
  <c r="B22" i="20"/>
  <c r="G21" i="20"/>
  <c r="F21" i="20"/>
  <c r="E21" i="20"/>
  <c r="D21" i="20"/>
  <c r="C21" i="20"/>
  <c r="B21" i="20"/>
  <c r="A16" i="20"/>
  <c r="A15" i="20"/>
  <c r="A14" i="20"/>
  <c r="A13" i="20"/>
  <c r="A12" i="20"/>
  <c r="A11" i="20"/>
  <c r="A10" i="20"/>
  <c r="A9" i="20"/>
  <c r="A8" i="20"/>
  <c r="A7" i="20"/>
  <c r="A6" i="20"/>
  <c r="A5" i="20"/>
  <c r="A16" i="10"/>
  <c r="J14" i="3"/>
  <c r="N14" i="3"/>
  <c r="J4" i="3"/>
  <c r="J5" i="3"/>
  <c r="J6" i="3"/>
  <c r="J7" i="3"/>
  <c r="J8" i="3"/>
  <c r="J9" i="3"/>
  <c r="J10" i="3"/>
  <c r="J11" i="3"/>
  <c r="J12" i="3"/>
  <c r="J3" i="3"/>
  <c r="C4" i="10"/>
  <c r="D4" i="10"/>
  <c r="E4" i="10"/>
  <c r="F4" i="10"/>
  <c r="B4" i="10"/>
  <c r="G22" i="10"/>
  <c r="F22" i="10"/>
  <c r="E22" i="10"/>
  <c r="D22" i="10"/>
  <c r="C22" i="10"/>
  <c r="B22" i="10"/>
  <c r="G21" i="10"/>
  <c r="F21" i="10"/>
  <c r="E21" i="10"/>
  <c r="D21" i="10"/>
  <c r="C21" i="10"/>
  <c r="B21" i="10"/>
  <c r="A15" i="10"/>
  <c r="A14" i="10"/>
  <c r="A13" i="10"/>
  <c r="A12" i="10"/>
  <c r="A11" i="10"/>
  <c r="A10" i="10"/>
  <c r="A9" i="10"/>
  <c r="A8" i="10"/>
  <c r="A7" i="10"/>
  <c r="A6" i="10"/>
  <c r="A5" i="10"/>
  <c r="I4" i="3"/>
  <c r="I5" i="3"/>
  <c r="I6" i="3"/>
  <c r="I7" i="3"/>
  <c r="I8" i="3"/>
  <c r="I9" i="3"/>
  <c r="I10" i="3"/>
  <c r="I11" i="3"/>
  <c r="I12" i="3"/>
  <c r="I3" i="3"/>
  <c r="C4" i="9"/>
  <c r="D4" i="9"/>
  <c r="E4" i="9"/>
  <c r="F4" i="9"/>
  <c r="B4" i="9"/>
  <c r="G22" i="9"/>
  <c r="F22" i="9"/>
  <c r="E22" i="9"/>
  <c r="D22" i="9"/>
  <c r="C22" i="9"/>
  <c r="B22" i="9"/>
  <c r="G21" i="9"/>
  <c r="F21" i="9"/>
  <c r="E21" i="9"/>
  <c r="D21" i="9"/>
  <c r="C21" i="9"/>
  <c r="B21" i="9"/>
  <c r="A15" i="9"/>
  <c r="A14" i="9"/>
  <c r="A13" i="9"/>
  <c r="A12" i="9"/>
  <c r="A11" i="9"/>
  <c r="A10" i="9"/>
  <c r="A9" i="9"/>
  <c r="A8" i="9"/>
  <c r="A7" i="9"/>
  <c r="A6" i="9"/>
  <c r="A5" i="9"/>
  <c r="A15" i="8"/>
  <c r="H13" i="3"/>
  <c r="N13" i="3"/>
  <c r="H4" i="3"/>
  <c r="H5" i="3"/>
  <c r="H6" i="3"/>
  <c r="H7" i="3"/>
  <c r="H8" i="3"/>
  <c r="H9" i="3"/>
  <c r="H10" i="3"/>
  <c r="H11" i="3"/>
  <c r="H12" i="3"/>
  <c r="H3" i="3"/>
  <c r="C4" i="8"/>
  <c r="D4" i="8"/>
  <c r="E4" i="8"/>
  <c r="F4" i="8"/>
  <c r="B4" i="8"/>
  <c r="G22" i="8"/>
  <c r="F22" i="8"/>
  <c r="E22" i="8"/>
  <c r="D22" i="8"/>
  <c r="C22" i="8"/>
  <c r="B22" i="8"/>
  <c r="G21" i="8"/>
  <c r="F21" i="8"/>
  <c r="E21" i="8"/>
  <c r="D21" i="8"/>
  <c r="C21" i="8"/>
  <c r="B21" i="8"/>
  <c r="A14" i="8"/>
  <c r="A13" i="8"/>
  <c r="A12" i="8"/>
  <c r="A11" i="8"/>
  <c r="A10" i="8"/>
  <c r="A9" i="8"/>
  <c r="A8" i="8"/>
  <c r="A7" i="8"/>
  <c r="A6" i="8"/>
  <c r="A5" i="8"/>
  <c r="G4" i="3"/>
  <c r="G5" i="3"/>
  <c r="G6" i="3"/>
  <c r="G7" i="3"/>
  <c r="G8" i="3"/>
  <c r="G9" i="3"/>
  <c r="G10" i="3"/>
  <c r="G11" i="3"/>
  <c r="G12" i="3"/>
  <c r="G3" i="3"/>
  <c r="C4" i="7"/>
  <c r="D4" i="7"/>
  <c r="E4" i="7"/>
  <c r="F4" i="7"/>
  <c r="B4" i="7"/>
  <c r="G22" i="7"/>
  <c r="F22" i="7"/>
  <c r="E22" i="7"/>
  <c r="D22" i="7"/>
  <c r="C22" i="7"/>
  <c r="B22" i="7"/>
  <c r="G21" i="7"/>
  <c r="F21" i="7"/>
  <c r="E21" i="7"/>
  <c r="D21" i="7"/>
  <c r="C21" i="7"/>
  <c r="B21" i="7"/>
  <c r="A14" i="7"/>
  <c r="A13" i="7"/>
  <c r="A12" i="7"/>
  <c r="A11" i="7"/>
  <c r="A10" i="7"/>
  <c r="A9" i="7"/>
  <c r="A8" i="7"/>
  <c r="A7" i="7"/>
  <c r="A6" i="7"/>
  <c r="A5" i="7"/>
  <c r="F4" i="3"/>
  <c r="F5" i="3"/>
  <c r="F6" i="3"/>
  <c r="F7" i="3"/>
  <c r="F8" i="3"/>
  <c r="F9" i="3"/>
  <c r="F10" i="3"/>
  <c r="F11" i="3"/>
  <c r="F12" i="3"/>
  <c r="F3" i="3"/>
  <c r="C4" i="6"/>
  <c r="D4" i="6"/>
  <c r="E4" i="6"/>
  <c r="F4" i="6"/>
  <c r="B4" i="6"/>
  <c r="G22" i="6"/>
  <c r="F22" i="6"/>
  <c r="E22" i="6"/>
  <c r="D22" i="6"/>
  <c r="C22" i="6"/>
  <c r="B22" i="6"/>
  <c r="G21" i="6"/>
  <c r="F21" i="6"/>
  <c r="E21" i="6"/>
  <c r="D21" i="6"/>
  <c r="C21" i="6"/>
  <c r="B21" i="6"/>
  <c r="A14" i="6"/>
  <c r="A13" i="6"/>
  <c r="A12" i="6"/>
  <c r="A11" i="6"/>
  <c r="A10" i="6"/>
  <c r="A9" i="6"/>
  <c r="A8" i="6"/>
  <c r="A7" i="6"/>
  <c r="A6" i="6"/>
  <c r="A5" i="6"/>
  <c r="E4" i="3"/>
  <c r="E5" i="3"/>
  <c r="E6" i="3"/>
  <c r="E7" i="3"/>
  <c r="E8" i="3"/>
  <c r="E9" i="3"/>
  <c r="E10" i="3"/>
  <c r="E11" i="3"/>
  <c r="E12" i="3"/>
  <c r="E3" i="3"/>
  <c r="G22" i="5"/>
  <c r="F22" i="5"/>
  <c r="E22" i="5"/>
  <c r="D22" i="5"/>
  <c r="C22" i="5"/>
  <c r="B22" i="5"/>
  <c r="G21" i="5"/>
  <c r="F21" i="5"/>
  <c r="E21" i="5"/>
  <c r="D21" i="5"/>
  <c r="C21" i="5"/>
  <c r="B21" i="5"/>
  <c r="A14" i="5"/>
  <c r="A13" i="5"/>
  <c r="A12" i="5"/>
  <c r="A11" i="5"/>
  <c r="A10" i="5"/>
  <c r="A9" i="5"/>
  <c r="A8" i="5"/>
  <c r="A7" i="5"/>
  <c r="A6" i="5"/>
  <c r="A5" i="5"/>
  <c r="C5" i="3"/>
  <c r="D5" i="3"/>
  <c r="N5" i="3"/>
  <c r="D4" i="3"/>
  <c r="D6" i="3"/>
  <c r="D7" i="3"/>
  <c r="D8" i="3"/>
  <c r="D9" i="3"/>
  <c r="D10" i="3"/>
  <c r="D11" i="3"/>
  <c r="D12" i="3"/>
  <c r="D3" i="3"/>
  <c r="G22" i="4"/>
  <c r="F22" i="4"/>
  <c r="E22" i="4"/>
  <c r="D22" i="4"/>
  <c r="C22" i="4"/>
  <c r="B22" i="4"/>
  <c r="G21" i="4"/>
  <c r="F21" i="4"/>
  <c r="E21" i="4"/>
  <c r="D21" i="4"/>
  <c r="C21" i="4"/>
  <c r="B21" i="4"/>
  <c r="A14" i="4"/>
  <c r="A13" i="4"/>
  <c r="A12" i="4"/>
  <c r="A11" i="4"/>
  <c r="A10" i="4"/>
  <c r="A9" i="4"/>
  <c r="A8" i="4"/>
  <c r="A7" i="4"/>
  <c r="A6" i="4"/>
  <c r="A5" i="4"/>
  <c r="B22" i="2"/>
  <c r="B21" i="2"/>
  <c r="A14" i="2"/>
  <c r="C12" i="3"/>
  <c r="N12" i="3"/>
  <c r="A13" i="2"/>
  <c r="C11" i="3"/>
  <c r="N11" i="3"/>
  <c r="A11" i="2"/>
  <c r="A12" i="2"/>
  <c r="C9" i="3"/>
  <c r="N9" i="3"/>
  <c r="C10" i="3"/>
  <c r="N10" i="3"/>
  <c r="A6" i="2"/>
  <c r="A7" i="2"/>
  <c r="A8" i="2"/>
  <c r="A9" i="2"/>
  <c r="A10" i="2"/>
  <c r="A5" i="2"/>
  <c r="C8" i="3"/>
  <c r="N8" i="3"/>
  <c r="C4" i="3"/>
  <c r="C6" i="3"/>
  <c r="C7" i="3"/>
  <c r="C3" i="3"/>
  <c r="N6" i="3"/>
  <c r="N7" i="3"/>
  <c r="N4" i="3"/>
  <c r="N3" i="3"/>
  <c r="C22" i="2"/>
  <c r="C21" i="2"/>
  <c r="D22" i="2"/>
  <c r="D21" i="2"/>
  <c r="E22" i="2"/>
  <c r="E21" i="2"/>
  <c r="F22" i="2"/>
  <c r="F21" i="2"/>
  <c r="G22" i="2"/>
  <c r="G21" i="2"/>
</calcChain>
</file>

<file path=xl/sharedStrings.xml><?xml version="1.0" encoding="utf-8"?>
<sst xmlns="http://schemas.openxmlformats.org/spreadsheetml/2006/main" count="805" uniqueCount="62">
  <si>
    <t>Runde 1</t>
  </si>
  <si>
    <t>Dax</t>
  </si>
  <si>
    <t>Dow</t>
  </si>
  <si>
    <t>Gold in USD</t>
  </si>
  <si>
    <t>Praxair in EUR</t>
  </si>
  <si>
    <t>+</t>
  </si>
  <si>
    <t>-</t>
  </si>
  <si>
    <t>EUR/USD in $</t>
  </si>
  <si>
    <t>Öl in USD/Brent</t>
  </si>
  <si>
    <t>Startwert (Fr. 05.06.)</t>
  </si>
  <si>
    <t>Stoxx</t>
  </si>
  <si>
    <t>Endwert (Fr. 12.06.)</t>
  </si>
  <si>
    <t>Tatsächliche Änderung</t>
  </si>
  <si>
    <t>PUNKTE</t>
  </si>
  <si>
    <t>Teilnehmer</t>
  </si>
  <si>
    <t>Auswertung</t>
  </si>
  <si>
    <t>Commercator</t>
  </si>
  <si>
    <t>Peter Grimes</t>
  </si>
  <si>
    <t>jpjg</t>
  </si>
  <si>
    <t>Der Tippgeber bekommt für jeden richtigen Tipp 5 Punkte, für jeden falschen Tipp hingegen 1 Punkt Abzug. Steht der Basiswert am Abrechnungstag auf dem gleichen Wert, wird dies mit 0 Punkte gewertet.</t>
  </si>
  <si>
    <t>Onassis</t>
  </si>
  <si>
    <t>junos</t>
  </si>
  <si>
    <t>ghost_69</t>
  </si>
  <si>
    <t>rolasys</t>
  </si>
  <si>
    <t>Nixkönner</t>
  </si>
  <si>
    <t>Unilever plc in EUR</t>
  </si>
  <si>
    <t>Startwert (Fr. 12.06.)</t>
  </si>
  <si>
    <t>Endwert (Fr. 129.06.)</t>
  </si>
  <si>
    <t>Runde 2</t>
  </si>
  <si>
    <t>Runde 3</t>
  </si>
  <si>
    <t>Startwert (Fr. 19.06.)</t>
  </si>
  <si>
    <t>Commonwealth Bank in Euro</t>
  </si>
  <si>
    <t>Endwert (Fr. 26.06.)</t>
  </si>
  <si>
    <t>Startwert (Fr. 26.06.)</t>
  </si>
  <si>
    <t>Runde 4</t>
  </si>
  <si>
    <t>Endwert (Fr. 03.07.)</t>
  </si>
  <si>
    <t>Statoil in EUR</t>
  </si>
  <si>
    <t>Daniel</t>
  </si>
  <si>
    <t>Startwert (Fr. 03.07.)</t>
  </si>
  <si>
    <t>Endwert (Fr. 10.07.)</t>
  </si>
  <si>
    <t>Athen Stock</t>
  </si>
  <si>
    <t>Runde 5</t>
  </si>
  <si>
    <t>Runde 6</t>
  </si>
  <si>
    <t>iShares Dev Markets</t>
  </si>
  <si>
    <t>testie</t>
  </si>
  <si>
    <t>Allianz</t>
  </si>
  <si>
    <t>Runde 7</t>
  </si>
  <si>
    <t>Runde 8</t>
  </si>
  <si>
    <t>Paypal</t>
  </si>
  <si>
    <t>odensee</t>
  </si>
  <si>
    <t>Ebay</t>
  </si>
  <si>
    <t>Runde 9</t>
  </si>
  <si>
    <t>Runde 10</t>
  </si>
  <si>
    <t>Praxair</t>
  </si>
  <si>
    <t>Runde 11</t>
  </si>
  <si>
    <t>BASF</t>
  </si>
  <si>
    <t>Runden</t>
  </si>
  <si>
    <t>ABSOLUT</t>
  </si>
  <si>
    <t>RELATIV</t>
  </si>
  <si>
    <t>1. Platz</t>
  </si>
  <si>
    <t>2. Platz</t>
  </si>
  <si>
    <t>3. Platz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</si>
</sst>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scheme val="minor"/>
    </font>
    <font>
      <sz val="12"/>
      <color theme="0" tint="-0.499984740745262"/>
      <name val="Calibri"/>
      <scheme val="minor"/>
    </font>
    <font>
      <b/>
      <sz val="12"/>
      <color theme="0" tint="-0.499984740745262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F21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horizontal="center"/>
    </xf>
    <xf numFmtId="0" fontId="0" fillId="2" borderId="0" xfId="0" applyFill="1" applyAlignment="1"/>
    <xf numFmtId="0" fontId="2" fillId="3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10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2" borderId="9" xfId="0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2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0" fillId="9" borderId="0" xfId="0" applyFill="1" applyAlignment="1">
      <alignment horizontal="left" vertical="top" wrapText="1"/>
    </xf>
    <xf numFmtId="0" fontId="1" fillId="16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</cellXfs>
  <cellStyles count="5">
    <cellStyle name="Besuchter Link" xfId="2" builtinId="9" hidden="1"/>
    <cellStyle name="Besuchter Link" xfId="4" builtinId="9" hidden="1"/>
    <cellStyle name="Link" xfId="1" builtinId="8" hidden="1"/>
    <cellStyle name="Link" xfId="3" builtinId="8" hidden="1"/>
    <cellStyle name="Standard" xfId="0" builtinId="0"/>
  </cellStyles>
  <dxfs count="26"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M23" sqref="M23"/>
    </sheetView>
  </sheetViews>
  <sheetFormatPr baseColWidth="10" defaultRowHeight="19" customHeight="1" x14ac:dyDescent="0"/>
  <cols>
    <col min="1" max="1" width="3.83203125" style="44" customWidth="1"/>
    <col min="2" max="2" width="16.5" style="35" customWidth="1"/>
    <col min="3" max="13" width="5.83203125" style="2" customWidth="1"/>
    <col min="14" max="14" width="10.83203125" style="21" customWidth="1"/>
    <col min="15" max="16384" width="10.83203125" style="2"/>
  </cols>
  <sheetData>
    <row r="1" spans="1:18" s="28" customFormat="1" ht="30" customHeight="1">
      <c r="A1" s="40"/>
      <c r="B1" s="59" t="s">
        <v>15</v>
      </c>
      <c r="C1" s="59"/>
      <c r="D1" s="59"/>
      <c r="N1" s="39"/>
    </row>
    <row r="2" spans="1:18" s="29" customFormat="1" ht="25" customHeight="1" thickBot="1">
      <c r="A2" s="41"/>
      <c r="B2" s="32" t="s">
        <v>14</v>
      </c>
      <c r="C2" s="29">
        <v>1</v>
      </c>
      <c r="D2" s="29">
        <v>2</v>
      </c>
      <c r="E2" s="29">
        <v>3</v>
      </c>
      <c r="F2" s="29">
        <v>4</v>
      </c>
      <c r="G2" s="29">
        <v>5</v>
      </c>
      <c r="H2" s="29">
        <v>6</v>
      </c>
      <c r="I2" s="29">
        <v>7</v>
      </c>
      <c r="J2" s="29">
        <v>8</v>
      </c>
      <c r="K2" s="29">
        <v>9</v>
      </c>
      <c r="L2" s="29">
        <v>10</v>
      </c>
      <c r="M2" s="29">
        <v>11</v>
      </c>
      <c r="N2" s="38" t="s">
        <v>57</v>
      </c>
      <c r="P2" s="29" t="s">
        <v>56</v>
      </c>
      <c r="Q2" s="29" t="s">
        <v>58</v>
      </c>
    </row>
    <row r="3" spans="1:18" s="30" customFormat="1" ht="19" customHeight="1">
      <c r="A3" s="42">
        <v>1</v>
      </c>
      <c r="B3" s="33" t="s">
        <v>37</v>
      </c>
      <c r="C3" s="30">
        <f>'Runde 1'!H5</f>
        <v>18</v>
      </c>
      <c r="D3" s="30">
        <f>'Runde 2'!H5</f>
        <v>12</v>
      </c>
      <c r="E3" s="30">
        <f>'Runde 3'!H5</f>
        <v>12</v>
      </c>
      <c r="F3" s="30">
        <f>'Runde 4'!H5</f>
        <v>0</v>
      </c>
      <c r="G3" s="30">
        <f>'Runde 5'!H5</f>
        <v>19</v>
      </c>
      <c r="H3" s="30">
        <f>'Runde 6'!H5</f>
        <v>18</v>
      </c>
      <c r="I3" s="30">
        <f>'Runde 7'!H5</f>
        <v>6</v>
      </c>
      <c r="J3" s="30">
        <f>'Runde 8'!H5</f>
        <v>12</v>
      </c>
      <c r="K3" s="30">
        <f>'Runde 9'!H5</f>
        <v>12</v>
      </c>
      <c r="L3" s="30">
        <f>'Runde 10'!H5</f>
        <v>12</v>
      </c>
      <c r="M3" s="30">
        <f>'Runde 11'!H5</f>
        <v>6</v>
      </c>
      <c r="N3" s="62">
        <f>SUM(C3:M3)</f>
        <v>127</v>
      </c>
      <c r="P3" s="30">
        <v>11</v>
      </c>
      <c r="Q3" s="66">
        <f>N3/P3</f>
        <v>11.545454545454545</v>
      </c>
      <c r="R3" s="30" t="s">
        <v>61</v>
      </c>
    </row>
    <row r="4" spans="1:18" s="31" customFormat="1" ht="19" customHeight="1">
      <c r="A4" s="43">
        <v>2</v>
      </c>
      <c r="B4" s="34" t="s">
        <v>10</v>
      </c>
      <c r="C4" s="31">
        <f>'Runde 1'!H6</f>
        <v>24</v>
      </c>
      <c r="D4" s="31">
        <f>'Runde 2'!H6</f>
        <v>6</v>
      </c>
      <c r="E4" s="31">
        <f>'Runde 3'!H6</f>
        <v>12</v>
      </c>
      <c r="F4" s="31">
        <f>'Runde 4'!H6</f>
        <v>-6</v>
      </c>
      <c r="G4" s="31">
        <f>'Runde 5'!H6</f>
        <v>13</v>
      </c>
      <c r="H4" s="31">
        <f>'Runde 6'!H6</f>
        <v>12</v>
      </c>
      <c r="I4" s="31">
        <f>'Runde 7'!H6</f>
        <v>12</v>
      </c>
      <c r="J4" s="31">
        <f>'Runde 8'!H6</f>
        <v>12</v>
      </c>
      <c r="K4" s="31">
        <f>'Runde 9'!H6</f>
        <v>18</v>
      </c>
      <c r="L4" s="31" t="s">
        <v>6</v>
      </c>
      <c r="M4" s="31">
        <f>'Runde 11'!H6</f>
        <v>6</v>
      </c>
      <c r="N4" s="37">
        <f>SUM(C4:M4)</f>
        <v>109</v>
      </c>
      <c r="P4" s="31">
        <v>10</v>
      </c>
      <c r="Q4" s="31">
        <f t="shared" ref="Q4:Q14" si="0">N4/P4</f>
        <v>10.9</v>
      </c>
    </row>
    <row r="5" spans="1:18" s="30" customFormat="1" ht="19" customHeight="1">
      <c r="A5" s="42">
        <v>3</v>
      </c>
      <c r="B5" s="33" t="s">
        <v>16</v>
      </c>
      <c r="C5" s="30">
        <f>'Runde 1'!H7</f>
        <v>24</v>
      </c>
      <c r="D5" s="30">
        <f>'Runde 2'!H7</f>
        <v>6</v>
      </c>
      <c r="E5" s="30">
        <f>'Runde 3'!H7</f>
        <v>6</v>
      </c>
      <c r="F5" s="30">
        <f>'Runde 4'!H7</f>
        <v>12</v>
      </c>
      <c r="G5" s="30">
        <f>'Runde 5'!H7</f>
        <v>19</v>
      </c>
      <c r="H5" s="30">
        <f>'Runde 6'!H7</f>
        <v>18</v>
      </c>
      <c r="I5" s="30">
        <f>'Runde 7'!H7</f>
        <v>-6</v>
      </c>
      <c r="J5" s="30">
        <f>'Runde 8'!H7</f>
        <v>0</v>
      </c>
      <c r="K5" s="30">
        <f>'Runde 9'!H7</f>
        <v>12</v>
      </c>
      <c r="L5" s="30">
        <f>'Runde 10'!H7</f>
        <v>12</v>
      </c>
      <c r="M5" s="30" t="s">
        <v>6</v>
      </c>
      <c r="N5" s="36">
        <f t="shared" ref="N5:N14" si="1">SUM(C5:M5)</f>
        <v>103</v>
      </c>
      <c r="P5" s="30">
        <v>10</v>
      </c>
      <c r="Q5" s="30">
        <f t="shared" si="0"/>
        <v>10.3</v>
      </c>
    </row>
    <row r="6" spans="1:18" s="31" customFormat="1" ht="19" customHeight="1">
      <c r="A6" s="43">
        <v>4</v>
      </c>
      <c r="B6" s="34" t="s">
        <v>17</v>
      </c>
      <c r="C6" s="31">
        <f>'Runde 1'!H8</f>
        <v>18</v>
      </c>
      <c r="D6" s="31">
        <f>'Runde 2'!H8</f>
        <v>24</v>
      </c>
      <c r="E6" s="31">
        <f>'Runde 3'!H8</f>
        <v>6</v>
      </c>
      <c r="F6" s="31">
        <f>'Runde 4'!H8</f>
        <v>18</v>
      </c>
      <c r="G6" s="31">
        <f>'Runde 5'!H8</f>
        <v>7</v>
      </c>
      <c r="H6" s="31">
        <f>'Runde 6'!H8</f>
        <v>24</v>
      </c>
      <c r="I6" s="31">
        <f>'Runde 7'!H8</f>
        <v>0</v>
      </c>
      <c r="J6" s="31">
        <f>'Runde 8'!H8</f>
        <v>12</v>
      </c>
      <c r="K6" s="31">
        <f>'Runde 9'!H8</f>
        <v>18</v>
      </c>
      <c r="L6" s="31">
        <f>'Runde 10'!H8</f>
        <v>18</v>
      </c>
      <c r="M6" s="31">
        <f>'Runde 11'!H8</f>
        <v>12</v>
      </c>
      <c r="N6" s="37">
        <f t="shared" si="1"/>
        <v>157</v>
      </c>
      <c r="P6" s="31">
        <v>11</v>
      </c>
      <c r="Q6" s="64">
        <f t="shared" si="0"/>
        <v>14.272727272727273</v>
      </c>
      <c r="R6" s="31" t="s">
        <v>59</v>
      </c>
    </row>
    <row r="7" spans="1:18" s="30" customFormat="1" ht="19" customHeight="1">
      <c r="A7" s="42">
        <v>5</v>
      </c>
      <c r="B7" s="33" t="s">
        <v>18</v>
      </c>
      <c r="C7" s="30">
        <f>'Runde 1'!H9</f>
        <v>18</v>
      </c>
      <c r="D7" s="30">
        <f>'Runde 2'!H9</f>
        <v>18</v>
      </c>
      <c r="E7" s="30">
        <f>'Runde 3'!H9</f>
        <v>24</v>
      </c>
      <c r="F7" s="30">
        <f>'Runde 4'!H9</f>
        <v>0</v>
      </c>
      <c r="G7" s="30">
        <f>'Runde 5'!H9</f>
        <v>1</v>
      </c>
      <c r="H7" s="30">
        <f>'Runde 6'!H9</f>
        <v>0</v>
      </c>
      <c r="I7" s="30">
        <f>'Runde 7'!H9</f>
        <v>24</v>
      </c>
      <c r="J7" s="30">
        <f>'Runde 8'!H9</f>
        <v>6</v>
      </c>
      <c r="K7" s="30">
        <f>'Runde 9'!H9</f>
        <v>12</v>
      </c>
      <c r="L7" s="30">
        <f>'Runde 10'!H9</f>
        <v>6</v>
      </c>
      <c r="M7" s="30">
        <f>'Runde 11'!H9</f>
        <v>12</v>
      </c>
      <c r="N7" s="36">
        <f t="shared" si="1"/>
        <v>121</v>
      </c>
      <c r="P7" s="30">
        <v>11</v>
      </c>
      <c r="Q7" s="30">
        <f t="shared" si="0"/>
        <v>11</v>
      </c>
    </row>
    <row r="8" spans="1:18" s="31" customFormat="1" ht="19" customHeight="1">
      <c r="A8" s="43">
        <v>6</v>
      </c>
      <c r="B8" s="34" t="s">
        <v>20</v>
      </c>
      <c r="C8" s="31">
        <f>'Runde 1'!H10</f>
        <v>24</v>
      </c>
      <c r="D8" s="31">
        <f>'Runde 2'!H10</f>
        <v>18</v>
      </c>
      <c r="E8" s="31">
        <f>'Runde 3'!H10</f>
        <v>12</v>
      </c>
      <c r="F8" s="31">
        <f>'Runde 4'!H10</f>
        <v>-6</v>
      </c>
      <c r="G8" s="31">
        <f>'Runde 5'!H10</f>
        <v>13</v>
      </c>
      <c r="H8" s="31">
        <f>'Runde 6'!H10</f>
        <v>12</v>
      </c>
      <c r="I8" s="31">
        <f>'Runde 7'!H10</f>
        <v>0</v>
      </c>
      <c r="J8" s="31">
        <f>'Runde 8'!H10</f>
        <v>12</v>
      </c>
      <c r="K8" s="31">
        <f>'Runde 9'!H10</f>
        <v>6</v>
      </c>
      <c r="L8" s="31" t="s">
        <v>6</v>
      </c>
      <c r="M8" s="31" t="s">
        <v>6</v>
      </c>
      <c r="N8" s="37">
        <f t="shared" si="1"/>
        <v>91</v>
      </c>
      <c r="P8" s="31">
        <v>9</v>
      </c>
      <c r="Q8" s="31">
        <f t="shared" si="0"/>
        <v>10.111111111111111</v>
      </c>
    </row>
    <row r="9" spans="1:18" s="30" customFormat="1" ht="19" customHeight="1">
      <c r="A9" s="42">
        <v>7</v>
      </c>
      <c r="B9" s="33" t="s">
        <v>21</v>
      </c>
      <c r="C9" s="30">
        <f>'Runde 1'!H11</f>
        <v>30</v>
      </c>
      <c r="D9" s="30">
        <f>'Runde 2'!H11</f>
        <v>0</v>
      </c>
      <c r="E9" s="30">
        <f>'Runde 3'!H11</f>
        <v>18</v>
      </c>
      <c r="F9" s="30">
        <f>'Runde 4'!H11</f>
        <v>0</v>
      </c>
      <c r="G9" s="30">
        <f>'Runde 5'!H11</f>
        <v>-5</v>
      </c>
      <c r="H9" s="30">
        <f>'Runde 6'!H11</f>
        <v>24</v>
      </c>
      <c r="I9" s="30">
        <f>'Runde 7'!H11</f>
        <v>12</v>
      </c>
      <c r="J9" s="30">
        <f>'Runde 8'!H11</f>
        <v>24</v>
      </c>
      <c r="K9" s="30">
        <f>'Runde 9'!H11</f>
        <v>12</v>
      </c>
      <c r="L9" s="30">
        <f>'Runde 10'!H11</f>
        <v>6</v>
      </c>
      <c r="M9" s="30">
        <f>'Runde 11'!H11</f>
        <v>-6</v>
      </c>
      <c r="N9" s="36">
        <f t="shared" si="1"/>
        <v>115</v>
      </c>
      <c r="P9" s="30">
        <v>11</v>
      </c>
      <c r="Q9" s="30">
        <f t="shared" si="0"/>
        <v>10.454545454545455</v>
      </c>
    </row>
    <row r="10" spans="1:18" s="31" customFormat="1" ht="19" customHeight="1">
      <c r="A10" s="43">
        <v>8</v>
      </c>
      <c r="B10" s="34" t="s">
        <v>22</v>
      </c>
      <c r="C10" s="31">
        <f>'Runde 1'!H12</f>
        <v>6</v>
      </c>
      <c r="D10" s="31">
        <f>'Runde 2'!H12</f>
        <v>18</v>
      </c>
      <c r="E10" s="31">
        <f>'Runde 3'!H12</f>
        <v>6</v>
      </c>
      <c r="F10" s="31">
        <f>'Runde 4'!H12</f>
        <v>24</v>
      </c>
      <c r="G10" s="31">
        <f>'Runde 5'!H12</f>
        <v>13</v>
      </c>
      <c r="H10" s="31">
        <f>'Runde 6'!H12</f>
        <v>24</v>
      </c>
      <c r="I10" s="31">
        <f>'Runde 7'!H12</f>
        <v>6</v>
      </c>
      <c r="J10" s="31">
        <f>'Runde 8'!H12</f>
        <v>12</v>
      </c>
      <c r="K10" s="31">
        <f>'Runde 9'!H12</f>
        <v>24</v>
      </c>
      <c r="L10" s="31">
        <f>'Runde 10'!H12</f>
        <v>12</v>
      </c>
      <c r="M10" s="31">
        <f>'Runde 11'!H12</f>
        <v>0</v>
      </c>
      <c r="N10" s="63">
        <f t="shared" si="1"/>
        <v>145</v>
      </c>
      <c r="P10" s="31">
        <v>11</v>
      </c>
      <c r="Q10" s="65">
        <f t="shared" si="0"/>
        <v>13.181818181818182</v>
      </c>
      <c r="R10" s="31" t="s">
        <v>60</v>
      </c>
    </row>
    <row r="11" spans="1:18" s="30" customFormat="1" ht="19" customHeight="1">
      <c r="A11" s="42">
        <v>9</v>
      </c>
      <c r="B11" s="33" t="s">
        <v>23</v>
      </c>
      <c r="C11" s="30">
        <f>'Runde 1'!H13</f>
        <v>6</v>
      </c>
      <c r="D11" s="30">
        <f>'Runde 2'!H13</f>
        <v>12</v>
      </c>
      <c r="E11" s="30">
        <f>'Runde 3'!H13</f>
        <v>12</v>
      </c>
      <c r="F11" s="30">
        <f>'Runde 4'!H13</f>
        <v>30</v>
      </c>
      <c r="G11" s="30">
        <f>'Runde 5'!H13</f>
        <v>1</v>
      </c>
      <c r="H11" s="30">
        <f>'Runde 6'!H13</f>
        <v>6</v>
      </c>
      <c r="I11" s="30">
        <f>'Runde 7'!H13</f>
        <v>6</v>
      </c>
      <c r="J11" s="30">
        <f>'Runde 8'!H13</f>
        <v>6</v>
      </c>
      <c r="K11" s="30">
        <f>'Runde 9'!H13</f>
        <v>18</v>
      </c>
      <c r="L11" s="30">
        <f>'Runde 10'!H13</f>
        <v>18</v>
      </c>
      <c r="M11" s="30">
        <f>'Runde 11'!H13</f>
        <v>6</v>
      </c>
      <c r="N11" s="36">
        <f t="shared" si="1"/>
        <v>121</v>
      </c>
      <c r="P11" s="30">
        <v>11</v>
      </c>
      <c r="Q11" s="30">
        <f t="shared" si="0"/>
        <v>11</v>
      </c>
    </row>
    <row r="12" spans="1:18" s="31" customFormat="1" ht="19" customHeight="1">
      <c r="A12" s="43">
        <v>10</v>
      </c>
      <c r="B12" s="34" t="s">
        <v>24</v>
      </c>
      <c r="C12" s="31">
        <f>'Runde 1'!H14</f>
        <v>18</v>
      </c>
      <c r="D12" s="31">
        <f>'Runde 2'!H14</f>
        <v>6</v>
      </c>
      <c r="E12" s="31">
        <f>'Runde 3'!H14</f>
        <v>12</v>
      </c>
      <c r="F12" s="31">
        <f>'Runde 4'!H14</f>
        <v>12</v>
      </c>
      <c r="G12" s="31">
        <f>'Runde 5'!H14</f>
        <v>-5</v>
      </c>
      <c r="H12" s="31">
        <f>'Runde 6'!H14</f>
        <v>6</v>
      </c>
      <c r="I12" s="31">
        <f>'Runde 7'!H14</f>
        <v>12</v>
      </c>
      <c r="J12" s="31">
        <f>'Runde 8'!H14</f>
        <v>12</v>
      </c>
      <c r="K12" s="31">
        <f>'Runde 9'!H14</f>
        <v>6</v>
      </c>
      <c r="L12" s="31" t="s">
        <v>6</v>
      </c>
      <c r="M12" s="31" t="s">
        <v>6</v>
      </c>
      <c r="N12" s="37">
        <f t="shared" si="1"/>
        <v>79</v>
      </c>
      <c r="P12" s="31">
        <v>9</v>
      </c>
      <c r="Q12" s="31">
        <f t="shared" si="0"/>
        <v>8.7777777777777786</v>
      </c>
    </row>
    <row r="13" spans="1:18" s="30" customFormat="1" ht="19" customHeight="1">
      <c r="A13" s="42">
        <v>11</v>
      </c>
      <c r="B13" s="33" t="s">
        <v>44</v>
      </c>
      <c r="C13" s="30" t="s">
        <v>6</v>
      </c>
      <c r="D13" s="30" t="s">
        <v>6</v>
      </c>
      <c r="E13" s="30" t="s">
        <v>6</v>
      </c>
      <c r="F13" s="30" t="s">
        <v>6</v>
      </c>
      <c r="G13" s="30" t="s">
        <v>6</v>
      </c>
      <c r="H13" s="30">
        <f>'Runde 6'!H15</f>
        <v>18</v>
      </c>
      <c r="I13" s="30" t="s">
        <v>6</v>
      </c>
      <c r="J13" s="30" t="s">
        <v>6</v>
      </c>
      <c r="K13" s="30" t="s">
        <v>6</v>
      </c>
      <c r="L13" s="30" t="s">
        <v>6</v>
      </c>
      <c r="M13" s="30" t="s">
        <v>6</v>
      </c>
      <c r="N13" s="36">
        <f t="shared" si="1"/>
        <v>18</v>
      </c>
      <c r="P13" s="30">
        <v>6</v>
      </c>
      <c r="Q13" s="30">
        <f t="shared" si="0"/>
        <v>3</v>
      </c>
    </row>
    <row r="14" spans="1:18" s="31" customFormat="1" ht="19" customHeight="1">
      <c r="A14" s="43">
        <v>12</v>
      </c>
      <c r="B14" s="34" t="s">
        <v>49</v>
      </c>
      <c r="C14" s="31" t="s">
        <v>6</v>
      </c>
      <c r="D14" s="31" t="s">
        <v>6</v>
      </c>
      <c r="E14" s="31" t="s">
        <v>6</v>
      </c>
      <c r="F14" s="31" t="s">
        <v>6</v>
      </c>
      <c r="G14" s="31" t="s">
        <v>6</v>
      </c>
      <c r="H14" s="31" t="s">
        <v>6</v>
      </c>
      <c r="I14" s="31" t="s">
        <v>6</v>
      </c>
      <c r="J14" s="31">
        <f>'Runde 8'!H16</f>
        <v>18</v>
      </c>
      <c r="K14" s="31" t="s">
        <v>6</v>
      </c>
      <c r="L14" s="31" t="s">
        <v>6</v>
      </c>
      <c r="M14" s="31" t="s">
        <v>6</v>
      </c>
      <c r="N14" s="37">
        <f t="shared" si="1"/>
        <v>18</v>
      </c>
      <c r="P14" s="31">
        <v>6</v>
      </c>
      <c r="Q14" s="31">
        <f t="shared" si="0"/>
        <v>3</v>
      </c>
    </row>
    <row r="15" spans="1:18" s="30" customFormat="1" ht="19" customHeight="1">
      <c r="A15" s="42"/>
      <c r="B15" s="33"/>
      <c r="N15" s="36"/>
    </row>
    <row r="16" spans="1:18" s="31" customFormat="1" ht="19" customHeight="1">
      <c r="A16" s="43"/>
      <c r="B16" s="34"/>
      <c r="N16" s="37"/>
    </row>
  </sheetData>
  <mergeCells count="1">
    <mergeCell ref="B1:D1"/>
  </mergeCells>
  <conditionalFormatting sqref="N1:N1048576">
    <cfRule type="top10" dxfId="25" priority="1" rank="1"/>
  </conditionalFormatting>
  <pageMargins left="0.75" right="0.75" top="1" bottom="1" header="0.5" footer="0.5"/>
  <pageSetup paperSize="9" orientation="portrait" horizontalDpi="4294967292" verticalDpi="4294967292"/>
  <ignoredErrors>
    <ignoredError sqref="N3:N14 K3:K12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C25" sqref="C25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51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47" t="s">
        <v>50</v>
      </c>
      <c r="H3" s="60"/>
    </row>
    <row r="4" spans="1:15" s="16" customFormat="1" ht="30" customHeight="1">
      <c r="A4" s="13" t="s">
        <v>38</v>
      </c>
      <c r="B4" s="14">
        <f>'Runde 8'!B20</f>
        <v>11308.99</v>
      </c>
      <c r="C4" s="14">
        <f>'Runde 8'!C20</f>
        <v>17689.86</v>
      </c>
      <c r="D4" s="14">
        <f>'Runde 8'!D20</f>
        <v>1.0988</v>
      </c>
      <c r="E4" s="14">
        <f>'Runde 8'!E20</f>
        <v>51.82</v>
      </c>
      <c r="F4" s="14">
        <f>'Runde 8'!F20</f>
        <v>1094.5</v>
      </c>
      <c r="G4" s="14">
        <v>25.54</v>
      </c>
      <c r="H4" s="26"/>
    </row>
    <row r="5" spans="1:15" ht="20" customHeight="1">
      <c r="A5" s="12" t="str">
        <f>Auswertung!B3</f>
        <v>Daniel</v>
      </c>
      <c r="B5" s="53" t="s">
        <v>5</v>
      </c>
      <c r="C5" s="53" t="s">
        <v>5</v>
      </c>
      <c r="D5" s="53" t="s">
        <v>6</v>
      </c>
      <c r="E5" s="57" t="s">
        <v>6</v>
      </c>
      <c r="F5" s="57" t="s">
        <v>6</v>
      </c>
      <c r="G5" s="57" t="s">
        <v>5</v>
      </c>
      <c r="H5" s="26">
        <v>12</v>
      </c>
    </row>
    <row r="6" spans="1:15" ht="20" customHeight="1">
      <c r="A6" s="12" t="str">
        <f>Auswertung!B4</f>
        <v>Stoxx</v>
      </c>
      <c r="B6" s="53" t="s">
        <v>6</v>
      </c>
      <c r="C6" s="57" t="s">
        <v>6</v>
      </c>
      <c r="D6" s="57" t="s">
        <v>6</v>
      </c>
      <c r="E6" s="57" t="s">
        <v>6</v>
      </c>
      <c r="F6" s="57" t="s">
        <v>6</v>
      </c>
      <c r="G6" s="53" t="s">
        <v>6</v>
      </c>
      <c r="H6" s="26">
        <v>18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57" t="s">
        <v>5</v>
      </c>
      <c r="C7" s="53" t="s">
        <v>5</v>
      </c>
      <c r="D7" s="53" t="s">
        <v>5</v>
      </c>
      <c r="E7" s="57" t="s">
        <v>6</v>
      </c>
      <c r="F7" s="57" t="s">
        <v>6</v>
      </c>
      <c r="G7" s="53" t="s">
        <v>6</v>
      </c>
      <c r="H7" s="26">
        <v>12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57" t="s">
        <v>5</v>
      </c>
      <c r="C8" s="57" t="s">
        <v>6</v>
      </c>
      <c r="D8" s="53" t="s">
        <v>5</v>
      </c>
      <c r="E8" s="57" t="s">
        <v>6</v>
      </c>
      <c r="F8" s="57" t="s">
        <v>6</v>
      </c>
      <c r="G8" s="53" t="s">
        <v>6</v>
      </c>
      <c r="H8" s="26">
        <v>18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57" t="s">
        <v>5</v>
      </c>
      <c r="C9" s="57" t="s">
        <v>6</v>
      </c>
      <c r="D9" s="53" t="s">
        <v>5</v>
      </c>
      <c r="E9" s="57" t="s">
        <v>6</v>
      </c>
      <c r="F9" s="53" t="s">
        <v>5</v>
      </c>
      <c r="G9" s="53" t="s">
        <v>6</v>
      </c>
      <c r="H9" s="26">
        <v>12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57" t="s">
        <v>5</v>
      </c>
      <c r="C10" s="53" t="s">
        <v>5</v>
      </c>
      <c r="D10" s="53" t="s">
        <v>5</v>
      </c>
      <c r="E10" s="53" t="s">
        <v>5</v>
      </c>
      <c r="F10" s="53" t="s">
        <v>5</v>
      </c>
      <c r="G10" s="57" t="s">
        <v>5</v>
      </c>
      <c r="H10" s="26">
        <v>6</v>
      </c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57" t="s">
        <v>5</v>
      </c>
      <c r="C11" s="53" t="s">
        <v>5</v>
      </c>
      <c r="D11" s="57" t="s">
        <v>6</v>
      </c>
      <c r="E11" s="57" t="s">
        <v>6</v>
      </c>
      <c r="F11" s="53" t="s">
        <v>5</v>
      </c>
      <c r="G11" s="53" t="s">
        <v>6</v>
      </c>
      <c r="H11" s="26">
        <v>12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57" t="s">
        <v>5</v>
      </c>
      <c r="C12" s="53" t="s">
        <v>5</v>
      </c>
      <c r="D12" s="57" t="s">
        <v>6</v>
      </c>
      <c r="E12" s="57" t="s">
        <v>6</v>
      </c>
      <c r="F12" s="57" t="s">
        <v>6</v>
      </c>
      <c r="G12" s="57" t="s">
        <v>5</v>
      </c>
      <c r="H12" s="26">
        <v>24</v>
      </c>
    </row>
    <row r="13" spans="1:15" ht="20" customHeight="1">
      <c r="A13" s="12" t="str">
        <f>Auswertung!B11</f>
        <v>rolasys</v>
      </c>
      <c r="B13" s="57" t="s">
        <v>5</v>
      </c>
      <c r="C13" s="53" t="s">
        <v>5</v>
      </c>
      <c r="D13" s="57" t="s">
        <v>6</v>
      </c>
      <c r="E13" s="57" t="s">
        <v>6</v>
      </c>
      <c r="F13" s="57" t="s">
        <v>6</v>
      </c>
      <c r="G13" s="53" t="s">
        <v>6</v>
      </c>
      <c r="H13" s="26">
        <v>18</v>
      </c>
    </row>
    <row r="14" spans="1:15" ht="20" customHeight="1">
      <c r="A14" s="12" t="str">
        <f>Auswertung!B12</f>
        <v>Nixkönner</v>
      </c>
      <c r="B14" s="57" t="s">
        <v>5</v>
      </c>
      <c r="C14" s="53" t="s">
        <v>5</v>
      </c>
      <c r="D14" s="53" t="s">
        <v>5</v>
      </c>
      <c r="E14" s="53" t="s">
        <v>5</v>
      </c>
      <c r="F14" s="53" t="s">
        <v>5</v>
      </c>
      <c r="G14" s="57" t="s">
        <v>5</v>
      </c>
      <c r="H14" s="26">
        <v>6</v>
      </c>
    </row>
    <row r="15" spans="1:15" ht="20" customHeight="1">
      <c r="A15" s="12" t="str">
        <f>Auswertung!B13</f>
        <v>testie</v>
      </c>
      <c r="B15" s="53"/>
      <c r="C15" s="53"/>
      <c r="D15" s="53"/>
      <c r="E15" s="53"/>
      <c r="F15" s="53"/>
      <c r="G15" s="53"/>
    </row>
    <row r="16" spans="1:15" ht="20" customHeight="1">
      <c r="A16" s="12" t="str">
        <f>Auswertung!B14</f>
        <v>odensee</v>
      </c>
      <c r="B16" s="53"/>
      <c r="C16" s="53"/>
      <c r="D16" s="53"/>
      <c r="E16" s="53"/>
      <c r="F16" s="53"/>
      <c r="G16" s="53"/>
    </row>
    <row r="20" spans="1:8" s="20" customFormat="1" ht="30" customHeight="1">
      <c r="A20" s="17" t="s">
        <v>39</v>
      </c>
      <c r="B20" s="18">
        <v>11490.83</v>
      </c>
      <c r="C20" s="18">
        <v>17373.38</v>
      </c>
      <c r="D20" s="19">
        <v>1.0968</v>
      </c>
      <c r="E20" s="18">
        <v>49.15</v>
      </c>
      <c r="F20" s="18">
        <v>1094.0999999999999</v>
      </c>
      <c r="G20" s="18">
        <v>25.81</v>
      </c>
      <c r="H20" s="26"/>
    </row>
    <row r="21" spans="1:8" s="24" customFormat="1" ht="30" customHeight="1">
      <c r="A21" s="22" t="s">
        <v>12</v>
      </c>
      <c r="B21" s="23" t="str">
        <f>IF(B22&gt;0,"+","-")</f>
        <v>+</v>
      </c>
      <c r="C21" s="23" t="str">
        <f t="shared" ref="C21:G21" si="0">IF(C22&gt;0,"+","-")</f>
        <v>-</v>
      </c>
      <c r="D21" s="23" t="str">
        <f t="shared" si="0"/>
        <v>-</v>
      </c>
      <c r="E21" s="23" t="str">
        <f t="shared" si="0"/>
        <v>-</v>
      </c>
      <c r="F21" s="23" t="str">
        <f t="shared" si="0"/>
        <v>-</v>
      </c>
      <c r="G21" s="23" t="str">
        <f t="shared" si="0"/>
        <v>+</v>
      </c>
      <c r="H21" s="55"/>
    </row>
    <row r="22" spans="1:8" ht="20" customHeight="1">
      <c r="B22" s="25">
        <f>B20-B4</f>
        <v>181.84000000000015</v>
      </c>
      <c r="C22" s="25">
        <f t="shared" ref="C22:G22" si="1">C20-C4</f>
        <v>-316.47999999999956</v>
      </c>
      <c r="D22" s="25">
        <f t="shared" si="1"/>
        <v>-2.0000000000000018E-3</v>
      </c>
      <c r="E22" s="25">
        <f t="shared" si="1"/>
        <v>-2.6700000000000017</v>
      </c>
      <c r="F22" s="25">
        <f t="shared" si="1"/>
        <v>-0.40000000000009095</v>
      </c>
      <c r="G22" s="25">
        <f t="shared" si="1"/>
        <v>0.26999999999999957</v>
      </c>
    </row>
  </sheetData>
  <mergeCells count="2">
    <mergeCell ref="H2:H3"/>
    <mergeCell ref="J6:O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F16" sqref="F16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52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47" t="s">
        <v>53</v>
      </c>
      <c r="H3" s="60"/>
    </row>
    <row r="4" spans="1:15" s="16" customFormat="1" ht="30" customHeight="1">
      <c r="A4" s="13" t="s">
        <v>38</v>
      </c>
      <c r="B4" s="14">
        <f>'Runde 9'!B20</f>
        <v>11490.83</v>
      </c>
      <c r="C4" s="14">
        <f>'Runde 9'!C20</f>
        <v>17373.38</v>
      </c>
      <c r="D4" s="14">
        <f>'Runde 9'!D20</f>
        <v>1.0968</v>
      </c>
      <c r="E4" s="14">
        <f>'Runde 9'!E20</f>
        <v>49.15</v>
      </c>
      <c r="F4" s="14">
        <f>'Runde 9'!F20</f>
        <v>1094.0999999999999</v>
      </c>
      <c r="G4" s="14">
        <v>102.7</v>
      </c>
      <c r="H4" s="26"/>
    </row>
    <row r="5" spans="1:15" ht="20" customHeight="1">
      <c r="A5" s="12" t="str">
        <f>Auswertung!B3</f>
        <v>Daniel</v>
      </c>
      <c r="B5" s="53" t="s">
        <v>5</v>
      </c>
      <c r="C5" s="57" t="s">
        <v>5</v>
      </c>
      <c r="D5" s="53" t="s">
        <v>6</v>
      </c>
      <c r="E5" s="57" t="s">
        <v>6</v>
      </c>
      <c r="F5" s="57" t="s">
        <v>5</v>
      </c>
      <c r="G5" s="53" t="s">
        <v>5</v>
      </c>
      <c r="H5" s="26">
        <v>12</v>
      </c>
    </row>
    <row r="6" spans="1:15" ht="20" customHeight="1">
      <c r="A6" s="12" t="str">
        <f>Auswertung!B4</f>
        <v>Stoxx</v>
      </c>
      <c r="B6" s="53"/>
      <c r="C6" s="53"/>
      <c r="D6" s="53"/>
      <c r="E6" s="53"/>
      <c r="F6" s="53"/>
      <c r="G6" s="53"/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57" t="s">
        <v>6</v>
      </c>
      <c r="C7" s="57" t="s">
        <v>5</v>
      </c>
      <c r="D7" s="57" t="s">
        <v>5</v>
      </c>
      <c r="E7" s="53" t="s">
        <v>5</v>
      </c>
      <c r="F7" s="53" t="s">
        <v>6</v>
      </c>
      <c r="G7" s="53" t="s">
        <v>5</v>
      </c>
      <c r="H7" s="26">
        <v>12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57" t="s">
        <v>6</v>
      </c>
      <c r="C8" s="57" t="s">
        <v>5</v>
      </c>
      <c r="D8" s="53" t="s">
        <v>6</v>
      </c>
      <c r="E8" s="57" t="s">
        <v>6</v>
      </c>
      <c r="F8" s="57" t="s">
        <v>5</v>
      </c>
      <c r="G8" s="53" t="s">
        <v>5</v>
      </c>
      <c r="H8" s="26">
        <v>18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57" t="s">
        <v>6</v>
      </c>
      <c r="C9" s="53" t="s">
        <v>6</v>
      </c>
      <c r="D9" s="53" t="s">
        <v>6</v>
      </c>
      <c r="E9" s="53" t="s">
        <v>5</v>
      </c>
      <c r="F9" s="57" t="s">
        <v>5</v>
      </c>
      <c r="G9" s="53" t="s">
        <v>5</v>
      </c>
      <c r="H9" s="26">
        <v>6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53"/>
      <c r="C10" s="53"/>
      <c r="D10" s="53"/>
      <c r="E10" s="53"/>
      <c r="F10" s="53"/>
      <c r="G10" s="53"/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53" t="s">
        <v>5</v>
      </c>
      <c r="C11" s="57" t="s">
        <v>5</v>
      </c>
      <c r="D11" s="57" t="s">
        <v>5</v>
      </c>
      <c r="E11" s="53" t="s">
        <v>5</v>
      </c>
      <c r="F11" s="53" t="s">
        <v>6</v>
      </c>
      <c r="G11" s="53" t="s">
        <v>5</v>
      </c>
      <c r="H11" s="26">
        <v>6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53" t="s">
        <v>5</v>
      </c>
      <c r="C12" s="57" t="s">
        <v>5</v>
      </c>
      <c r="D12" s="53" t="s">
        <v>6</v>
      </c>
      <c r="E12" s="57" t="s">
        <v>6</v>
      </c>
      <c r="F12" s="53" t="s">
        <v>6</v>
      </c>
      <c r="G12" s="57" t="s">
        <v>6</v>
      </c>
      <c r="H12" s="26">
        <v>12</v>
      </c>
    </row>
    <row r="13" spans="1:15" ht="20" customHeight="1">
      <c r="A13" s="12" t="str">
        <f>Auswertung!B11</f>
        <v>rolasys</v>
      </c>
      <c r="B13" s="57" t="s">
        <v>6</v>
      </c>
      <c r="C13" s="57" t="s">
        <v>5</v>
      </c>
      <c r="D13" s="53" t="s">
        <v>6</v>
      </c>
      <c r="E13" s="57" t="s">
        <v>6</v>
      </c>
      <c r="F13" s="57" t="s">
        <v>5</v>
      </c>
      <c r="G13" s="53" t="s">
        <v>5</v>
      </c>
      <c r="H13" s="26">
        <v>18</v>
      </c>
    </row>
    <row r="14" spans="1:15" ht="20" customHeight="1">
      <c r="A14" s="12" t="str">
        <f>Auswertung!B12</f>
        <v>Nixkönner</v>
      </c>
      <c r="B14" s="53"/>
      <c r="C14" s="53"/>
      <c r="D14" s="53"/>
      <c r="E14" s="53"/>
      <c r="F14" s="53"/>
      <c r="G14" s="53"/>
    </row>
    <row r="15" spans="1:15" ht="20" customHeight="1">
      <c r="A15" s="12" t="str">
        <f>Auswertung!B13</f>
        <v>testie</v>
      </c>
      <c r="B15" s="53"/>
      <c r="C15" s="53"/>
      <c r="D15" s="53"/>
      <c r="E15" s="53"/>
      <c r="F15" s="53"/>
      <c r="G15" s="53"/>
    </row>
    <row r="16" spans="1:15" ht="20" customHeight="1">
      <c r="A16" s="12" t="str">
        <f>Auswertung!B14</f>
        <v>odensee</v>
      </c>
      <c r="B16" s="53"/>
      <c r="C16" s="53"/>
      <c r="D16" s="53"/>
      <c r="E16" s="53"/>
      <c r="F16" s="53"/>
      <c r="G16" s="53"/>
    </row>
    <row r="20" spans="1:8" s="20" customFormat="1" ht="30" customHeight="1">
      <c r="A20" s="17" t="s">
        <v>39</v>
      </c>
      <c r="B20" s="18">
        <v>10985.14</v>
      </c>
      <c r="C20" s="18">
        <v>17477.400000000001</v>
      </c>
      <c r="D20" s="19">
        <v>1.1111</v>
      </c>
      <c r="E20" s="18">
        <v>48.76</v>
      </c>
      <c r="F20" s="18">
        <v>1115.48</v>
      </c>
      <c r="G20" s="18">
        <v>101.72</v>
      </c>
      <c r="H20" s="26"/>
    </row>
    <row r="21" spans="1:8" s="24" customFormat="1" ht="30" customHeight="1">
      <c r="A21" s="22" t="s">
        <v>12</v>
      </c>
      <c r="B21" s="23" t="str">
        <f>IF(B22&gt;0,"+","-")</f>
        <v>-</v>
      </c>
      <c r="C21" s="23" t="str">
        <f t="shared" ref="C21:G21" si="0">IF(C22&gt;0,"+","-")</f>
        <v>+</v>
      </c>
      <c r="D21" s="23" t="str">
        <f t="shared" si="0"/>
        <v>+</v>
      </c>
      <c r="E21" s="23" t="str">
        <f t="shared" si="0"/>
        <v>-</v>
      </c>
      <c r="F21" s="23" t="str">
        <f t="shared" si="0"/>
        <v>+</v>
      </c>
      <c r="G21" s="23" t="str">
        <f t="shared" si="0"/>
        <v>-</v>
      </c>
      <c r="H21" s="56"/>
    </row>
    <row r="22" spans="1:8" ht="20" customHeight="1">
      <c r="B22" s="25">
        <f>B20-B4</f>
        <v>-505.69000000000051</v>
      </c>
      <c r="C22" s="25">
        <f t="shared" ref="C22:G22" si="1">C20-C4</f>
        <v>104.02000000000044</v>
      </c>
      <c r="D22" s="25">
        <f t="shared" si="1"/>
        <v>1.4299999999999979E-2</v>
      </c>
      <c r="E22" s="25">
        <f t="shared" si="1"/>
        <v>-0.39000000000000057</v>
      </c>
      <c r="F22" s="25">
        <f t="shared" si="1"/>
        <v>21.380000000000109</v>
      </c>
      <c r="G22" s="25">
        <f t="shared" si="1"/>
        <v>-0.98000000000000398</v>
      </c>
    </row>
  </sheetData>
  <mergeCells count="2">
    <mergeCell ref="H2:H3"/>
    <mergeCell ref="J6:O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E24" sqref="E24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54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47" t="s">
        <v>55</v>
      </c>
      <c r="H3" s="60"/>
    </row>
    <row r="4" spans="1:15" s="16" customFormat="1" ht="30" customHeight="1">
      <c r="A4" s="13" t="s">
        <v>38</v>
      </c>
      <c r="B4" s="14">
        <f>'Runde 10'!B20</f>
        <v>10985.14</v>
      </c>
      <c r="C4" s="14">
        <f>'Runde 10'!C20</f>
        <v>17477.400000000001</v>
      </c>
      <c r="D4" s="14">
        <f>'Runde 10'!D20</f>
        <v>1.1111</v>
      </c>
      <c r="E4" s="14">
        <f>'Runde 10'!E20</f>
        <v>48.76</v>
      </c>
      <c r="F4" s="14">
        <f>'Runde 10'!F20</f>
        <v>1115.48</v>
      </c>
      <c r="G4" s="14">
        <v>76.64</v>
      </c>
      <c r="H4" s="26"/>
    </row>
    <row r="5" spans="1:15" ht="20" customHeight="1">
      <c r="A5" s="12" t="str">
        <f>Auswertung!B3</f>
        <v>Daniel</v>
      </c>
      <c r="B5" s="53" t="s">
        <v>5</v>
      </c>
      <c r="C5" s="53" t="s">
        <v>5</v>
      </c>
      <c r="D5" s="53" t="s">
        <v>6</v>
      </c>
      <c r="E5" s="57" t="s">
        <v>6</v>
      </c>
      <c r="F5" s="57" t="s">
        <v>5</v>
      </c>
      <c r="G5" s="53" t="s">
        <v>5</v>
      </c>
      <c r="H5" s="26">
        <v>6</v>
      </c>
    </row>
    <row r="6" spans="1:15" ht="20" customHeight="1">
      <c r="A6" s="12" t="str">
        <f>Auswertung!B4</f>
        <v>Stoxx</v>
      </c>
      <c r="B6" s="53" t="s">
        <v>5</v>
      </c>
      <c r="C6" s="53" t="s">
        <v>5</v>
      </c>
      <c r="D6" s="57" t="s">
        <v>5</v>
      </c>
      <c r="E6" s="53" t="s">
        <v>5</v>
      </c>
      <c r="F6" s="57" t="s">
        <v>5</v>
      </c>
      <c r="G6" s="53" t="s">
        <v>5</v>
      </c>
      <c r="H6" s="26">
        <v>6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53"/>
      <c r="C7" s="53"/>
      <c r="D7" s="53"/>
      <c r="E7" s="53"/>
      <c r="F7" s="53"/>
      <c r="G7" s="53"/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53" t="s">
        <v>5</v>
      </c>
      <c r="C8" s="57" t="s">
        <v>6</v>
      </c>
      <c r="D8" s="53" t="s">
        <v>6</v>
      </c>
      <c r="E8" s="57" t="s">
        <v>6</v>
      </c>
      <c r="F8" s="57" t="s">
        <v>5</v>
      </c>
      <c r="G8" s="53" t="s">
        <v>5</v>
      </c>
      <c r="H8" s="26">
        <v>12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57" t="s">
        <v>6</v>
      </c>
      <c r="C9" s="57" t="s">
        <v>6</v>
      </c>
      <c r="D9" s="53" t="s">
        <v>6</v>
      </c>
      <c r="E9" s="53" t="s">
        <v>5</v>
      </c>
      <c r="F9" s="57" t="s">
        <v>5</v>
      </c>
      <c r="G9" s="53" t="s">
        <v>5</v>
      </c>
      <c r="H9" s="26">
        <v>12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53"/>
      <c r="C10" s="53"/>
      <c r="D10" s="53"/>
      <c r="E10" s="53"/>
      <c r="F10" s="53"/>
      <c r="G10" s="53"/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53" t="s">
        <v>5</v>
      </c>
      <c r="C11" s="53" t="s">
        <v>5</v>
      </c>
      <c r="D11" s="53" t="s">
        <v>6</v>
      </c>
      <c r="E11" s="53" t="s">
        <v>5</v>
      </c>
      <c r="F11" s="53" t="s">
        <v>6</v>
      </c>
      <c r="G11" s="53" t="s">
        <v>5</v>
      </c>
      <c r="H11" s="26">
        <v>-6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53" t="s">
        <v>5</v>
      </c>
      <c r="C12" s="53" t="s">
        <v>5</v>
      </c>
      <c r="D12" s="53" t="s">
        <v>6</v>
      </c>
      <c r="E12" s="57" t="s">
        <v>6</v>
      </c>
      <c r="F12" s="53" t="s">
        <v>6</v>
      </c>
      <c r="G12" s="53" t="s">
        <v>5</v>
      </c>
      <c r="H12" s="26">
        <v>0</v>
      </c>
    </row>
    <row r="13" spans="1:15" ht="20" customHeight="1">
      <c r="A13" s="12" t="str">
        <f>Auswertung!B11</f>
        <v>rolasys</v>
      </c>
      <c r="B13" s="53" t="s">
        <v>5</v>
      </c>
      <c r="C13" s="57" t="s">
        <v>6</v>
      </c>
      <c r="D13" s="53" t="s">
        <v>6</v>
      </c>
      <c r="E13" s="53" t="s">
        <v>5</v>
      </c>
      <c r="F13" s="57" t="s">
        <v>5</v>
      </c>
      <c r="G13" s="53" t="s">
        <v>5</v>
      </c>
      <c r="H13" s="26">
        <v>6</v>
      </c>
    </row>
    <row r="14" spans="1:15" ht="20" customHeight="1">
      <c r="A14" s="12" t="str">
        <f>Auswertung!B12</f>
        <v>Nixkönner</v>
      </c>
      <c r="B14" s="53"/>
      <c r="C14" s="53"/>
      <c r="D14" s="53"/>
      <c r="E14" s="53"/>
      <c r="F14" s="53"/>
      <c r="G14" s="53"/>
    </row>
    <row r="15" spans="1:15" ht="20" customHeight="1">
      <c r="A15" s="12" t="str">
        <f>Auswertung!B13</f>
        <v>testie</v>
      </c>
      <c r="B15" s="53"/>
      <c r="C15" s="53"/>
      <c r="D15" s="53"/>
      <c r="E15" s="53"/>
      <c r="F15" s="53"/>
      <c r="G15" s="53"/>
    </row>
    <row r="16" spans="1:15" ht="20" customHeight="1">
      <c r="A16" s="12" t="str">
        <f>Auswertung!B14</f>
        <v>odensee</v>
      </c>
      <c r="B16" s="53"/>
      <c r="C16" s="53"/>
      <c r="D16" s="53"/>
      <c r="E16" s="53"/>
      <c r="F16" s="53"/>
      <c r="G16" s="53"/>
    </row>
    <row r="20" spans="1:8" s="20" customFormat="1" ht="30" customHeight="1">
      <c r="A20" s="17" t="s">
        <v>39</v>
      </c>
      <c r="B20" s="18">
        <v>10124.52</v>
      </c>
      <c r="C20" s="18">
        <v>16459.75</v>
      </c>
      <c r="D20" s="19">
        <v>1.1365000000000001</v>
      </c>
      <c r="E20" s="18">
        <v>45.3</v>
      </c>
      <c r="F20" s="18">
        <v>1159.4100000000001</v>
      </c>
      <c r="G20" s="18">
        <v>69.25</v>
      </c>
      <c r="H20" s="26"/>
    </row>
    <row r="21" spans="1:8" s="24" customFormat="1" ht="30" customHeight="1">
      <c r="A21" s="22" t="s">
        <v>12</v>
      </c>
      <c r="B21" s="23" t="str">
        <f>IF(B22&gt;0,"+","-")</f>
        <v>-</v>
      </c>
      <c r="C21" s="23" t="str">
        <f t="shared" ref="C21:G21" si="0">IF(C22&gt;0,"+","-")</f>
        <v>-</v>
      </c>
      <c r="D21" s="23" t="str">
        <f t="shared" si="0"/>
        <v>+</v>
      </c>
      <c r="E21" s="23" t="str">
        <f t="shared" si="0"/>
        <v>-</v>
      </c>
      <c r="F21" s="23" t="str">
        <f t="shared" si="0"/>
        <v>+</v>
      </c>
      <c r="G21" s="23" t="str">
        <f t="shared" si="0"/>
        <v>-</v>
      </c>
      <c r="H21" s="58"/>
    </row>
    <row r="22" spans="1:8" ht="20" customHeight="1">
      <c r="B22" s="25">
        <f>B20-B4</f>
        <v>-860.61999999999898</v>
      </c>
      <c r="C22" s="25">
        <f t="shared" ref="C22:G22" si="1">C20-C4</f>
        <v>-1017.6500000000015</v>
      </c>
      <c r="D22" s="25">
        <f t="shared" si="1"/>
        <v>2.5400000000000089E-2</v>
      </c>
      <c r="E22" s="25">
        <f t="shared" si="1"/>
        <v>-3.4600000000000009</v>
      </c>
      <c r="F22" s="25">
        <f t="shared" si="1"/>
        <v>43.930000000000064</v>
      </c>
      <c r="G22" s="25">
        <f t="shared" si="1"/>
        <v>-7.3900000000000006</v>
      </c>
    </row>
  </sheetData>
  <mergeCells count="2">
    <mergeCell ref="H2:H3"/>
    <mergeCell ref="J6:O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29" sqref="G29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0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5" t="s">
        <v>4</v>
      </c>
      <c r="H3" s="60"/>
    </row>
    <row r="4" spans="1:15" s="16" customFormat="1" ht="30" customHeight="1">
      <c r="A4" s="13" t="s">
        <v>9</v>
      </c>
      <c r="B4" s="14">
        <v>11197.15</v>
      </c>
      <c r="C4" s="14">
        <v>17849.46</v>
      </c>
      <c r="D4" s="15">
        <v>1.1120000000000001</v>
      </c>
      <c r="E4" s="14">
        <v>63.82</v>
      </c>
      <c r="F4" s="14">
        <v>1171.76</v>
      </c>
      <c r="G4" s="14">
        <v>108.13</v>
      </c>
      <c r="H4" s="26"/>
    </row>
    <row r="5" spans="1:15" ht="20" customHeight="1">
      <c r="A5" s="12" t="str">
        <f>Auswertung!B3</f>
        <v>Daniel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6</v>
      </c>
      <c r="G5" s="2" t="s">
        <v>5</v>
      </c>
      <c r="H5" s="26">
        <v>18</v>
      </c>
    </row>
    <row r="6" spans="1:15" ht="20" customHeight="1">
      <c r="A6" s="12" t="str">
        <f>Auswertung!B4</f>
        <v>Stoxx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6">
        <v>24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2" t="s">
        <v>6</v>
      </c>
      <c r="C7" s="2" t="s">
        <v>6</v>
      </c>
      <c r="D7" s="2" t="s">
        <v>5</v>
      </c>
      <c r="E7" s="2" t="s">
        <v>5</v>
      </c>
      <c r="F7" s="2" t="s">
        <v>5</v>
      </c>
      <c r="G7" s="2" t="s">
        <v>5</v>
      </c>
      <c r="H7" s="26">
        <v>24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2" t="s">
        <v>6</v>
      </c>
      <c r="C8" s="2" t="s">
        <v>5</v>
      </c>
      <c r="D8" s="2" t="s">
        <v>6</v>
      </c>
      <c r="E8" s="2" t="s">
        <v>6</v>
      </c>
      <c r="F8" s="2" t="s">
        <v>5</v>
      </c>
      <c r="G8" s="2" t="s">
        <v>5</v>
      </c>
      <c r="H8" s="26">
        <v>18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2" t="s">
        <v>6</v>
      </c>
      <c r="C9" s="2" t="s">
        <v>6</v>
      </c>
      <c r="D9" s="2" t="s">
        <v>5</v>
      </c>
      <c r="E9" s="2" t="s">
        <v>5</v>
      </c>
      <c r="F9" s="2" t="s">
        <v>5</v>
      </c>
      <c r="G9" s="2" t="s">
        <v>6</v>
      </c>
      <c r="H9" s="26">
        <v>18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2" t="s">
        <v>5</v>
      </c>
      <c r="C10" s="2" t="s">
        <v>5</v>
      </c>
      <c r="D10" s="2" t="s">
        <v>5</v>
      </c>
      <c r="E10" s="2" t="s">
        <v>5</v>
      </c>
      <c r="F10" s="2" t="s">
        <v>5</v>
      </c>
      <c r="G10" s="2" t="s">
        <v>5</v>
      </c>
      <c r="H10" s="26">
        <v>24</v>
      </c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2" t="s">
        <v>6</v>
      </c>
      <c r="C11" s="2" t="s">
        <v>5</v>
      </c>
      <c r="D11" s="2" t="s">
        <v>5</v>
      </c>
      <c r="E11" s="2" t="s">
        <v>5</v>
      </c>
      <c r="F11" s="2" t="s">
        <v>5</v>
      </c>
      <c r="G11" s="2" t="s">
        <v>5</v>
      </c>
      <c r="H11" s="26">
        <v>30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2" t="s">
        <v>6</v>
      </c>
      <c r="C12" s="2" t="s">
        <v>6</v>
      </c>
      <c r="D12" s="2" t="s">
        <v>5</v>
      </c>
      <c r="E12" s="2" t="s">
        <v>6</v>
      </c>
      <c r="F12" s="2" t="s">
        <v>6</v>
      </c>
      <c r="G12" s="2" t="s">
        <v>6</v>
      </c>
      <c r="H12" s="26">
        <v>6</v>
      </c>
    </row>
    <row r="13" spans="1:15" ht="20" customHeight="1">
      <c r="A13" s="12" t="str">
        <f>Auswertung!B11</f>
        <v>rolasys</v>
      </c>
      <c r="B13" s="2" t="s">
        <v>6</v>
      </c>
      <c r="C13" s="2" t="s">
        <v>6</v>
      </c>
      <c r="D13" s="2" t="s">
        <v>5</v>
      </c>
      <c r="E13" s="2" t="s">
        <v>6</v>
      </c>
      <c r="F13" s="2" t="s">
        <v>6</v>
      </c>
      <c r="G13" s="2" t="s">
        <v>6</v>
      </c>
      <c r="H13" s="26">
        <v>6</v>
      </c>
    </row>
    <row r="14" spans="1:15" ht="20" customHeight="1">
      <c r="A14" s="12" t="str">
        <f>Auswertung!B12</f>
        <v>Nixkönner</v>
      </c>
      <c r="B14" s="2" t="s">
        <v>6</v>
      </c>
      <c r="C14" s="2" t="s">
        <v>6</v>
      </c>
      <c r="D14" s="2" t="s">
        <v>5</v>
      </c>
      <c r="E14" s="2" t="s">
        <v>5</v>
      </c>
      <c r="F14" s="2" t="s">
        <v>5</v>
      </c>
      <c r="G14" s="2" t="s">
        <v>6</v>
      </c>
      <c r="H14" s="26">
        <v>18</v>
      </c>
    </row>
    <row r="20" spans="1:8" s="20" customFormat="1" ht="30" customHeight="1">
      <c r="A20" s="17" t="s">
        <v>11</v>
      </c>
      <c r="B20" s="18">
        <v>11196.49</v>
      </c>
      <c r="C20" s="18">
        <v>17898.84</v>
      </c>
      <c r="D20" s="19">
        <v>1.1253</v>
      </c>
      <c r="E20" s="18">
        <v>64.56</v>
      </c>
      <c r="F20" s="18">
        <v>1181.51</v>
      </c>
      <c r="G20" s="18">
        <v>109.27</v>
      </c>
      <c r="H20" s="26"/>
    </row>
    <row r="21" spans="1:8" s="24" customFormat="1" ht="30" customHeight="1">
      <c r="A21" s="22" t="s">
        <v>12</v>
      </c>
      <c r="B21" s="23" t="str">
        <f>IF(B22&gt;0,"+","-")</f>
        <v>-</v>
      </c>
      <c r="C21" s="23" t="str">
        <f t="shared" ref="C21:G21" si="0">IF(C22&gt;0,"+","-")</f>
        <v>+</v>
      </c>
      <c r="D21" s="23" t="str">
        <f t="shared" si="0"/>
        <v>+</v>
      </c>
      <c r="E21" s="23" t="str">
        <f t="shared" si="0"/>
        <v>+</v>
      </c>
      <c r="F21" s="23" t="str">
        <f t="shared" si="0"/>
        <v>+</v>
      </c>
      <c r="G21" s="23" t="str">
        <f t="shared" si="0"/>
        <v>+</v>
      </c>
      <c r="H21" s="27"/>
    </row>
    <row r="22" spans="1:8" ht="20" customHeight="1">
      <c r="B22" s="25">
        <f>B20-B4</f>
        <v>-0.65999999999985448</v>
      </c>
      <c r="C22" s="25">
        <f t="shared" ref="C22:G22" si="1">C20-C4</f>
        <v>49.380000000001019</v>
      </c>
      <c r="D22" s="25">
        <f t="shared" si="1"/>
        <v>1.3299999999999867E-2</v>
      </c>
      <c r="E22" s="25">
        <f t="shared" si="1"/>
        <v>0.74000000000000199</v>
      </c>
      <c r="F22" s="25">
        <f t="shared" si="1"/>
        <v>9.75</v>
      </c>
      <c r="G22" s="25">
        <f t="shared" si="1"/>
        <v>1.1400000000000006</v>
      </c>
    </row>
  </sheetData>
  <mergeCells count="2">
    <mergeCell ref="H2:H3"/>
    <mergeCell ref="J6:O11"/>
  </mergeCells>
  <conditionalFormatting sqref="B5:B19">
    <cfRule type="cellIs" dxfId="24" priority="6" operator="equal">
      <formula>$B$21</formula>
    </cfRule>
  </conditionalFormatting>
  <conditionalFormatting sqref="C5:C19">
    <cfRule type="cellIs" dxfId="23" priority="5" operator="equal">
      <formula>$C$21</formula>
    </cfRule>
  </conditionalFormatting>
  <conditionalFormatting sqref="D5:D19">
    <cfRule type="cellIs" dxfId="22" priority="4" operator="equal">
      <formula>$D$21</formula>
    </cfRule>
  </conditionalFormatting>
  <conditionalFormatting sqref="E5:E19">
    <cfRule type="cellIs" dxfId="21" priority="3" operator="equal">
      <formula>$E$21</formula>
    </cfRule>
  </conditionalFormatting>
  <conditionalFormatting sqref="F5:F19">
    <cfRule type="cellIs" dxfId="20" priority="2" operator="equal">
      <formula>$F$21</formula>
    </cfRule>
  </conditionalFormatting>
  <conditionalFormatting sqref="G5:G19">
    <cfRule type="cellIs" dxfId="19" priority="1" operator="equal">
      <formula>$G$21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29" sqref="G29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28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5" t="s">
        <v>25</v>
      </c>
      <c r="H3" s="60"/>
    </row>
    <row r="4" spans="1:15" s="16" customFormat="1" ht="30" customHeight="1">
      <c r="A4" s="13" t="s">
        <v>26</v>
      </c>
      <c r="B4" s="14">
        <v>11196.49</v>
      </c>
      <c r="C4" s="14">
        <v>17898.84</v>
      </c>
      <c r="D4" s="15">
        <v>1.1253</v>
      </c>
      <c r="E4" s="14">
        <v>64.56</v>
      </c>
      <c r="F4" s="14">
        <v>1181.51</v>
      </c>
      <c r="G4" s="14">
        <v>39.31</v>
      </c>
      <c r="H4" s="26"/>
    </row>
    <row r="5" spans="1:15" ht="20" customHeight="1">
      <c r="A5" s="12" t="str">
        <f>Auswertung!B3</f>
        <v>Daniel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6</v>
      </c>
      <c r="G5" s="2" t="s">
        <v>5</v>
      </c>
      <c r="H5" s="26">
        <v>12</v>
      </c>
    </row>
    <row r="6" spans="1:15" ht="20" customHeight="1">
      <c r="A6" s="12" t="str">
        <f>Auswertung!B4</f>
        <v>Stoxx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6">
        <v>6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2" t="s">
        <v>5</v>
      </c>
      <c r="C7" s="2" t="s">
        <v>6</v>
      </c>
      <c r="D7" s="2" t="s">
        <v>5</v>
      </c>
      <c r="E7" s="2" t="s">
        <v>5</v>
      </c>
      <c r="F7" s="2" t="s">
        <v>5</v>
      </c>
      <c r="G7" s="2" t="s">
        <v>6</v>
      </c>
      <c r="H7" s="26">
        <v>6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2" t="s">
        <v>6</v>
      </c>
      <c r="C8" s="2" t="s">
        <v>5</v>
      </c>
      <c r="D8" s="2" t="s">
        <v>6</v>
      </c>
      <c r="E8" s="2" t="s">
        <v>6</v>
      </c>
      <c r="F8" s="2" t="s">
        <v>5</v>
      </c>
      <c r="G8" s="2" t="s">
        <v>5</v>
      </c>
      <c r="H8" s="26">
        <v>24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2" t="s">
        <v>6</v>
      </c>
      <c r="C9" s="2" t="s">
        <v>6</v>
      </c>
      <c r="D9" s="2" t="s">
        <v>6</v>
      </c>
      <c r="E9" s="2" t="s">
        <v>6</v>
      </c>
      <c r="F9" s="2" t="s">
        <v>5</v>
      </c>
      <c r="G9" s="2" t="s">
        <v>5</v>
      </c>
      <c r="H9" s="26">
        <v>18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2" t="s">
        <v>5</v>
      </c>
      <c r="C10" s="2" t="s">
        <v>5</v>
      </c>
      <c r="D10" s="2" t="s">
        <v>5</v>
      </c>
      <c r="E10" s="2" t="s">
        <v>5</v>
      </c>
      <c r="F10" s="2" t="s">
        <v>5</v>
      </c>
      <c r="G10" s="2" t="s">
        <v>5</v>
      </c>
      <c r="H10" s="26">
        <v>18</v>
      </c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2" t="s">
        <v>5</v>
      </c>
      <c r="C11" s="2" t="s">
        <v>6</v>
      </c>
      <c r="D11" s="2" t="s">
        <v>6</v>
      </c>
      <c r="E11" s="2" t="s">
        <v>5</v>
      </c>
      <c r="F11" s="2" t="s">
        <v>5</v>
      </c>
      <c r="G11" s="2" t="s">
        <v>6</v>
      </c>
      <c r="H11" s="26">
        <v>0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2" t="s">
        <v>6</v>
      </c>
      <c r="C12" s="2" t="s">
        <v>6</v>
      </c>
      <c r="D12" s="2" t="s">
        <v>5</v>
      </c>
      <c r="E12" s="2" t="s">
        <v>6</v>
      </c>
      <c r="F12" s="2" t="s">
        <v>6</v>
      </c>
      <c r="G12" s="2" t="s">
        <v>5</v>
      </c>
      <c r="H12" s="26">
        <v>18</v>
      </c>
    </row>
    <row r="13" spans="1:15" ht="20" customHeight="1">
      <c r="A13" s="12" t="str">
        <f>Auswertung!B11</f>
        <v>rolasys</v>
      </c>
      <c r="B13" s="2" t="s">
        <v>5</v>
      </c>
      <c r="C13" s="2" t="s">
        <v>5</v>
      </c>
      <c r="D13" s="2" t="s">
        <v>6</v>
      </c>
      <c r="E13" s="2" t="s">
        <v>6</v>
      </c>
      <c r="F13" s="2" t="s">
        <v>6</v>
      </c>
      <c r="G13" s="2" t="s">
        <v>5</v>
      </c>
      <c r="H13" s="26">
        <v>12</v>
      </c>
    </row>
    <row r="14" spans="1:15" ht="20" customHeight="1">
      <c r="A14" s="12" t="str">
        <f>Auswertung!B12</f>
        <v>Nixkönner</v>
      </c>
      <c r="B14" s="2" t="s">
        <v>6</v>
      </c>
      <c r="C14" s="2" t="s">
        <v>6</v>
      </c>
      <c r="D14" s="2" t="s">
        <v>6</v>
      </c>
      <c r="E14" s="2" t="s">
        <v>6</v>
      </c>
      <c r="F14" s="2" t="s">
        <v>6</v>
      </c>
      <c r="G14" s="2" t="s">
        <v>6</v>
      </c>
      <c r="H14" s="26">
        <v>6</v>
      </c>
    </row>
    <row r="20" spans="1:8" s="20" customFormat="1" ht="30" customHeight="1">
      <c r="A20" s="17" t="s">
        <v>27</v>
      </c>
      <c r="B20" s="18">
        <v>11040.1</v>
      </c>
      <c r="C20" s="18">
        <v>18015.95</v>
      </c>
      <c r="D20" s="19">
        <v>1.1348</v>
      </c>
      <c r="E20" s="18">
        <v>62.81</v>
      </c>
      <c r="F20" s="18">
        <v>1200.5</v>
      </c>
      <c r="G20" s="18">
        <v>39.44</v>
      </c>
      <c r="H20" s="26"/>
    </row>
    <row r="21" spans="1:8" s="24" customFormat="1" ht="30" customHeight="1">
      <c r="A21" s="22" t="s">
        <v>12</v>
      </c>
      <c r="B21" s="23" t="str">
        <f>IF(B22&gt;0,"+","-")</f>
        <v>-</v>
      </c>
      <c r="C21" s="23" t="str">
        <f t="shared" ref="C21:G21" si="0">IF(C22&gt;0,"+","-")</f>
        <v>+</v>
      </c>
      <c r="D21" s="23" t="str">
        <f t="shared" si="0"/>
        <v>+</v>
      </c>
      <c r="E21" s="23" t="str">
        <f t="shared" si="0"/>
        <v>-</v>
      </c>
      <c r="F21" s="23" t="str">
        <f t="shared" si="0"/>
        <v>+</v>
      </c>
      <c r="G21" s="23" t="str">
        <f t="shared" si="0"/>
        <v>+</v>
      </c>
      <c r="H21" s="45"/>
    </row>
    <row r="22" spans="1:8" ht="20" customHeight="1">
      <c r="B22" s="25">
        <f>B20-B4</f>
        <v>-156.38999999999942</v>
      </c>
      <c r="C22" s="25">
        <f t="shared" ref="C22:G22" si="1">C20-C4</f>
        <v>117.11000000000058</v>
      </c>
      <c r="D22" s="25">
        <f t="shared" si="1"/>
        <v>9.5000000000000639E-3</v>
      </c>
      <c r="E22" s="25">
        <f t="shared" si="1"/>
        <v>-1.75</v>
      </c>
      <c r="F22" s="25">
        <f t="shared" si="1"/>
        <v>18.990000000000009</v>
      </c>
      <c r="G22" s="25">
        <f t="shared" si="1"/>
        <v>0.12999999999999545</v>
      </c>
    </row>
  </sheetData>
  <mergeCells count="2">
    <mergeCell ref="H2:H3"/>
    <mergeCell ref="J6:O11"/>
  </mergeCells>
  <conditionalFormatting sqref="B5:B19">
    <cfRule type="cellIs" dxfId="18" priority="6" operator="equal">
      <formula>$B$21</formula>
    </cfRule>
  </conditionalFormatting>
  <conditionalFormatting sqref="C5:C19">
    <cfRule type="cellIs" dxfId="17" priority="5" operator="equal">
      <formula>$C$21</formula>
    </cfRule>
  </conditionalFormatting>
  <conditionalFormatting sqref="D5:D19">
    <cfRule type="cellIs" dxfId="16" priority="4" operator="equal">
      <formula>$D$21</formula>
    </cfRule>
  </conditionalFormatting>
  <conditionalFormatting sqref="E5:E19">
    <cfRule type="cellIs" dxfId="15" priority="3" operator="equal">
      <formula>$E$21</formula>
    </cfRule>
  </conditionalFormatting>
  <conditionalFormatting sqref="F5:F19">
    <cfRule type="cellIs" dxfId="14" priority="2" operator="equal">
      <formula>$F$21</formula>
    </cfRule>
  </conditionalFormatting>
  <conditionalFormatting sqref="G5:G19">
    <cfRule type="cellIs" dxfId="13" priority="1" operator="equal">
      <formula>$G$21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29" sqref="G29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29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47" t="s">
        <v>31</v>
      </c>
      <c r="H3" s="60"/>
    </row>
    <row r="4" spans="1:15" s="16" customFormat="1" ht="30" customHeight="1">
      <c r="A4" s="13" t="s">
        <v>30</v>
      </c>
      <c r="B4" s="14">
        <v>11040.1</v>
      </c>
      <c r="C4" s="14">
        <v>18015.95</v>
      </c>
      <c r="D4" s="15">
        <v>1.1348</v>
      </c>
      <c r="E4" s="14">
        <v>62.81</v>
      </c>
      <c r="F4" s="14">
        <v>1200.5</v>
      </c>
      <c r="G4" s="14">
        <v>57.56</v>
      </c>
      <c r="H4" s="26"/>
    </row>
    <row r="5" spans="1:15" ht="20" customHeight="1">
      <c r="A5" s="12" t="str">
        <f>Auswertung!B3</f>
        <v>Daniel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6">
        <v>12</v>
      </c>
    </row>
    <row r="6" spans="1:15" ht="20" customHeight="1">
      <c r="A6" s="12" t="str">
        <f>Auswertung!B4</f>
        <v>Stoxx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6">
        <v>12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2" t="s">
        <v>5</v>
      </c>
      <c r="C7" s="2" t="s">
        <v>5</v>
      </c>
      <c r="D7" s="2" t="s">
        <v>6</v>
      </c>
      <c r="E7" s="2" t="s">
        <v>6</v>
      </c>
      <c r="F7" s="2" t="s">
        <v>5</v>
      </c>
      <c r="G7" s="2" t="s">
        <v>6</v>
      </c>
      <c r="H7" s="26">
        <v>6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2" t="s">
        <v>6</v>
      </c>
      <c r="C8" s="2" t="s">
        <v>5</v>
      </c>
      <c r="D8" s="2" t="s">
        <v>6</v>
      </c>
      <c r="E8" s="2" t="s">
        <v>6</v>
      </c>
      <c r="F8" s="2" t="s">
        <v>5</v>
      </c>
      <c r="G8" s="2" t="s">
        <v>5</v>
      </c>
      <c r="H8" s="26">
        <v>6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2" t="s">
        <v>5</v>
      </c>
      <c r="C9" s="2" t="s">
        <v>6</v>
      </c>
      <c r="D9" s="2" t="s">
        <v>5</v>
      </c>
      <c r="E9" s="2" t="s">
        <v>5</v>
      </c>
      <c r="F9" s="2" t="s">
        <v>6</v>
      </c>
      <c r="G9" s="2" t="s">
        <v>5</v>
      </c>
      <c r="H9" s="26">
        <v>24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2" t="s">
        <v>5</v>
      </c>
      <c r="C10" s="2" t="s">
        <v>5</v>
      </c>
      <c r="D10" s="2" t="s">
        <v>5</v>
      </c>
      <c r="E10" s="2" t="s">
        <v>5</v>
      </c>
      <c r="F10" s="2" t="s">
        <v>5</v>
      </c>
      <c r="G10" s="2" t="s">
        <v>5</v>
      </c>
      <c r="H10" s="26">
        <v>12</v>
      </c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2" t="s">
        <v>5</v>
      </c>
      <c r="C11" s="2" t="s">
        <v>5</v>
      </c>
      <c r="D11" s="2" t="s">
        <v>6</v>
      </c>
      <c r="E11" s="2" t="s">
        <v>5</v>
      </c>
      <c r="F11" s="2" t="s">
        <v>5</v>
      </c>
      <c r="G11" s="2" t="s">
        <v>5</v>
      </c>
      <c r="H11" s="26">
        <v>18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2" t="s">
        <v>6</v>
      </c>
      <c r="C12" s="2" t="s">
        <v>6</v>
      </c>
      <c r="D12" s="2" t="s">
        <v>5</v>
      </c>
      <c r="E12" s="2" t="s">
        <v>5</v>
      </c>
      <c r="F12" s="2" t="s">
        <v>5</v>
      </c>
      <c r="G12" s="2" t="s">
        <v>6</v>
      </c>
      <c r="H12" s="26">
        <v>6</v>
      </c>
    </row>
    <row r="13" spans="1:15" ht="20" customHeight="1">
      <c r="A13" s="12" t="str">
        <f>Auswertung!B11</f>
        <v>rolasys</v>
      </c>
      <c r="B13" s="2" t="s">
        <v>5</v>
      </c>
      <c r="C13" s="2" t="s">
        <v>5</v>
      </c>
      <c r="D13" s="2" t="s">
        <v>6</v>
      </c>
      <c r="E13" s="2" t="s">
        <v>6</v>
      </c>
      <c r="F13" s="2" t="s">
        <v>6</v>
      </c>
      <c r="G13" s="2" t="s">
        <v>6</v>
      </c>
      <c r="H13" s="26">
        <v>12</v>
      </c>
    </row>
    <row r="14" spans="1:15" ht="20" customHeight="1">
      <c r="A14" s="12" t="str">
        <f>Auswertung!B12</f>
        <v>Nixkönner</v>
      </c>
      <c r="B14" s="2" t="s">
        <v>5</v>
      </c>
      <c r="C14" s="2" t="s">
        <v>5</v>
      </c>
      <c r="D14" s="2" t="s">
        <v>5</v>
      </c>
      <c r="E14" s="2" t="s">
        <v>5</v>
      </c>
      <c r="F14" s="2" t="s">
        <v>5</v>
      </c>
      <c r="G14" s="2" t="s">
        <v>5</v>
      </c>
      <c r="H14" s="26">
        <v>12</v>
      </c>
    </row>
    <row r="20" spans="1:8" s="20" customFormat="1" ht="30" customHeight="1">
      <c r="A20" s="17" t="s">
        <v>32</v>
      </c>
      <c r="B20" s="18">
        <v>11492.43</v>
      </c>
      <c r="C20" s="18">
        <v>17947.02</v>
      </c>
      <c r="D20" s="19">
        <v>1.1169</v>
      </c>
      <c r="E20" s="18">
        <v>63.14</v>
      </c>
      <c r="F20" s="18">
        <v>1174.4000000000001</v>
      </c>
      <c r="G20" s="18">
        <v>59.7</v>
      </c>
      <c r="H20" s="26"/>
    </row>
    <row r="21" spans="1:8" s="24" customFormat="1" ht="30" customHeight="1">
      <c r="A21" s="22" t="s">
        <v>12</v>
      </c>
      <c r="B21" s="23" t="str">
        <f>IF(B22&gt;0,"+","-")</f>
        <v>+</v>
      </c>
      <c r="C21" s="23" t="str">
        <f t="shared" ref="C21:G21" si="0">IF(C22&gt;0,"+","-")</f>
        <v>-</v>
      </c>
      <c r="D21" s="23" t="str">
        <f t="shared" si="0"/>
        <v>-</v>
      </c>
      <c r="E21" s="23" t="str">
        <f t="shared" si="0"/>
        <v>+</v>
      </c>
      <c r="F21" s="23" t="str">
        <f t="shared" si="0"/>
        <v>-</v>
      </c>
      <c r="G21" s="23" t="str">
        <f t="shared" si="0"/>
        <v>+</v>
      </c>
      <c r="H21" s="46"/>
    </row>
    <row r="22" spans="1:8" ht="20" customHeight="1">
      <c r="B22" s="25">
        <f>B20-B4</f>
        <v>452.32999999999993</v>
      </c>
      <c r="C22" s="25">
        <f t="shared" ref="C22:G22" si="1">C20-C4</f>
        <v>-68.930000000000291</v>
      </c>
      <c r="D22" s="25">
        <f t="shared" si="1"/>
        <v>-1.7900000000000027E-2</v>
      </c>
      <c r="E22" s="25">
        <f t="shared" si="1"/>
        <v>0.32999999999999829</v>
      </c>
      <c r="F22" s="25">
        <f t="shared" si="1"/>
        <v>-26.099999999999909</v>
      </c>
      <c r="G22" s="25">
        <f t="shared" si="1"/>
        <v>2.1400000000000006</v>
      </c>
    </row>
  </sheetData>
  <mergeCells count="2">
    <mergeCell ref="H2:H3"/>
    <mergeCell ref="J6:O11"/>
  </mergeCells>
  <conditionalFormatting sqref="B5:B19">
    <cfRule type="cellIs" dxfId="12" priority="6" operator="equal">
      <formula>$B$21</formula>
    </cfRule>
  </conditionalFormatting>
  <conditionalFormatting sqref="C5:C19">
    <cfRule type="cellIs" dxfId="11" priority="5" operator="equal">
      <formula>$C$21</formula>
    </cfRule>
  </conditionalFormatting>
  <conditionalFormatting sqref="D5:D19">
    <cfRule type="cellIs" dxfId="10" priority="4" operator="equal">
      <formula>$D$21</formula>
    </cfRule>
  </conditionalFormatting>
  <conditionalFormatting sqref="E5:E19">
    <cfRule type="cellIs" dxfId="9" priority="3" operator="equal">
      <formula>$E$21</formula>
    </cfRule>
  </conditionalFormatting>
  <conditionalFormatting sqref="F5:F19">
    <cfRule type="cellIs" dxfId="8" priority="2" operator="equal">
      <formula>$F$21</formula>
    </cfRule>
  </conditionalFormatting>
  <conditionalFormatting sqref="G5:G19">
    <cfRule type="cellIs" dxfId="7" priority="1" operator="equal">
      <formula>$G$21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29" sqref="G29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34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47" t="s">
        <v>36</v>
      </c>
      <c r="H3" s="60"/>
    </row>
    <row r="4" spans="1:15" s="16" customFormat="1" ht="30" customHeight="1">
      <c r="A4" s="13" t="s">
        <v>33</v>
      </c>
      <c r="B4" s="14">
        <f>'Runde 3'!B20</f>
        <v>11492.43</v>
      </c>
      <c r="C4" s="14">
        <f>'Runde 3'!C20</f>
        <v>17947.02</v>
      </c>
      <c r="D4" s="14">
        <f>'Runde 3'!D20</f>
        <v>1.1169</v>
      </c>
      <c r="E4" s="14">
        <f>'Runde 3'!E20</f>
        <v>63.14</v>
      </c>
      <c r="F4" s="14">
        <f>'Runde 3'!F20</f>
        <v>1174.4000000000001</v>
      </c>
      <c r="G4" s="14">
        <v>16.52</v>
      </c>
      <c r="H4" s="26"/>
    </row>
    <row r="5" spans="1:15" ht="20" customHeight="1">
      <c r="A5" s="12" t="str">
        <f>Auswertung!B3</f>
        <v>Daniel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6</v>
      </c>
      <c r="G5" s="2" t="s">
        <v>5</v>
      </c>
      <c r="H5" s="26">
        <v>0</v>
      </c>
    </row>
    <row r="6" spans="1:15" ht="20" customHeight="1">
      <c r="A6" s="12" t="str">
        <f>Auswertung!B4</f>
        <v>Stoxx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6">
        <v>-6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2" t="s">
        <v>5</v>
      </c>
      <c r="C7" s="2" t="s">
        <v>6</v>
      </c>
      <c r="D7" s="2" t="s">
        <v>5</v>
      </c>
      <c r="E7" s="2" t="s">
        <v>6</v>
      </c>
      <c r="F7" s="2" t="s">
        <v>5</v>
      </c>
      <c r="G7" s="2" t="s">
        <v>6</v>
      </c>
      <c r="H7" s="26">
        <v>12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2" t="s">
        <v>6</v>
      </c>
      <c r="C8" s="2" t="s">
        <v>5</v>
      </c>
      <c r="D8" s="2" t="s">
        <v>6</v>
      </c>
      <c r="E8" s="2" t="s">
        <v>6</v>
      </c>
      <c r="F8" s="2" t="s">
        <v>5</v>
      </c>
      <c r="G8" s="2" t="s">
        <v>6</v>
      </c>
      <c r="H8" s="26">
        <v>18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2" t="s">
        <v>5</v>
      </c>
      <c r="C9" s="2" t="s">
        <v>5</v>
      </c>
      <c r="D9" s="2" t="s">
        <v>5</v>
      </c>
      <c r="E9" s="2" t="s">
        <v>5</v>
      </c>
      <c r="F9" s="2" t="s">
        <v>6</v>
      </c>
      <c r="G9" s="2" t="s">
        <v>5</v>
      </c>
      <c r="H9" s="26">
        <v>0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2" t="s">
        <v>5</v>
      </c>
      <c r="C10" s="2" t="s">
        <v>5</v>
      </c>
      <c r="D10" s="2" t="s">
        <v>5</v>
      </c>
      <c r="E10" s="2" t="s">
        <v>5</v>
      </c>
      <c r="F10" s="2" t="s">
        <v>5</v>
      </c>
      <c r="G10" s="2" t="s">
        <v>5</v>
      </c>
      <c r="H10" s="26">
        <v>-6</v>
      </c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2" t="s">
        <v>5</v>
      </c>
      <c r="C11" s="2" t="s">
        <v>5</v>
      </c>
      <c r="D11" s="2" t="s">
        <v>6</v>
      </c>
      <c r="E11" s="2" t="s">
        <v>5</v>
      </c>
      <c r="F11" s="2" t="s">
        <v>5</v>
      </c>
      <c r="G11" s="2" t="s">
        <v>5</v>
      </c>
      <c r="H11" s="26">
        <v>0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2" t="s">
        <v>6</v>
      </c>
      <c r="C12" s="2" t="s">
        <v>6</v>
      </c>
      <c r="D12" s="2" t="s">
        <v>5</v>
      </c>
      <c r="E12" s="2" t="s">
        <v>6</v>
      </c>
      <c r="F12" s="2" t="s">
        <v>6</v>
      </c>
      <c r="G12" s="2" t="s">
        <v>6</v>
      </c>
      <c r="H12" s="26">
        <v>24</v>
      </c>
    </row>
    <row r="13" spans="1:15" ht="20" customHeight="1">
      <c r="A13" s="12" t="str">
        <f>Auswertung!B11</f>
        <v>rolasys</v>
      </c>
      <c r="B13" s="2" t="s">
        <v>6</v>
      </c>
      <c r="C13" s="2" t="s">
        <v>6</v>
      </c>
      <c r="D13" s="2" t="s">
        <v>6</v>
      </c>
      <c r="E13" s="2" t="s">
        <v>6</v>
      </c>
      <c r="F13" s="2" t="s">
        <v>6</v>
      </c>
      <c r="G13" s="2" t="s">
        <v>6</v>
      </c>
      <c r="H13" s="26">
        <v>30</v>
      </c>
    </row>
    <row r="14" spans="1:15" ht="20" customHeight="1">
      <c r="A14" s="12" t="str">
        <f>Auswertung!B12</f>
        <v>Nixkönner</v>
      </c>
      <c r="B14" s="2" t="s">
        <v>6</v>
      </c>
      <c r="C14" s="2" t="s">
        <v>6</v>
      </c>
      <c r="D14" s="2" t="s">
        <v>6</v>
      </c>
      <c r="E14" s="2" t="s">
        <v>5</v>
      </c>
      <c r="F14" s="2" t="s">
        <v>5</v>
      </c>
      <c r="G14" s="2" t="s">
        <v>5</v>
      </c>
      <c r="H14" s="26">
        <v>12</v>
      </c>
    </row>
    <row r="20" spans="1:8" s="20" customFormat="1" ht="30" customHeight="1">
      <c r="A20" s="17" t="s">
        <v>35</v>
      </c>
      <c r="B20" s="18">
        <v>11058</v>
      </c>
      <c r="C20" s="18">
        <v>17730</v>
      </c>
      <c r="D20" s="19">
        <v>1.1114999999999999</v>
      </c>
      <c r="E20" s="18">
        <v>61.32</v>
      </c>
      <c r="F20" s="18">
        <v>1168</v>
      </c>
      <c r="G20" s="18">
        <v>15.7</v>
      </c>
      <c r="H20" s="26"/>
    </row>
    <row r="21" spans="1:8" s="24" customFormat="1" ht="30" customHeight="1">
      <c r="A21" s="22" t="s">
        <v>12</v>
      </c>
      <c r="B21" s="23" t="str">
        <f>IF(B22&gt;0,"+","-")</f>
        <v>-</v>
      </c>
      <c r="C21" s="23" t="str">
        <f t="shared" ref="C21:G21" si="0">IF(C22&gt;0,"+","-")</f>
        <v>-</v>
      </c>
      <c r="D21" s="23" t="str">
        <f t="shared" si="0"/>
        <v>-</v>
      </c>
      <c r="E21" s="23" t="str">
        <f t="shared" si="0"/>
        <v>-</v>
      </c>
      <c r="F21" s="23" t="str">
        <f t="shared" si="0"/>
        <v>-</v>
      </c>
      <c r="G21" s="23" t="str">
        <f t="shared" si="0"/>
        <v>-</v>
      </c>
      <c r="H21" s="48"/>
    </row>
    <row r="22" spans="1:8" ht="20" customHeight="1">
      <c r="B22" s="25">
        <f>B20-B4</f>
        <v>-434.43000000000029</v>
      </c>
      <c r="C22" s="25">
        <f t="shared" ref="C22:G22" si="1">C20-C4</f>
        <v>-217.02000000000044</v>
      </c>
      <c r="D22" s="25">
        <f t="shared" si="1"/>
        <v>-5.4000000000000714E-3</v>
      </c>
      <c r="E22" s="25">
        <f t="shared" si="1"/>
        <v>-1.8200000000000003</v>
      </c>
      <c r="F22" s="25">
        <f t="shared" si="1"/>
        <v>-6.4000000000000909</v>
      </c>
      <c r="G22" s="25">
        <f t="shared" si="1"/>
        <v>-0.82000000000000028</v>
      </c>
    </row>
  </sheetData>
  <mergeCells count="2">
    <mergeCell ref="H2:H3"/>
    <mergeCell ref="J6:O11"/>
  </mergeCells>
  <conditionalFormatting sqref="B5:B19">
    <cfRule type="cellIs" dxfId="6" priority="6" operator="equal">
      <formula>$B$21</formula>
    </cfRule>
  </conditionalFormatting>
  <conditionalFormatting sqref="C5:C19">
    <cfRule type="cellIs" dxfId="5" priority="5" operator="equal">
      <formula>$C$21</formula>
    </cfRule>
  </conditionalFormatting>
  <conditionalFormatting sqref="D5:D19">
    <cfRule type="cellIs" dxfId="4" priority="4" operator="equal">
      <formula>$D$21</formula>
    </cfRule>
  </conditionalFormatting>
  <conditionalFormatting sqref="E5:E19">
    <cfRule type="cellIs" dxfId="3" priority="3" operator="equal">
      <formula>$E$21</formula>
    </cfRule>
  </conditionalFormatting>
  <conditionalFormatting sqref="F5:F19">
    <cfRule type="cellIs" dxfId="2" priority="2" operator="equal">
      <formula>$F$21</formula>
    </cfRule>
  </conditionalFormatting>
  <conditionalFormatting sqref="G5:G19">
    <cfRule type="cellIs" dxfId="1" priority="1" operator="equal">
      <formula>$G$21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29" sqref="G29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41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47" t="s">
        <v>40</v>
      </c>
      <c r="H3" s="60"/>
    </row>
    <row r="4" spans="1:15" s="16" customFormat="1" ht="30" customHeight="1">
      <c r="A4" s="13" t="s">
        <v>38</v>
      </c>
      <c r="B4" s="14">
        <f>'Runde 4'!B20</f>
        <v>11058</v>
      </c>
      <c r="C4" s="14">
        <f>'Runde 4'!C20</f>
        <v>17730</v>
      </c>
      <c r="D4" s="14">
        <f>'Runde 4'!D20</f>
        <v>1.1114999999999999</v>
      </c>
      <c r="E4" s="14">
        <f>'Runde 4'!E20</f>
        <v>61.32</v>
      </c>
      <c r="F4" s="14">
        <f>'Runde 4'!F20</f>
        <v>1168</v>
      </c>
      <c r="G4" s="14">
        <v>3.51</v>
      </c>
      <c r="H4" s="26"/>
    </row>
    <row r="5" spans="1:15" ht="20" customHeight="1">
      <c r="A5" s="12" t="str">
        <f>Auswertung!B3</f>
        <v>Daniel</v>
      </c>
      <c r="B5" s="52" t="s">
        <v>5</v>
      </c>
      <c r="C5" s="52" t="s">
        <v>5</v>
      </c>
      <c r="D5" s="52" t="s">
        <v>5</v>
      </c>
      <c r="E5" s="2" t="s">
        <v>5</v>
      </c>
      <c r="F5" s="52" t="s">
        <v>6</v>
      </c>
      <c r="H5" s="26">
        <v>19</v>
      </c>
    </row>
    <row r="6" spans="1:15" ht="20" customHeight="1">
      <c r="A6" s="12" t="str">
        <f>Auswertung!B4</f>
        <v>Stoxx</v>
      </c>
      <c r="B6" s="52" t="s">
        <v>5</v>
      </c>
      <c r="C6" s="52" t="s">
        <v>5</v>
      </c>
      <c r="D6" s="52" t="s">
        <v>5</v>
      </c>
      <c r="E6" s="2" t="s">
        <v>5</v>
      </c>
      <c r="F6" s="2" t="s">
        <v>5</v>
      </c>
      <c r="H6" s="26">
        <v>13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52" t="s">
        <v>5</v>
      </c>
      <c r="C7" s="2" t="s">
        <v>6</v>
      </c>
      <c r="D7" s="52" t="s">
        <v>5</v>
      </c>
      <c r="E7" s="52" t="s">
        <v>6</v>
      </c>
      <c r="F7" s="52" t="s">
        <v>6</v>
      </c>
      <c r="H7" s="26">
        <v>19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2" t="s">
        <v>6</v>
      </c>
      <c r="C8" s="2" t="s">
        <v>6</v>
      </c>
      <c r="D8" s="52" t="s">
        <v>5</v>
      </c>
      <c r="E8" s="52" t="s">
        <v>6</v>
      </c>
      <c r="F8" s="2" t="s">
        <v>5</v>
      </c>
      <c r="H8" s="26">
        <v>7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2" t="s">
        <v>6</v>
      </c>
      <c r="C9" s="2" t="s">
        <v>6</v>
      </c>
      <c r="D9" s="2" t="s">
        <v>6</v>
      </c>
      <c r="E9" s="52" t="s">
        <v>6</v>
      </c>
      <c r="F9" s="2" t="s">
        <v>5</v>
      </c>
      <c r="H9" s="26">
        <v>1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52" t="s">
        <v>5</v>
      </c>
      <c r="C10" s="52" t="s">
        <v>5</v>
      </c>
      <c r="D10" s="52" t="s">
        <v>5</v>
      </c>
      <c r="E10" s="2" t="s">
        <v>5</v>
      </c>
      <c r="F10" s="2" t="s">
        <v>5</v>
      </c>
      <c r="H10" s="26">
        <v>13</v>
      </c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2" t="s">
        <v>6</v>
      </c>
      <c r="C11" s="2" t="s">
        <v>6</v>
      </c>
      <c r="D11" s="2" t="s">
        <v>6</v>
      </c>
      <c r="E11" s="2" t="s">
        <v>5</v>
      </c>
      <c r="F11" s="2" t="s">
        <v>5</v>
      </c>
      <c r="H11" s="26">
        <v>-5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2" t="s">
        <v>6</v>
      </c>
      <c r="C12" s="52" t="s">
        <v>5</v>
      </c>
      <c r="D12" s="2" t="s">
        <v>6</v>
      </c>
      <c r="E12" s="52" t="s">
        <v>6</v>
      </c>
      <c r="F12" s="52" t="s">
        <v>6</v>
      </c>
      <c r="H12" s="26">
        <v>13</v>
      </c>
    </row>
    <row r="13" spans="1:15" ht="20" customHeight="1">
      <c r="A13" s="12" t="str">
        <f>Auswertung!B11</f>
        <v>rolasys</v>
      </c>
      <c r="B13" s="2" t="s">
        <v>6</v>
      </c>
      <c r="C13" s="52" t="s">
        <v>5</v>
      </c>
      <c r="D13" s="2" t="s">
        <v>6</v>
      </c>
      <c r="E13" s="2" t="s">
        <v>5</v>
      </c>
      <c r="F13" s="2" t="s">
        <v>5</v>
      </c>
      <c r="H13" s="26">
        <v>1</v>
      </c>
    </row>
    <row r="14" spans="1:15" ht="20" customHeight="1">
      <c r="A14" s="12" t="str">
        <f>Auswertung!B12</f>
        <v>Nixkönner</v>
      </c>
      <c r="B14" s="2" t="s">
        <v>6</v>
      </c>
      <c r="C14" s="2" t="s">
        <v>6</v>
      </c>
      <c r="D14" s="2" t="s">
        <v>6</v>
      </c>
      <c r="E14" s="2" t="s">
        <v>5</v>
      </c>
      <c r="F14" s="2" t="s">
        <v>5</v>
      </c>
      <c r="H14" s="26">
        <v>-5</v>
      </c>
    </row>
    <row r="20" spans="1:8" s="20" customFormat="1" ht="30" customHeight="1">
      <c r="A20" s="17" t="s">
        <v>39</v>
      </c>
      <c r="B20" s="18">
        <v>11315.63</v>
      </c>
      <c r="C20" s="18">
        <v>17760.21</v>
      </c>
      <c r="D20" s="19">
        <v>1.1147</v>
      </c>
      <c r="E20" s="18">
        <v>58.93</v>
      </c>
      <c r="F20" s="18">
        <v>1162.54</v>
      </c>
      <c r="G20" s="18">
        <v>0</v>
      </c>
      <c r="H20" s="26"/>
    </row>
    <row r="21" spans="1:8" s="24" customFormat="1" ht="30" customHeight="1">
      <c r="A21" s="22" t="s">
        <v>12</v>
      </c>
      <c r="B21" s="23" t="str">
        <f>IF(B22&gt;0,"+","-")</f>
        <v>+</v>
      </c>
      <c r="C21" s="23" t="str">
        <f t="shared" ref="C21:G21" si="0">IF(C22&gt;0,"+","-")</f>
        <v>+</v>
      </c>
      <c r="D21" s="23" t="str">
        <f t="shared" si="0"/>
        <v>+</v>
      </c>
      <c r="E21" s="23" t="str">
        <f t="shared" si="0"/>
        <v>-</v>
      </c>
      <c r="F21" s="23" t="str">
        <f t="shared" si="0"/>
        <v>-</v>
      </c>
      <c r="G21" s="23" t="str">
        <f t="shared" si="0"/>
        <v>-</v>
      </c>
      <c r="H21" s="49"/>
    </row>
    <row r="22" spans="1:8" ht="20" customHeight="1">
      <c r="B22" s="25">
        <f>B20-B4</f>
        <v>257.6299999999992</v>
      </c>
      <c r="C22" s="25">
        <f t="shared" ref="C22:G22" si="1">C20-C4</f>
        <v>30.209999999999127</v>
      </c>
      <c r="D22" s="25">
        <f t="shared" si="1"/>
        <v>3.2000000000000917E-3</v>
      </c>
      <c r="E22" s="25">
        <f t="shared" si="1"/>
        <v>-2.3900000000000006</v>
      </c>
      <c r="F22" s="25">
        <f t="shared" si="1"/>
        <v>-5.4600000000000364</v>
      </c>
      <c r="G22" s="25">
        <f t="shared" si="1"/>
        <v>-3.51</v>
      </c>
    </row>
  </sheetData>
  <mergeCells count="2">
    <mergeCell ref="H2:H3"/>
    <mergeCell ref="J6:O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29" sqref="G29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42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47" t="s">
        <v>43</v>
      </c>
      <c r="H3" s="60"/>
    </row>
    <row r="4" spans="1:15" s="16" customFormat="1" ht="30" customHeight="1">
      <c r="A4" s="13" t="s">
        <v>38</v>
      </c>
      <c r="B4" s="14">
        <f>'Runde 5'!B20</f>
        <v>11315.63</v>
      </c>
      <c r="C4" s="14">
        <f>'Runde 5'!C20</f>
        <v>17760.21</v>
      </c>
      <c r="D4" s="14">
        <f>'Runde 5'!D20</f>
        <v>1.1147</v>
      </c>
      <c r="E4" s="14">
        <f>'Runde 5'!E20</f>
        <v>58.93</v>
      </c>
      <c r="F4" s="14">
        <f>'Runde 5'!F20</f>
        <v>1162.54</v>
      </c>
      <c r="G4" s="14">
        <v>21.68</v>
      </c>
      <c r="H4" s="26"/>
    </row>
    <row r="5" spans="1:15" ht="20" customHeight="1">
      <c r="A5" s="12" t="str">
        <f>Auswertung!B3</f>
        <v>Daniel</v>
      </c>
      <c r="B5" s="52" t="s">
        <v>5</v>
      </c>
      <c r="C5" s="52" t="s">
        <v>5</v>
      </c>
      <c r="D5" s="2" t="s">
        <v>5</v>
      </c>
      <c r="E5" s="2" t="s">
        <v>5</v>
      </c>
      <c r="F5" s="52" t="s">
        <v>6</v>
      </c>
      <c r="G5" s="52" t="s">
        <v>5</v>
      </c>
      <c r="H5" s="26">
        <v>18</v>
      </c>
    </row>
    <row r="6" spans="1:15" ht="20" customHeight="1">
      <c r="A6" s="12" t="str">
        <f>Auswertung!B4</f>
        <v>Stoxx</v>
      </c>
      <c r="B6" s="52" t="s">
        <v>5</v>
      </c>
      <c r="C6" s="52" t="s">
        <v>5</v>
      </c>
      <c r="D6" s="2" t="s">
        <v>5</v>
      </c>
      <c r="E6" s="2" t="s">
        <v>5</v>
      </c>
      <c r="F6" s="2" t="s">
        <v>5</v>
      </c>
      <c r="G6" s="52" t="s">
        <v>5</v>
      </c>
      <c r="H6" s="26">
        <v>12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52" t="s">
        <v>5</v>
      </c>
      <c r="C7" s="52" t="s">
        <v>5</v>
      </c>
      <c r="D7" s="52" t="s">
        <v>6</v>
      </c>
      <c r="E7" s="52" t="s">
        <v>6</v>
      </c>
      <c r="F7" s="2" t="s">
        <v>5</v>
      </c>
      <c r="G7" s="2" t="s">
        <v>6</v>
      </c>
      <c r="H7" s="26">
        <v>18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52" t="s">
        <v>5</v>
      </c>
      <c r="C8" s="52" t="s">
        <v>5</v>
      </c>
      <c r="D8" s="52" t="s">
        <v>6</v>
      </c>
      <c r="E8" s="52" t="s">
        <v>6</v>
      </c>
      <c r="F8" s="2" t="s">
        <v>5</v>
      </c>
      <c r="G8" s="52" t="s">
        <v>5</v>
      </c>
      <c r="H8" s="26">
        <v>24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2" t="s">
        <v>6</v>
      </c>
      <c r="C9" s="2" t="s">
        <v>6</v>
      </c>
      <c r="D9" s="2" t="s">
        <v>5</v>
      </c>
      <c r="E9" s="2" t="s">
        <v>5</v>
      </c>
      <c r="F9" s="2" t="s">
        <v>5</v>
      </c>
      <c r="G9" s="52" t="s">
        <v>5</v>
      </c>
      <c r="H9" s="26">
        <v>0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52" t="s">
        <v>5</v>
      </c>
      <c r="C10" s="52" t="s">
        <v>5</v>
      </c>
      <c r="D10" s="2" t="s">
        <v>5</v>
      </c>
      <c r="E10" s="2" t="s">
        <v>5</v>
      </c>
      <c r="F10" s="2" t="s">
        <v>5</v>
      </c>
      <c r="G10" s="52" t="s">
        <v>5</v>
      </c>
      <c r="H10" s="26">
        <v>12</v>
      </c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52" t="s">
        <v>5</v>
      </c>
      <c r="C11" s="52" t="s">
        <v>5</v>
      </c>
      <c r="D11" s="52" t="s">
        <v>6</v>
      </c>
      <c r="E11" s="2" t="s">
        <v>5</v>
      </c>
      <c r="F11" s="52" t="s">
        <v>6</v>
      </c>
      <c r="G11" s="52" t="s">
        <v>5</v>
      </c>
      <c r="H11" s="26">
        <v>24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52" t="s">
        <v>5</v>
      </c>
      <c r="C12" s="52" t="s">
        <v>5</v>
      </c>
      <c r="D12" s="2" t="s">
        <v>5</v>
      </c>
      <c r="E12" s="52" t="s">
        <v>6</v>
      </c>
      <c r="F12" s="52" t="s">
        <v>6</v>
      </c>
      <c r="G12" s="52" t="s">
        <v>5</v>
      </c>
      <c r="H12" s="26">
        <v>24</v>
      </c>
    </row>
    <row r="13" spans="1:15" ht="20" customHeight="1">
      <c r="A13" s="12" t="str">
        <f>Auswertung!B11</f>
        <v>rolasys</v>
      </c>
      <c r="B13" s="2" t="s">
        <v>6</v>
      </c>
      <c r="C13" s="52" t="s">
        <v>5</v>
      </c>
      <c r="D13" s="2" t="s">
        <v>5</v>
      </c>
      <c r="E13" s="2" t="s">
        <v>5</v>
      </c>
      <c r="F13" s="52" t="s">
        <v>6</v>
      </c>
      <c r="G13" s="2" t="s">
        <v>6</v>
      </c>
      <c r="H13" s="26">
        <v>6</v>
      </c>
    </row>
    <row r="14" spans="1:15" ht="20" customHeight="1">
      <c r="A14" s="12" t="str">
        <f>Auswertung!B12</f>
        <v>Nixkönner</v>
      </c>
      <c r="B14" s="52" t="s">
        <v>5</v>
      </c>
      <c r="C14" s="52" t="s">
        <v>5</v>
      </c>
      <c r="D14" s="2" t="s">
        <v>5</v>
      </c>
      <c r="E14" s="2" t="s">
        <v>5</v>
      </c>
      <c r="F14" s="2" t="s">
        <v>5</v>
      </c>
      <c r="G14" s="2" t="s">
        <v>6</v>
      </c>
      <c r="H14" s="26">
        <v>6</v>
      </c>
    </row>
    <row r="15" spans="1:15" ht="20" customHeight="1">
      <c r="A15" s="12" t="str">
        <f>Auswertung!B13</f>
        <v>testie</v>
      </c>
      <c r="B15" s="2" t="s">
        <v>6</v>
      </c>
      <c r="C15" s="52" t="s">
        <v>5</v>
      </c>
      <c r="D15" s="52" t="s">
        <v>6</v>
      </c>
      <c r="E15" s="52" t="s">
        <v>6</v>
      </c>
      <c r="F15" s="2" t="s">
        <v>5</v>
      </c>
      <c r="G15" s="52" t="s">
        <v>5</v>
      </c>
      <c r="H15" s="26">
        <v>18</v>
      </c>
    </row>
    <row r="20" spans="1:8" s="20" customFormat="1" ht="30" customHeight="1">
      <c r="A20" s="17" t="s">
        <v>39</v>
      </c>
      <c r="B20" s="18">
        <v>11673.42</v>
      </c>
      <c r="C20" s="18">
        <v>18086.45</v>
      </c>
      <c r="D20" s="19">
        <v>1.083</v>
      </c>
      <c r="E20" s="18">
        <v>57.04</v>
      </c>
      <c r="F20" s="18">
        <v>1134.0999999999999</v>
      </c>
      <c r="G20" s="18">
        <v>22.55</v>
      </c>
      <c r="H20" s="26"/>
    </row>
    <row r="21" spans="1:8" s="24" customFormat="1" ht="30" customHeight="1">
      <c r="A21" s="22" t="s">
        <v>12</v>
      </c>
      <c r="B21" s="23" t="str">
        <f>IF(B22&gt;0,"+","-")</f>
        <v>+</v>
      </c>
      <c r="C21" s="23" t="str">
        <f t="shared" ref="C21:G21" si="0">IF(C22&gt;0,"+","-")</f>
        <v>+</v>
      </c>
      <c r="D21" s="23" t="str">
        <f t="shared" si="0"/>
        <v>-</v>
      </c>
      <c r="E21" s="23" t="str">
        <f t="shared" si="0"/>
        <v>-</v>
      </c>
      <c r="F21" s="23" t="str">
        <f t="shared" si="0"/>
        <v>-</v>
      </c>
      <c r="G21" s="23" t="str">
        <f t="shared" si="0"/>
        <v>+</v>
      </c>
      <c r="H21" s="50"/>
    </row>
    <row r="22" spans="1:8" ht="20" customHeight="1">
      <c r="B22" s="25">
        <f>B20-B4</f>
        <v>357.79000000000087</v>
      </c>
      <c r="C22" s="25">
        <f t="shared" ref="C22:G22" si="1">C20-C4</f>
        <v>326.2400000000016</v>
      </c>
      <c r="D22" s="25">
        <f t="shared" si="1"/>
        <v>-3.1700000000000061E-2</v>
      </c>
      <c r="E22" s="25">
        <f t="shared" si="1"/>
        <v>-1.8900000000000006</v>
      </c>
      <c r="F22" s="25">
        <f t="shared" si="1"/>
        <v>-28.440000000000055</v>
      </c>
      <c r="G22" s="25">
        <f t="shared" si="1"/>
        <v>0.87000000000000099</v>
      </c>
    </row>
  </sheetData>
  <mergeCells count="2">
    <mergeCell ref="H2:H3"/>
    <mergeCell ref="J6:O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29" sqref="G29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46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47" t="s">
        <v>45</v>
      </c>
      <c r="H3" s="60"/>
    </row>
    <row r="4" spans="1:15" s="16" customFormat="1" ht="30" customHeight="1">
      <c r="A4" s="13" t="s">
        <v>38</v>
      </c>
      <c r="B4" s="14">
        <f>'Runde 6'!B20</f>
        <v>11673.42</v>
      </c>
      <c r="C4" s="14">
        <f>'Runde 6'!C20</f>
        <v>18086.45</v>
      </c>
      <c r="D4" s="14">
        <f>'Runde 6'!D20</f>
        <v>1.083</v>
      </c>
      <c r="E4" s="14">
        <f>'Runde 6'!E20</f>
        <v>57.04</v>
      </c>
      <c r="F4" s="14">
        <f>'Runde 6'!F20</f>
        <v>1134.0999999999999</v>
      </c>
      <c r="G4" s="14">
        <v>153.94</v>
      </c>
      <c r="H4" s="26"/>
    </row>
    <row r="5" spans="1:15" ht="20" customHeight="1">
      <c r="A5" s="12" t="str">
        <f>Auswertung!B3</f>
        <v>Daniel</v>
      </c>
      <c r="B5" s="53" t="s">
        <v>5</v>
      </c>
      <c r="C5" s="53" t="s">
        <v>5</v>
      </c>
      <c r="D5" s="52" t="s">
        <v>5</v>
      </c>
      <c r="E5" s="52" t="s">
        <v>6</v>
      </c>
      <c r="F5" s="53" t="s">
        <v>5</v>
      </c>
      <c r="G5" s="53" t="s">
        <v>5</v>
      </c>
      <c r="H5" s="26">
        <v>6</v>
      </c>
    </row>
    <row r="6" spans="1:15" ht="20" customHeight="1">
      <c r="A6" s="12" t="str">
        <f>Auswertung!B4</f>
        <v>Stoxx</v>
      </c>
      <c r="B6" s="53" t="s">
        <v>5</v>
      </c>
      <c r="C6" s="53" t="s">
        <v>5</v>
      </c>
      <c r="D6" s="52" t="s">
        <v>5</v>
      </c>
      <c r="E6" s="52" t="s">
        <v>6</v>
      </c>
      <c r="F6" s="52" t="s">
        <v>6</v>
      </c>
      <c r="G6" s="53" t="s">
        <v>5</v>
      </c>
      <c r="H6" s="26">
        <v>12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53" t="s">
        <v>5</v>
      </c>
      <c r="C7" s="53" t="s">
        <v>5</v>
      </c>
      <c r="D7" s="53" t="s">
        <v>6</v>
      </c>
      <c r="E7" s="53" t="s">
        <v>5</v>
      </c>
      <c r="F7" s="53" t="s">
        <v>5</v>
      </c>
      <c r="G7" s="53" t="s">
        <v>5</v>
      </c>
      <c r="H7" s="26">
        <v>-6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53" t="s">
        <v>5</v>
      </c>
      <c r="C8" s="53" t="s">
        <v>5</v>
      </c>
      <c r="D8" s="53" t="s">
        <v>6</v>
      </c>
      <c r="E8" s="52" t="s">
        <v>6</v>
      </c>
      <c r="F8" s="53" t="s">
        <v>5</v>
      </c>
      <c r="G8" s="53" t="s">
        <v>5</v>
      </c>
      <c r="H8" s="26">
        <v>0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52" t="s">
        <v>6</v>
      </c>
      <c r="C9" s="52" t="s">
        <v>6</v>
      </c>
      <c r="D9" s="52" t="s">
        <v>5</v>
      </c>
      <c r="E9" s="52" t="s">
        <v>6</v>
      </c>
      <c r="F9" s="53" t="s">
        <v>5</v>
      </c>
      <c r="G9" s="52" t="s">
        <v>6</v>
      </c>
      <c r="H9" s="26">
        <v>24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53" t="s">
        <v>5</v>
      </c>
      <c r="C10" s="53" t="s">
        <v>5</v>
      </c>
      <c r="D10" s="52" t="s">
        <v>5</v>
      </c>
      <c r="E10" s="53" t="s">
        <v>5</v>
      </c>
      <c r="F10" s="53" t="s">
        <v>5</v>
      </c>
      <c r="G10" s="53" t="s">
        <v>5</v>
      </c>
      <c r="H10" s="26">
        <v>0</v>
      </c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53" t="s">
        <v>5</v>
      </c>
      <c r="C11" s="53" t="s">
        <v>5</v>
      </c>
      <c r="D11" s="52" t="s">
        <v>5</v>
      </c>
      <c r="E11" s="52" t="s">
        <v>6</v>
      </c>
      <c r="F11" s="52" t="s">
        <v>6</v>
      </c>
      <c r="G11" s="53" t="s">
        <v>5</v>
      </c>
      <c r="H11" s="26">
        <v>12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53" t="s">
        <v>5</v>
      </c>
      <c r="C12" s="53" t="s">
        <v>5</v>
      </c>
      <c r="D12" s="53" t="s">
        <v>6</v>
      </c>
      <c r="E12" s="52" t="s">
        <v>6</v>
      </c>
      <c r="F12" s="52" t="s">
        <v>6</v>
      </c>
      <c r="G12" s="53" t="s">
        <v>5</v>
      </c>
      <c r="H12" s="26">
        <v>6</v>
      </c>
    </row>
    <row r="13" spans="1:15" ht="20" customHeight="1">
      <c r="A13" s="12" t="str">
        <f>Auswertung!B11</f>
        <v>rolasys</v>
      </c>
      <c r="B13" s="53" t="s">
        <v>5</v>
      </c>
      <c r="C13" s="53" t="s">
        <v>5</v>
      </c>
      <c r="D13" s="53" t="s">
        <v>6</v>
      </c>
      <c r="E13" s="52" t="s">
        <v>6</v>
      </c>
      <c r="F13" s="52" t="s">
        <v>6</v>
      </c>
      <c r="G13" s="53" t="s">
        <v>5</v>
      </c>
      <c r="H13" s="26">
        <v>6</v>
      </c>
    </row>
    <row r="14" spans="1:15" ht="20" customHeight="1">
      <c r="A14" s="12" t="str">
        <f>Auswertung!B12</f>
        <v>Nixkönner</v>
      </c>
      <c r="B14" s="53" t="s">
        <v>5</v>
      </c>
      <c r="C14" s="53" t="s">
        <v>5</v>
      </c>
      <c r="D14" s="52" t="s">
        <v>5</v>
      </c>
      <c r="E14" s="52" t="s">
        <v>6</v>
      </c>
      <c r="F14" s="52" t="s">
        <v>6</v>
      </c>
      <c r="G14" s="53" t="s">
        <v>5</v>
      </c>
      <c r="H14" s="26">
        <v>12</v>
      </c>
    </row>
    <row r="15" spans="1:15" ht="20" customHeight="1">
      <c r="A15" s="12" t="str">
        <f>Auswertung!B13</f>
        <v>testie</v>
      </c>
      <c r="B15" s="53"/>
      <c r="C15" s="53"/>
      <c r="D15" s="53"/>
      <c r="E15" s="53"/>
      <c r="F15" s="53"/>
      <c r="G15" s="53"/>
    </row>
    <row r="20" spans="1:8" s="20" customFormat="1" ht="30" customHeight="1">
      <c r="A20" s="17" t="s">
        <v>39</v>
      </c>
      <c r="B20" s="18">
        <v>11347.45</v>
      </c>
      <c r="C20" s="18">
        <v>17568.53</v>
      </c>
      <c r="D20" s="19">
        <v>1.0983000000000001</v>
      </c>
      <c r="E20" s="18">
        <v>54.55</v>
      </c>
      <c r="F20" s="18">
        <v>1099</v>
      </c>
      <c r="G20" s="18">
        <v>152.4</v>
      </c>
      <c r="H20" s="26"/>
    </row>
    <row r="21" spans="1:8" s="24" customFormat="1" ht="30" customHeight="1">
      <c r="A21" s="22" t="s">
        <v>12</v>
      </c>
      <c r="B21" s="23" t="str">
        <f>IF(B22&gt;0,"+","-")</f>
        <v>-</v>
      </c>
      <c r="C21" s="23" t="str">
        <f t="shared" ref="C21:G21" si="0">IF(C22&gt;0,"+","-")</f>
        <v>-</v>
      </c>
      <c r="D21" s="23" t="str">
        <f t="shared" si="0"/>
        <v>+</v>
      </c>
      <c r="E21" s="23" t="str">
        <f t="shared" si="0"/>
        <v>-</v>
      </c>
      <c r="F21" s="23" t="str">
        <f t="shared" si="0"/>
        <v>-</v>
      </c>
      <c r="G21" s="23" t="str">
        <f t="shared" si="0"/>
        <v>-</v>
      </c>
      <c r="H21" s="51"/>
    </row>
    <row r="22" spans="1:8" ht="20" customHeight="1">
      <c r="B22" s="25">
        <f>B20-B4</f>
        <v>-325.96999999999935</v>
      </c>
      <c r="C22" s="25">
        <f t="shared" ref="C22:G22" si="1">C20-C4</f>
        <v>-517.92000000000189</v>
      </c>
      <c r="D22" s="25">
        <f t="shared" si="1"/>
        <v>1.5300000000000091E-2</v>
      </c>
      <c r="E22" s="25">
        <f t="shared" si="1"/>
        <v>-2.490000000000002</v>
      </c>
      <c r="F22" s="25">
        <f t="shared" si="1"/>
        <v>-35.099999999999909</v>
      </c>
      <c r="G22" s="25">
        <f t="shared" si="1"/>
        <v>-1.539999999999992</v>
      </c>
    </row>
  </sheetData>
  <mergeCells count="2">
    <mergeCell ref="H2:H3"/>
    <mergeCell ref="J6:O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F27" sqref="F27"/>
    </sheetView>
  </sheetViews>
  <sheetFormatPr baseColWidth="10" defaultRowHeight="20" customHeight="1" x14ac:dyDescent="0"/>
  <cols>
    <col min="1" max="1" width="22.83203125" style="12" customWidth="1"/>
    <col min="2" max="7" width="15.83203125" style="2" customWidth="1"/>
    <col min="8" max="8" width="15.83203125" style="26" customWidth="1"/>
    <col min="9" max="16384" width="10.83203125" style="1"/>
  </cols>
  <sheetData>
    <row r="1" spans="1:15" s="4" customFormat="1" ht="30" customHeight="1" thickBot="1">
      <c r="A1" s="9" t="s">
        <v>47</v>
      </c>
      <c r="B1" s="3"/>
      <c r="C1" s="3"/>
      <c r="D1" s="3"/>
      <c r="E1" s="3"/>
      <c r="F1" s="3"/>
      <c r="G1" s="3"/>
      <c r="H1" s="26"/>
    </row>
    <row r="2" spans="1:15" s="8" customFormat="1" ht="25" customHeight="1">
      <c r="A2" s="10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60" t="s">
        <v>13</v>
      </c>
    </row>
    <row r="3" spans="1:15" s="6" customFormat="1" ht="30" customHeight="1">
      <c r="A3" s="11"/>
      <c r="B3" s="5" t="s">
        <v>1</v>
      </c>
      <c r="C3" s="5" t="s">
        <v>2</v>
      </c>
      <c r="D3" s="5" t="s">
        <v>7</v>
      </c>
      <c r="E3" s="5" t="s">
        <v>8</v>
      </c>
      <c r="F3" s="5" t="s">
        <v>3</v>
      </c>
      <c r="G3" s="47" t="s">
        <v>48</v>
      </c>
      <c r="H3" s="60"/>
    </row>
    <row r="4" spans="1:15" s="16" customFormat="1" ht="30" customHeight="1">
      <c r="A4" s="13" t="s">
        <v>38</v>
      </c>
      <c r="B4" s="14">
        <f>'Runde 7'!B20</f>
        <v>11347.45</v>
      </c>
      <c r="C4" s="14">
        <f>'Runde 7'!C20</f>
        <v>17568.53</v>
      </c>
      <c r="D4" s="14">
        <f>'Runde 7'!D20</f>
        <v>1.0983000000000001</v>
      </c>
      <c r="E4" s="14">
        <f>'Runde 7'!E20</f>
        <v>54.55</v>
      </c>
      <c r="F4" s="14">
        <f>'Runde 7'!F20</f>
        <v>1099</v>
      </c>
      <c r="G4" s="14">
        <v>33.82</v>
      </c>
      <c r="H4" s="26"/>
    </row>
    <row r="5" spans="1:15" ht="20" customHeight="1">
      <c r="A5" s="12" t="str">
        <f>Auswertung!B3</f>
        <v>Daniel</v>
      </c>
      <c r="B5" s="53" t="s">
        <v>5</v>
      </c>
      <c r="C5" s="52" t="s">
        <v>5</v>
      </c>
      <c r="D5" s="53" t="s">
        <v>6</v>
      </c>
      <c r="E5" s="52" t="s">
        <v>6</v>
      </c>
      <c r="F5" s="53" t="s">
        <v>5</v>
      </c>
      <c r="G5" s="52" t="s">
        <v>5</v>
      </c>
      <c r="H5" s="26">
        <v>12</v>
      </c>
    </row>
    <row r="6" spans="1:15" ht="20" customHeight="1">
      <c r="A6" s="12" t="str">
        <f>Auswertung!B4</f>
        <v>Stoxx</v>
      </c>
      <c r="B6" s="52" t="s">
        <v>6</v>
      </c>
      <c r="C6" s="53" t="s">
        <v>6</v>
      </c>
      <c r="D6" s="52" t="s">
        <v>5</v>
      </c>
      <c r="E6" s="52" t="s">
        <v>6</v>
      </c>
      <c r="F6" s="53" t="s">
        <v>5</v>
      </c>
      <c r="G6" s="53" t="s">
        <v>6</v>
      </c>
      <c r="H6" s="26">
        <v>12</v>
      </c>
      <c r="J6" s="61" t="s">
        <v>19</v>
      </c>
      <c r="K6" s="61"/>
      <c r="L6" s="61"/>
      <c r="M6" s="61"/>
      <c r="N6" s="61"/>
      <c r="O6" s="61"/>
    </row>
    <row r="7" spans="1:15" ht="20" customHeight="1">
      <c r="A7" s="12" t="str">
        <f>Auswertung!B5</f>
        <v>Commercator</v>
      </c>
      <c r="B7" s="53" t="s">
        <v>5</v>
      </c>
      <c r="C7" s="53" t="s">
        <v>6</v>
      </c>
      <c r="D7" s="52" t="s">
        <v>5</v>
      </c>
      <c r="E7" s="53" t="s">
        <v>5</v>
      </c>
      <c r="F7" s="53" t="s">
        <v>5</v>
      </c>
      <c r="G7" s="53" t="s">
        <v>6</v>
      </c>
      <c r="H7" s="26">
        <v>0</v>
      </c>
      <c r="J7" s="61"/>
      <c r="K7" s="61"/>
      <c r="L7" s="61"/>
      <c r="M7" s="61"/>
      <c r="N7" s="61"/>
      <c r="O7" s="61"/>
    </row>
    <row r="8" spans="1:15" ht="20" customHeight="1">
      <c r="A8" s="12" t="str">
        <f>Auswertung!B6</f>
        <v>Peter Grimes</v>
      </c>
      <c r="B8" s="52" t="s">
        <v>6</v>
      </c>
      <c r="C8" s="53" t="s">
        <v>6</v>
      </c>
      <c r="D8" s="53" t="s">
        <v>6</v>
      </c>
      <c r="E8" s="52" t="s">
        <v>6</v>
      </c>
      <c r="F8" s="53" t="s">
        <v>5</v>
      </c>
      <c r="G8" s="52" t="s">
        <v>5</v>
      </c>
      <c r="H8" s="26">
        <v>12</v>
      </c>
      <c r="J8" s="61"/>
      <c r="K8" s="61"/>
      <c r="L8" s="61"/>
      <c r="M8" s="61"/>
      <c r="N8" s="61"/>
      <c r="O8" s="61"/>
    </row>
    <row r="9" spans="1:15" ht="20" customHeight="1">
      <c r="A9" s="12" t="str">
        <f>Auswertung!B7</f>
        <v>jpjg</v>
      </c>
      <c r="B9" s="53" t="s">
        <v>5</v>
      </c>
      <c r="C9" s="53" t="s">
        <v>6</v>
      </c>
      <c r="D9" s="53" t="s">
        <v>6</v>
      </c>
      <c r="E9" s="52" t="s">
        <v>6</v>
      </c>
      <c r="F9" s="52" t="s">
        <v>6</v>
      </c>
      <c r="G9" s="53" t="s">
        <v>6</v>
      </c>
      <c r="H9" s="26">
        <v>6</v>
      </c>
      <c r="J9" s="61"/>
      <c r="K9" s="61"/>
      <c r="L9" s="61"/>
      <c r="M9" s="61"/>
      <c r="N9" s="61"/>
      <c r="O9" s="61"/>
    </row>
    <row r="10" spans="1:15" ht="20" customHeight="1">
      <c r="A10" s="12" t="str">
        <f>Auswertung!B8</f>
        <v>Onassis</v>
      </c>
      <c r="B10" s="53" t="s">
        <v>5</v>
      </c>
      <c r="C10" s="52" t="s">
        <v>5</v>
      </c>
      <c r="D10" s="52" t="s">
        <v>5</v>
      </c>
      <c r="E10" s="53" t="s">
        <v>5</v>
      </c>
      <c r="F10" s="53" t="s">
        <v>5</v>
      </c>
      <c r="G10" s="52" t="s">
        <v>5</v>
      </c>
      <c r="H10" s="26">
        <v>12</v>
      </c>
      <c r="J10" s="61"/>
      <c r="K10" s="61"/>
      <c r="L10" s="61"/>
      <c r="M10" s="61"/>
      <c r="N10" s="61"/>
      <c r="O10" s="61"/>
    </row>
    <row r="11" spans="1:15" ht="20" customHeight="1">
      <c r="A11" s="12" t="str">
        <f>Auswertung!B9</f>
        <v>junos</v>
      </c>
      <c r="B11" s="53" t="s">
        <v>5</v>
      </c>
      <c r="C11" s="52" t="s">
        <v>5</v>
      </c>
      <c r="D11" s="52" t="s">
        <v>5</v>
      </c>
      <c r="E11" s="52" t="s">
        <v>6</v>
      </c>
      <c r="F11" s="52" t="s">
        <v>6</v>
      </c>
      <c r="G11" s="52" t="s">
        <v>5</v>
      </c>
      <c r="H11" s="26">
        <v>24</v>
      </c>
      <c r="J11" s="61"/>
      <c r="K11" s="61"/>
      <c r="L11" s="61"/>
      <c r="M11" s="61"/>
      <c r="N11" s="61"/>
      <c r="O11" s="61"/>
    </row>
    <row r="12" spans="1:15" ht="20" customHeight="1">
      <c r="A12" s="12" t="str">
        <f>Auswertung!B10</f>
        <v>ghost_69</v>
      </c>
      <c r="B12" s="53" t="s">
        <v>5</v>
      </c>
      <c r="C12" s="52" t="s">
        <v>5</v>
      </c>
      <c r="D12" s="52" t="s">
        <v>5</v>
      </c>
      <c r="E12" s="53" t="s">
        <v>5</v>
      </c>
      <c r="F12" s="53" t="s">
        <v>5</v>
      </c>
      <c r="G12" s="52" t="s">
        <v>5</v>
      </c>
      <c r="H12" s="26">
        <v>12</v>
      </c>
    </row>
    <row r="13" spans="1:15" ht="20" customHeight="1">
      <c r="A13" s="12" t="str">
        <f>Auswertung!B11</f>
        <v>rolasys</v>
      </c>
      <c r="B13" s="52" t="s">
        <v>6</v>
      </c>
      <c r="C13" s="53" t="s">
        <v>6</v>
      </c>
      <c r="D13" s="53" t="s">
        <v>6</v>
      </c>
      <c r="E13" s="52" t="s">
        <v>6</v>
      </c>
      <c r="F13" s="53" t="s">
        <v>5</v>
      </c>
      <c r="G13" s="53" t="s">
        <v>6</v>
      </c>
      <c r="H13" s="26">
        <v>6</v>
      </c>
    </row>
    <row r="14" spans="1:15" ht="20" customHeight="1">
      <c r="A14" s="12" t="str">
        <f>Auswertung!B12</f>
        <v>Nixkönner</v>
      </c>
      <c r="B14" s="52" t="s">
        <v>6</v>
      </c>
      <c r="C14" s="53" t="s">
        <v>6</v>
      </c>
      <c r="D14" s="53" t="s">
        <v>6</v>
      </c>
      <c r="E14" s="53" t="s">
        <v>5</v>
      </c>
      <c r="F14" s="52" t="s">
        <v>6</v>
      </c>
      <c r="G14" s="52" t="s">
        <v>5</v>
      </c>
      <c r="H14" s="26">
        <v>12</v>
      </c>
    </row>
    <row r="15" spans="1:15" ht="20" customHeight="1">
      <c r="A15" s="12" t="str">
        <f>Auswertung!B13</f>
        <v>testie</v>
      </c>
      <c r="B15" s="53"/>
      <c r="C15" s="53"/>
      <c r="D15" s="53"/>
      <c r="E15" s="53"/>
      <c r="F15" s="53"/>
      <c r="G15" s="53"/>
      <c r="H15" s="26" t="s">
        <v>6</v>
      </c>
    </row>
    <row r="16" spans="1:15" ht="20" customHeight="1">
      <c r="A16" s="12" t="str">
        <f>Auswertung!B14</f>
        <v>odensee</v>
      </c>
      <c r="B16" s="2" t="s">
        <v>5</v>
      </c>
      <c r="C16" s="52" t="s">
        <v>5</v>
      </c>
      <c r="D16" s="2" t="s">
        <v>6</v>
      </c>
      <c r="E16" s="52" t="s">
        <v>6</v>
      </c>
      <c r="F16" s="52" t="s">
        <v>6</v>
      </c>
      <c r="G16" s="52" t="s">
        <v>5</v>
      </c>
      <c r="H16" s="26">
        <v>18</v>
      </c>
    </row>
    <row r="20" spans="1:8" s="20" customFormat="1" ht="30" customHeight="1">
      <c r="A20" s="17" t="s">
        <v>39</v>
      </c>
      <c r="B20" s="18">
        <v>11308.99</v>
      </c>
      <c r="C20" s="18">
        <v>17689.86</v>
      </c>
      <c r="D20" s="19">
        <v>1.0988</v>
      </c>
      <c r="E20" s="18">
        <v>51.82</v>
      </c>
      <c r="F20" s="18">
        <v>1094.5</v>
      </c>
      <c r="G20" s="18">
        <v>35.08</v>
      </c>
      <c r="H20" s="26"/>
    </row>
    <row r="21" spans="1:8" s="24" customFormat="1" ht="30" customHeight="1">
      <c r="A21" s="22" t="s">
        <v>12</v>
      </c>
      <c r="B21" s="23" t="str">
        <f>IF(B22&gt;0,"+","-")</f>
        <v>-</v>
      </c>
      <c r="C21" s="23" t="str">
        <f t="shared" ref="C21:G21" si="0">IF(C22&gt;0,"+","-")</f>
        <v>+</v>
      </c>
      <c r="D21" s="23" t="str">
        <f t="shared" si="0"/>
        <v>+</v>
      </c>
      <c r="E21" s="23" t="str">
        <f t="shared" si="0"/>
        <v>-</v>
      </c>
      <c r="F21" s="23" t="str">
        <f t="shared" si="0"/>
        <v>-</v>
      </c>
      <c r="G21" s="23" t="str">
        <f t="shared" si="0"/>
        <v>+</v>
      </c>
      <c r="H21" s="54"/>
    </row>
    <row r="22" spans="1:8" ht="20" customHeight="1">
      <c r="B22" s="25">
        <f>B20-B4</f>
        <v>-38.460000000000946</v>
      </c>
      <c r="C22" s="25">
        <f t="shared" ref="C22:G22" si="1">C20-C4</f>
        <v>121.33000000000175</v>
      </c>
      <c r="D22" s="25">
        <f t="shared" si="1"/>
        <v>4.9999999999994493E-4</v>
      </c>
      <c r="E22" s="25">
        <f t="shared" si="1"/>
        <v>-2.7299999999999969</v>
      </c>
      <c r="F22" s="25">
        <f t="shared" si="1"/>
        <v>-4.5</v>
      </c>
      <c r="G22" s="25">
        <f t="shared" si="1"/>
        <v>1.259999999999998</v>
      </c>
    </row>
  </sheetData>
  <mergeCells count="2">
    <mergeCell ref="H2:H3"/>
    <mergeCell ref="J6:O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Auswertung</vt:lpstr>
      <vt:lpstr>Runde 1</vt:lpstr>
      <vt:lpstr>Runde 2</vt:lpstr>
      <vt:lpstr>Runde 3</vt:lpstr>
      <vt:lpstr>Runde 4</vt:lpstr>
      <vt:lpstr>Runde 5</vt:lpstr>
      <vt:lpstr>Runde 6</vt:lpstr>
      <vt:lpstr>Runde 7</vt:lpstr>
      <vt:lpstr>Runde 8</vt:lpstr>
      <vt:lpstr>Runde 9</vt:lpstr>
      <vt:lpstr>Runde 10</vt:lpstr>
      <vt:lpstr>Runde 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2015-06-05T20:33:27Z</dcterms:created>
  <dcterms:modified xsi:type="dcterms:W3CDTF">2015-08-21T20:39:36Z</dcterms:modified>
</cp:coreProperties>
</file>