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C:\Users\ltntfe\Desktop\"/>
    </mc:Choice>
  </mc:AlternateContent>
  <bookViews>
    <workbookView xWindow="0" yWindow="0" windowWidth="20700" windowHeight="8070" tabRatio="789" activeTab="3"/>
  </bookViews>
  <sheets>
    <sheet name="1-Kurs" sheetId="10" r:id="rId1"/>
    <sheet name="2-artRendite" sheetId="5" r:id="rId2"/>
    <sheet name="3-GeoRendite" sheetId="29" r:id="rId3"/>
    <sheet name="Diversifikationsrendite" sheetId="30" r:id="rId4"/>
    <sheet name="EW-Portfolio_vs.BCI" sheetId="3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9" i="29" l="1"/>
  <c r="AC10" i="29"/>
  <c r="AC11" i="29"/>
  <c r="AC12" i="29"/>
  <c r="AC13" i="29"/>
  <c r="AC14" i="29"/>
  <c r="AC15" i="29"/>
  <c r="AC16" i="29"/>
  <c r="AC17" i="29"/>
  <c r="AC18" i="29"/>
  <c r="AC19" i="29"/>
  <c r="AC20" i="29"/>
  <c r="AC21" i="29"/>
  <c r="AC22" i="29"/>
  <c r="AC23" i="29"/>
  <c r="AC24" i="29"/>
  <c r="AC25" i="29"/>
  <c r="AC26" i="29"/>
  <c r="AC27" i="29"/>
  <c r="AC28" i="29"/>
  <c r="AC29" i="29"/>
  <c r="AC30" i="29"/>
  <c r="AC31" i="29"/>
  <c r="AC32" i="29"/>
  <c r="AC33" i="29"/>
  <c r="AC34" i="29"/>
  <c r="AC35" i="29"/>
  <c r="AC36" i="29"/>
  <c r="AC37" i="29"/>
  <c r="AC38" i="29"/>
  <c r="AC39" i="29"/>
  <c r="AC40" i="29"/>
  <c r="AC41" i="29"/>
  <c r="AC42" i="29"/>
  <c r="AC43" i="29"/>
  <c r="AC44" i="29"/>
  <c r="AC45" i="29"/>
  <c r="AC46" i="29"/>
  <c r="AC47" i="29"/>
  <c r="AC48" i="29"/>
  <c r="AC49" i="29"/>
  <c r="AC50" i="29"/>
  <c r="AC51" i="29"/>
  <c r="AC52" i="29"/>
  <c r="AC53" i="29"/>
  <c r="AC54" i="29"/>
  <c r="AC55" i="29"/>
  <c r="AC56" i="29"/>
  <c r="AC57" i="29"/>
  <c r="AC58" i="29"/>
  <c r="AC59" i="29"/>
  <c r="AC60" i="29"/>
  <c r="AC61" i="29"/>
  <c r="AC62" i="29"/>
  <c r="AC63" i="29"/>
  <c r="AC64" i="29"/>
  <c r="AC65" i="29"/>
  <c r="AC66" i="29"/>
  <c r="AC67" i="29"/>
  <c r="AC68" i="29"/>
  <c r="AC69" i="29"/>
  <c r="AC70" i="29"/>
  <c r="AC71" i="29"/>
  <c r="AC72" i="29"/>
  <c r="AC73" i="29"/>
  <c r="AC74" i="29"/>
  <c r="AC75" i="29"/>
  <c r="AC76" i="29"/>
  <c r="AC77" i="29"/>
  <c r="AC78" i="29"/>
  <c r="AC79" i="29"/>
  <c r="AC80" i="29"/>
  <c r="AC81" i="29"/>
  <c r="AC82" i="29"/>
  <c r="AC83" i="29"/>
  <c r="AC84" i="29"/>
  <c r="AC85" i="29"/>
  <c r="AC86" i="29"/>
  <c r="AC87" i="29"/>
  <c r="AC88" i="29"/>
  <c r="AC89" i="29"/>
  <c r="AC90" i="29"/>
  <c r="AC91" i="29"/>
  <c r="AC92" i="29"/>
  <c r="AC93" i="29"/>
  <c r="AC94" i="29"/>
  <c r="AC95" i="29"/>
  <c r="AC96" i="29"/>
  <c r="AC97" i="29"/>
  <c r="AC98" i="29"/>
  <c r="AC99" i="29"/>
  <c r="AC100" i="29"/>
  <c r="AC101" i="29"/>
  <c r="AC102" i="29"/>
  <c r="AC103" i="29"/>
  <c r="AC104" i="29"/>
  <c r="AC105" i="29"/>
  <c r="AC106" i="29"/>
  <c r="AC107" i="29"/>
  <c r="AC108" i="29"/>
  <c r="AC109" i="29"/>
  <c r="AC110" i="29"/>
  <c r="AC111" i="29"/>
  <c r="AC112" i="29"/>
  <c r="AC113" i="29"/>
  <c r="AC114" i="29"/>
  <c r="AC115" i="29"/>
  <c r="AC116" i="29"/>
  <c r="AC117" i="29"/>
  <c r="AC118" i="29"/>
  <c r="AC119" i="29"/>
  <c r="AC120" i="29"/>
  <c r="AC121" i="29"/>
  <c r="AC122" i="29"/>
  <c r="AC123" i="29"/>
  <c r="AC124" i="29"/>
  <c r="AC125" i="29"/>
  <c r="AC126" i="29"/>
  <c r="AC127" i="29"/>
  <c r="AC128" i="29"/>
  <c r="AC129" i="29"/>
  <c r="AC130" i="29"/>
  <c r="AC131" i="29"/>
  <c r="AC132" i="29"/>
  <c r="AC133" i="29"/>
  <c r="AC134" i="29"/>
  <c r="AC135" i="29"/>
  <c r="AC136" i="29"/>
  <c r="AC137" i="29"/>
  <c r="AC138" i="29"/>
  <c r="AC139" i="29"/>
  <c r="AC140" i="29"/>
  <c r="AC141" i="29"/>
  <c r="AC142" i="29"/>
  <c r="AC143" i="29"/>
  <c r="AC144" i="29"/>
  <c r="AC145" i="29"/>
  <c r="AC146" i="29"/>
  <c r="AC147" i="29"/>
  <c r="AC148" i="29"/>
  <c r="AC149" i="29"/>
  <c r="AC150" i="29"/>
  <c r="AC151" i="29"/>
  <c r="AC152" i="29"/>
  <c r="AC153" i="29"/>
  <c r="AC154" i="29"/>
  <c r="AC155" i="29"/>
  <c r="AC156" i="29"/>
  <c r="AC157" i="29"/>
  <c r="AC158" i="29"/>
  <c r="AC159" i="29"/>
  <c r="AC160" i="29"/>
  <c r="AC161" i="29"/>
  <c r="AC162" i="29"/>
  <c r="AC163" i="29"/>
  <c r="AC164" i="29"/>
  <c r="AC165" i="29"/>
  <c r="AC166" i="29"/>
  <c r="AC167" i="29"/>
  <c r="AC168" i="29"/>
  <c r="AC169" i="29"/>
  <c r="AC170" i="29"/>
  <c r="AC171" i="29"/>
  <c r="AC172" i="29"/>
  <c r="AC173" i="29"/>
  <c r="AC174" i="29"/>
  <c r="AC175" i="29"/>
  <c r="AC176" i="29"/>
  <c r="AC177" i="29"/>
  <c r="AC178" i="29"/>
  <c r="AC179" i="29"/>
  <c r="AC180" i="29"/>
  <c r="AC181" i="29"/>
  <c r="AC182" i="29"/>
  <c r="AC183" i="29"/>
  <c r="AC184" i="29"/>
  <c r="AC185" i="29"/>
  <c r="AC186" i="29"/>
  <c r="AC187" i="29"/>
  <c r="AC188" i="29"/>
  <c r="AC189" i="29"/>
  <c r="AC190" i="29"/>
  <c r="AC191" i="29"/>
  <c r="AC192" i="29"/>
  <c r="AC193" i="29"/>
  <c r="AC194" i="29"/>
  <c r="AC195" i="29"/>
  <c r="AC196" i="29"/>
  <c r="AC197" i="29"/>
  <c r="AC198" i="29"/>
  <c r="AC199" i="29"/>
  <c r="AC200" i="29"/>
  <c r="AC201" i="29"/>
  <c r="AC202" i="29"/>
  <c r="AC203" i="29"/>
  <c r="AC204" i="29"/>
  <c r="AC205" i="29"/>
  <c r="AC206" i="29"/>
  <c r="AC207" i="29"/>
  <c r="AC208" i="29"/>
  <c r="AC209" i="29"/>
  <c r="AC210" i="29"/>
  <c r="AC211" i="29"/>
  <c r="AC212" i="29"/>
  <c r="AC213" i="29"/>
  <c r="AC214" i="29"/>
  <c r="AC215" i="29"/>
  <c r="AC216" i="29"/>
  <c r="AC217" i="29"/>
  <c r="AC218" i="29"/>
  <c r="AC219" i="29"/>
  <c r="AC220" i="29"/>
  <c r="AC221" i="29"/>
  <c r="AC222" i="29"/>
  <c r="AC223" i="29"/>
  <c r="AC224" i="29"/>
  <c r="AC225" i="29"/>
  <c r="AC226" i="29"/>
  <c r="AC227" i="29"/>
  <c r="AC228" i="29"/>
  <c r="AC229" i="29"/>
  <c r="AC230" i="29"/>
  <c r="AC231" i="29"/>
  <c r="AC232" i="29"/>
  <c r="AC233" i="29"/>
  <c r="AC234" i="29"/>
  <c r="AC235" i="29"/>
  <c r="AC236" i="29"/>
  <c r="AC237" i="29"/>
  <c r="AC238" i="29"/>
  <c r="AC239" i="29"/>
  <c r="AC240" i="29"/>
  <c r="AC241" i="29"/>
  <c r="AC242" i="29"/>
  <c r="AC243" i="29"/>
  <c r="AC244" i="29"/>
  <c r="AC245" i="29"/>
  <c r="AC246" i="29"/>
  <c r="AC247" i="29"/>
  <c r="AC248" i="29"/>
  <c r="AC249" i="29"/>
  <c r="AC250" i="29"/>
  <c r="AC251" i="29"/>
  <c r="AC252" i="29"/>
  <c r="AC253" i="29"/>
  <c r="AC254" i="29"/>
  <c r="AC255" i="29"/>
  <c r="AC256" i="29"/>
  <c r="AC257" i="29"/>
  <c r="AC258" i="29"/>
  <c r="AC259" i="29"/>
  <c r="AC260" i="29"/>
  <c r="AC261" i="29"/>
  <c r="AC262" i="29"/>
  <c r="AC263" i="29"/>
  <c r="AC264" i="29"/>
  <c r="AC265" i="29"/>
  <c r="AC266" i="29"/>
  <c r="AC267" i="29"/>
  <c r="AC268" i="29"/>
  <c r="AC269" i="29"/>
  <c r="AC270" i="29"/>
  <c r="AC271" i="29"/>
  <c r="AC272" i="29"/>
  <c r="AC273" i="29"/>
  <c r="AC274" i="29"/>
  <c r="AC275" i="29"/>
  <c r="AC276" i="29"/>
  <c r="AC277" i="29"/>
  <c r="AC278" i="29"/>
  <c r="AC279" i="29"/>
  <c r="AC280" i="29"/>
  <c r="AC281" i="29"/>
  <c r="AC282" i="29"/>
  <c r="AC283" i="29"/>
  <c r="AC284" i="29"/>
  <c r="AC285" i="29"/>
  <c r="AC286" i="29"/>
  <c r="AC287" i="29"/>
  <c r="AC288" i="29"/>
  <c r="AC289" i="29"/>
  <c r="AC8" i="29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49" i="5"/>
  <c r="AC50" i="5"/>
  <c r="AC51" i="5"/>
  <c r="AC52" i="5"/>
  <c r="AC53" i="5"/>
  <c r="AC54" i="5"/>
  <c r="AC55" i="5"/>
  <c r="AC56" i="5"/>
  <c r="AC57" i="5"/>
  <c r="AC58" i="5"/>
  <c r="AC59" i="5"/>
  <c r="AC60" i="5"/>
  <c r="AC61" i="5"/>
  <c r="AC62" i="5"/>
  <c r="AC63" i="5"/>
  <c r="AC64" i="5"/>
  <c r="AC65" i="5"/>
  <c r="AC66" i="5"/>
  <c r="AC67" i="5"/>
  <c r="AC68" i="5"/>
  <c r="AC69" i="5"/>
  <c r="AC70" i="5"/>
  <c r="AC71" i="5"/>
  <c r="AC72" i="5"/>
  <c r="AC73" i="5"/>
  <c r="AC74" i="5"/>
  <c r="AC75" i="5"/>
  <c r="AC76" i="5"/>
  <c r="AC77" i="5"/>
  <c r="AC78" i="5"/>
  <c r="AC79" i="5"/>
  <c r="AC80" i="5"/>
  <c r="AC81" i="5"/>
  <c r="AC82" i="5"/>
  <c r="AC83" i="5"/>
  <c r="AC84" i="5"/>
  <c r="AC85" i="5"/>
  <c r="AC86" i="5"/>
  <c r="AC87" i="5"/>
  <c r="AC88" i="5"/>
  <c r="AC89" i="5"/>
  <c r="AC90" i="5"/>
  <c r="AC91" i="5"/>
  <c r="AC92" i="5"/>
  <c r="AC93" i="5"/>
  <c r="AC94" i="5"/>
  <c r="AC95" i="5"/>
  <c r="AC96" i="5"/>
  <c r="AC97" i="5"/>
  <c r="AC98" i="5"/>
  <c r="AC99" i="5"/>
  <c r="AC100" i="5"/>
  <c r="AC101" i="5"/>
  <c r="AC102" i="5"/>
  <c r="AC103" i="5"/>
  <c r="AC104" i="5"/>
  <c r="AC105" i="5"/>
  <c r="AC106" i="5"/>
  <c r="AC107" i="5"/>
  <c r="AC108" i="5"/>
  <c r="AC109" i="5"/>
  <c r="AC110" i="5"/>
  <c r="AC111" i="5"/>
  <c r="AC112" i="5"/>
  <c r="AC113" i="5"/>
  <c r="AC114" i="5"/>
  <c r="AC115" i="5"/>
  <c r="AC116" i="5"/>
  <c r="AC117" i="5"/>
  <c r="AC118" i="5"/>
  <c r="AC119" i="5"/>
  <c r="AC120" i="5"/>
  <c r="AC121" i="5"/>
  <c r="AC122" i="5"/>
  <c r="AC123" i="5"/>
  <c r="AC124" i="5"/>
  <c r="AC125" i="5"/>
  <c r="AC126" i="5"/>
  <c r="AC127" i="5"/>
  <c r="AC128" i="5"/>
  <c r="AC129" i="5"/>
  <c r="AC130" i="5"/>
  <c r="AC131" i="5"/>
  <c r="AC132" i="5"/>
  <c r="AC133" i="5"/>
  <c r="AC134" i="5"/>
  <c r="AC135" i="5"/>
  <c r="AC136" i="5"/>
  <c r="AC137" i="5"/>
  <c r="AC138" i="5"/>
  <c r="AC139" i="5"/>
  <c r="AC140" i="5"/>
  <c r="AC141" i="5"/>
  <c r="AC142" i="5"/>
  <c r="AC143" i="5"/>
  <c r="AC144" i="5"/>
  <c r="AC145" i="5"/>
  <c r="AC146" i="5"/>
  <c r="AC147" i="5"/>
  <c r="AC148" i="5"/>
  <c r="AC149" i="5"/>
  <c r="AC150" i="5"/>
  <c r="AC151" i="5"/>
  <c r="AC152" i="5"/>
  <c r="AC153" i="5"/>
  <c r="AC154" i="5"/>
  <c r="AC155" i="5"/>
  <c r="AC156" i="5"/>
  <c r="AC157" i="5"/>
  <c r="AC158" i="5"/>
  <c r="AC159" i="5"/>
  <c r="AC160" i="5"/>
  <c r="AC161" i="5"/>
  <c r="AC162" i="5"/>
  <c r="AC163" i="5"/>
  <c r="AC164" i="5"/>
  <c r="AC165" i="5"/>
  <c r="AC166" i="5"/>
  <c r="AC167" i="5"/>
  <c r="AC168" i="5"/>
  <c r="AC169" i="5"/>
  <c r="AC170" i="5"/>
  <c r="AC171" i="5"/>
  <c r="AC172" i="5"/>
  <c r="AC173" i="5"/>
  <c r="AC174" i="5"/>
  <c r="AC175" i="5"/>
  <c r="AC176" i="5"/>
  <c r="AC177" i="5"/>
  <c r="AC178" i="5"/>
  <c r="AC179" i="5"/>
  <c r="AC180" i="5"/>
  <c r="AC181" i="5"/>
  <c r="AC182" i="5"/>
  <c r="AC183" i="5"/>
  <c r="AC184" i="5"/>
  <c r="AC185" i="5"/>
  <c r="AC186" i="5"/>
  <c r="AC187" i="5"/>
  <c r="AC188" i="5"/>
  <c r="AC189" i="5"/>
  <c r="AC190" i="5"/>
  <c r="AC191" i="5"/>
  <c r="AC192" i="5"/>
  <c r="AC193" i="5"/>
  <c r="AC194" i="5"/>
  <c r="AC195" i="5"/>
  <c r="AC196" i="5"/>
  <c r="AC197" i="5"/>
  <c r="AC198" i="5"/>
  <c r="AC199" i="5"/>
  <c r="AC200" i="5"/>
  <c r="AC201" i="5"/>
  <c r="AC202" i="5"/>
  <c r="AC203" i="5"/>
  <c r="AC204" i="5"/>
  <c r="AC205" i="5"/>
  <c r="AC206" i="5"/>
  <c r="AC207" i="5"/>
  <c r="AC208" i="5"/>
  <c r="AC209" i="5"/>
  <c r="AC210" i="5"/>
  <c r="AC211" i="5"/>
  <c r="AC212" i="5"/>
  <c r="AC213" i="5"/>
  <c r="AC214" i="5"/>
  <c r="AC215" i="5"/>
  <c r="AC216" i="5"/>
  <c r="AC217" i="5"/>
  <c r="AC218" i="5"/>
  <c r="AC219" i="5"/>
  <c r="AC220" i="5"/>
  <c r="AC221" i="5"/>
  <c r="AC222" i="5"/>
  <c r="AC223" i="5"/>
  <c r="AC224" i="5"/>
  <c r="AC225" i="5"/>
  <c r="AC226" i="5"/>
  <c r="AC227" i="5"/>
  <c r="AC228" i="5"/>
  <c r="AC229" i="5"/>
  <c r="AC230" i="5"/>
  <c r="AC231" i="5"/>
  <c r="AC232" i="5"/>
  <c r="AC233" i="5"/>
  <c r="AC234" i="5"/>
  <c r="AC235" i="5"/>
  <c r="AC236" i="5"/>
  <c r="AC237" i="5"/>
  <c r="AC238" i="5"/>
  <c r="AC239" i="5"/>
  <c r="AC240" i="5"/>
  <c r="AC241" i="5"/>
  <c r="AC242" i="5"/>
  <c r="AC243" i="5"/>
  <c r="AC244" i="5"/>
  <c r="AC245" i="5"/>
  <c r="AC246" i="5"/>
  <c r="AC247" i="5"/>
  <c r="AC248" i="5"/>
  <c r="AC249" i="5"/>
  <c r="AC250" i="5"/>
  <c r="AC251" i="5"/>
  <c r="AC252" i="5"/>
  <c r="AC253" i="5"/>
  <c r="AC254" i="5"/>
  <c r="AC255" i="5"/>
  <c r="AC256" i="5"/>
  <c r="AC257" i="5"/>
  <c r="AC258" i="5"/>
  <c r="AC259" i="5"/>
  <c r="AC260" i="5"/>
  <c r="AC261" i="5"/>
  <c r="AC262" i="5"/>
  <c r="AC263" i="5"/>
  <c r="AC264" i="5"/>
  <c r="AC265" i="5"/>
  <c r="AC266" i="5"/>
  <c r="AC267" i="5"/>
  <c r="AC268" i="5"/>
  <c r="AC269" i="5"/>
  <c r="AC270" i="5"/>
  <c r="AC271" i="5"/>
  <c r="AC272" i="5"/>
  <c r="AC273" i="5"/>
  <c r="AC274" i="5"/>
  <c r="AC275" i="5"/>
  <c r="AC276" i="5"/>
  <c r="AC277" i="5"/>
  <c r="AC278" i="5"/>
  <c r="AC279" i="5"/>
  <c r="AC280" i="5"/>
  <c r="AC281" i="5"/>
  <c r="AC282" i="5"/>
  <c r="AC283" i="5"/>
  <c r="AC284" i="5"/>
  <c r="AC285" i="5"/>
  <c r="AC286" i="5"/>
  <c r="AC287" i="5"/>
  <c r="AC288" i="5"/>
  <c r="AC289" i="5"/>
  <c r="AC290" i="5"/>
  <c r="AC291" i="5"/>
  <c r="AC292" i="5"/>
  <c r="AC293" i="5"/>
  <c r="AC294" i="5"/>
  <c r="AC295" i="5"/>
  <c r="AC296" i="5"/>
  <c r="AC297" i="5"/>
  <c r="AC298" i="5"/>
  <c r="AC299" i="5"/>
  <c r="AC300" i="5"/>
  <c r="AC301" i="5"/>
  <c r="AC9" i="5"/>
  <c r="B289" i="29" l="1"/>
  <c r="C289" i="29"/>
  <c r="D289" i="29"/>
  <c r="E289" i="29"/>
  <c r="F289" i="29"/>
  <c r="G289" i="29"/>
  <c r="H289" i="29"/>
  <c r="I289" i="29"/>
  <c r="J289" i="29"/>
  <c r="K289" i="29"/>
  <c r="L289" i="29"/>
  <c r="M289" i="29"/>
  <c r="N289" i="29"/>
  <c r="O289" i="29"/>
  <c r="P289" i="29"/>
  <c r="Q289" i="29"/>
  <c r="R289" i="29"/>
  <c r="S289" i="29"/>
  <c r="T289" i="29"/>
  <c r="U289" i="29"/>
  <c r="V289" i="29"/>
  <c r="W289" i="29"/>
  <c r="X289" i="29"/>
  <c r="Y289" i="29"/>
  <c r="Z289" i="29"/>
  <c r="AA289" i="29"/>
  <c r="AD289" i="29" l="1"/>
  <c r="H15" i="29" l="1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B174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B179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B180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B181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B182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B183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B184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B185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B186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B18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B188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B189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B190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B191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B192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B193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B194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B195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B196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B197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B198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B199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B200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B201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B202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B203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B204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B205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B206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B207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B208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B209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B210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B211" i="5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B212" i="5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B213" i="5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B214" i="5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B215" i="5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B216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B217" i="5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B218" i="5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B219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B220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B221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B222" i="5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B223" i="5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B224" i="5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B225" i="5"/>
  <c r="C225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B226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B227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B228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B229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W229" i="5"/>
  <c r="X229" i="5"/>
  <c r="Y229" i="5"/>
  <c r="Z229" i="5"/>
  <c r="AA229" i="5"/>
  <c r="B230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B231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W231" i="5"/>
  <c r="X231" i="5"/>
  <c r="Y231" i="5"/>
  <c r="Z231" i="5"/>
  <c r="AA231" i="5"/>
  <c r="B232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W232" i="5"/>
  <c r="X232" i="5"/>
  <c r="Y232" i="5"/>
  <c r="Z232" i="5"/>
  <c r="AA232" i="5"/>
  <c r="B233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W233" i="5"/>
  <c r="X233" i="5"/>
  <c r="Y233" i="5"/>
  <c r="Z233" i="5"/>
  <c r="AA233" i="5"/>
  <c r="B234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W234" i="5"/>
  <c r="X234" i="5"/>
  <c r="Y234" i="5"/>
  <c r="Z234" i="5"/>
  <c r="AA234" i="5"/>
  <c r="B235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W235" i="5"/>
  <c r="X235" i="5"/>
  <c r="Y235" i="5"/>
  <c r="Z235" i="5"/>
  <c r="AA235" i="5"/>
  <c r="B236" i="5"/>
  <c r="C236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W236" i="5"/>
  <c r="X236" i="5"/>
  <c r="Y236" i="5"/>
  <c r="Z236" i="5"/>
  <c r="AA236" i="5"/>
  <c r="B237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W237" i="5"/>
  <c r="X237" i="5"/>
  <c r="Y237" i="5"/>
  <c r="Z237" i="5"/>
  <c r="AA237" i="5"/>
  <c r="B238" i="5"/>
  <c r="C238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W238" i="5"/>
  <c r="X238" i="5"/>
  <c r="Y238" i="5"/>
  <c r="Z238" i="5"/>
  <c r="AA238" i="5"/>
  <c r="B239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W239" i="5"/>
  <c r="X239" i="5"/>
  <c r="Y239" i="5"/>
  <c r="Z239" i="5"/>
  <c r="AA239" i="5"/>
  <c r="B240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W240" i="5"/>
  <c r="X240" i="5"/>
  <c r="Y240" i="5"/>
  <c r="Z240" i="5"/>
  <c r="AA240" i="5"/>
  <c r="B241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W241" i="5"/>
  <c r="X241" i="5"/>
  <c r="Y241" i="5"/>
  <c r="Z241" i="5"/>
  <c r="AA241" i="5"/>
  <c r="B242" i="5"/>
  <c r="C242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V242" i="5"/>
  <c r="W242" i="5"/>
  <c r="X242" i="5"/>
  <c r="Y242" i="5"/>
  <c r="Z242" i="5"/>
  <c r="AA242" i="5"/>
  <c r="B243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V243" i="5"/>
  <c r="W243" i="5"/>
  <c r="X243" i="5"/>
  <c r="Y243" i="5"/>
  <c r="Z243" i="5"/>
  <c r="AA243" i="5"/>
  <c r="B244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V244" i="5"/>
  <c r="W244" i="5"/>
  <c r="X244" i="5"/>
  <c r="Y244" i="5"/>
  <c r="Z244" i="5"/>
  <c r="AA244" i="5"/>
  <c r="B245" i="5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W245" i="5"/>
  <c r="X245" i="5"/>
  <c r="Y245" i="5"/>
  <c r="Z245" i="5"/>
  <c r="AA245" i="5"/>
  <c r="B246" i="5"/>
  <c r="C246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W246" i="5"/>
  <c r="X246" i="5"/>
  <c r="Y246" i="5"/>
  <c r="Z246" i="5"/>
  <c r="AA246" i="5"/>
  <c r="B247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T247" i="5"/>
  <c r="U247" i="5"/>
  <c r="V247" i="5"/>
  <c r="W247" i="5"/>
  <c r="X247" i="5"/>
  <c r="Y247" i="5"/>
  <c r="Z247" i="5"/>
  <c r="AA247" i="5"/>
  <c r="B248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T248" i="5"/>
  <c r="U248" i="5"/>
  <c r="V248" i="5"/>
  <c r="W248" i="5"/>
  <c r="X248" i="5"/>
  <c r="Y248" i="5"/>
  <c r="Z248" i="5"/>
  <c r="AA248" i="5"/>
  <c r="B249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T249" i="5"/>
  <c r="U249" i="5"/>
  <c r="V249" i="5"/>
  <c r="W249" i="5"/>
  <c r="X249" i="5"/>
  <c r="Y249" i="5"/>
  <c r="Z249" i="5"/>
  <c r="AA249" i="5"/>
  <c r="B250" i="5"/>
  <c r="C250" i="5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T250" i="5"/>
  <c r="U250" i="5"/>
  <c r="V250" i="5"/>
  <c r="W250" i="5"/>
  <c r="X250" i="5"/>
  <c r="Y250" i="5"/>
  <c r="Z250" i="5"/>
  <c r="AA250" i="5"/>
  <c r="B251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W251" i="5"/>
  <c r="X251" i="5"/>
  <c r="Y251" i="5"/>
  <c r="Z251" i="5"/>
  <c r="AA251" i="5"/>
  <c r="B252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W252" i="5"/>
  <c r="X252" i="5"/>
  <c r="Y252" i="5"/>
  <c r="Z252" i="5"/>
  <c r="AA252" i="5"/>
  <c r="B253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T253" i="5"/>
  <c r="U253" i="5"/>
  <c r="V253" i="5"/>
  <c r="W253" i="5"/>
  <c r="X253" i="5"/>
  <c r="Y253" i="5"/>
  <c r="Z253" i="5"/>
  <c r="AA253" i="5"/>
  <c r="B254" i="5"/>
  <c r="C254" i="5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W254" i="5"/>
  <c r="X254" i="5"/>
  <c r="Y254" i="5"/>
  <c r="Z254" i="5"/>
  <c r="AA254" i="5"/>
  <c r="B255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W255" i="5"/>
  <c r="X255" i="5"/>
  <c r="Y255" i="5"/>
  <c r="Z255" i="5"/>
  <c r="AA255" i="5"/>
  <c r="B256" i="5"/>
  <c r="C256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W256" i="5"/>
  <c r="X256" i="5"/>
  <c r="Y256" i="5"/>
  <c r="Z256" i="5"/>
  <c r="AA256" i="5"/>
  <c r="B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W257" i="5"/>
  <c r="X257" i="5"/>
  <c r="Y257" i="5"/>
  <c r="Z257" i="5"/>
  <c r="AA257" i="5"/>
  <c r="B258" i="5"/>
  <c r="C258" i="5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W258" i="5"/>
  <c r="X258" i="5"/>
  <c r="Y258" i="5"/>
  <c r="Z258" i="5"/>
  <c r="AA258" i="5"/>
  <c r="B259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W259" i="5"/>
  <c r="X259" i="5"/>
  <c r="Y259" i="5"/>
  <c r="Z259" i="5"/>
  <c r="AA259" i="5"/>
  <c r="B260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W260" i="5"/>
  <c r="X260" i="5"/>
  <c r="Y260" i="5"/>
  <c r="Z260" i="5"/>
  <c r="AA260" i="5"/>
  <c r="B261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W261" i="5"/>
  <c r="X261" i="5"/>
  <c r="Y261" i="5"/>
  <c r="Z261" i="5"/>
  <c r="AA261" i="5"/>
  <c r="B262" i="5"/>
  <c r="C262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W262" i="5"/>
  <c r="X262" i="5"/>
  <c r="Y262" i="5"/>
  <c r="Z262" i="5"/>
  <c r="AA262" i="5"/>
  <c r="B263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B264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W264" i="5"/>
  <c r="X264" i="5"/>
  <c r="Y264" i="5"/>
  <c r="Z264" i="5"/>
  <c r="AA264" i="5"/>
  <c r="B265" i="5"/>
  <c r="C265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W265" i="5"/>
  <c r="X265" i="5"/>
  <c r="Y265" i="5"/>
  <c r="Z265" i="5"/>
  <c r="AA265" i="5"/>
  <c r="B266" i="5"/>
  <c r="C266" i="5"/>
  <c r="D266" i="5"/>
  <c r="E266" i="5"/>
  <c r="F266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W266" i="5"/>
  <c r="X266" i="5"/>
  <c r="Y266" i="5"/>
  <c r="Z266" i="5"/>
  <c r="AA266" i="5"/>
  <c r="B267" i="5"/>
  <c r="C267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7" i="5"/>
  <c r="Q267" i="5"/>
  <c r="R267" i="5"/>
  <c r="S267" i="5"/>
  <c r="T267" i="5"/>
  <c r="U267" i="5"/>
  <c r="V267" i="5"/>
  <c r="W267" i="5"/>
  <c r="X267" i="5"/>
  <c r="Y267" i="5"/>
  <c r="Z267" i="5"/>
  <c r="AA267" i="5"/>
  <c r="B268" i="5"/>
  <c r="C268" i="5"/>
  <c r="D268" i="5"/>
  <c r="E268" i="5"/>
  <c r="F268" i="5"/>
  <c r="G268" i="5"/>
  <c r="H268" i="5"/>
  <c r="I268" i="5"/>
  <c r="J268" i="5"/>
  <c r="K268" i="5"/>
  <c r="L268" i="5"/>
  <c r="M268" i="5"/>
  <c r="N268" i="5"/>
  <c r="O268" i="5"/>
  <c r="P268" i="5"/>
  <c r="Q268" i="5"/>
  <c r="R268" i="5"/>
  <c r="S268" i="5"/>
  <c r="T268" i="5"/>
  <c r="U268" i="5"/>
  <c r="V268" i="5"/>
  <c r="W268" i="5"/>
  <c r="X268" i="5"/>
  <c r="Y268" i="5"/>
  <c r="Z268" i="5"/>
  <c r="AA268" i="5"/>
  <c r="B269" i="5"/>
  <c r="C269" i="5"/>
  <c r="D269" i="5"/>
  <c r="E269" i="5"/>
  <c r="F269" i="5"/>
  <c r="G269" i="5"/>
  <c r="H269" i="5"/>
  <c r="I269" i="5"/>
  <c r="J269" i="5"/>
  <c r="K269" i="5"/>
  <c r="L269" i="5"/>
  <c r="M269" i="5"/>
  <c r="N269" i="5"/>
  <c r="O269" i="5"/>
  <c r="P269" i="5"/>
  <c r="Q269" i="5"/>
  <c r="R269" i="5"/>
  <c r="S269" i="5"/>
  <c r="T269" i="5"/>
  <c r="U269" i="5"/>
  <c r="V269" i="5"/>
  <c r="W269" i="5"/>
  <c r="X269" i="5"/>
  <c r="Y269" i="5"/>
  <c r="Z269" i="5"/>
  <c r="AA269" i="5"/>
  <c r="B270" i="5"/>
  <c r="C270" i="5"/>
  <c r="D270" i="5"/>
  <c r="E270" i="5"/>
  <c r="F270" i="5"/>
  <c r="G270" i="5"/>
  <c r="H270" i="5"/>
  <c r="I270" i="5"/>
  <c r="J270" i="5"/>
  <c r="K270" i="5"/>
  <c r="L270" i="5"/>
  <c r="M270" i="5"/>
  <c r="N270" i="5"/>
  <c r="O270" i="5"/>
  <c r="P270" i="5"/>
  <c r="Q270" i="5"/>
  <c r="R270" i="5"/>
  <c r="S270" i="5"/>
  <c r="T270" i="5"/>
  <c r="U270" i="5"/>
  <c r="V270" i="5"/>
  <c r="W270" i="5"/>
  <c r="X270" i="5"/>
  <c r="Y270" i="5"/>
  <c r="Z270" i="5"/>
  <c r="AA270" i="5"/>
  <c r="B271" i="5"/>
  <c r="C271" i="5"/>
  <c r="D271" i="5"/>
  <c r="E271" i="5"/>
  <c r="F271" i="5"/>
  <c r="G271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W271" i="5"/>
  <c r="X271" i="5"/>
  <c r="Y271" i="5"/>
  <c r="Z271" i="5"/>
  <c r="AA271" i="5"/>
  <c r="B272" i="5"/>
  <c r="C272" i="5"/>
  <c r="D272" i="5"/>
  <c r="E272" i="5"/>
  <c r="F272" i="5"/>
  <c r="G272" i="5"/>
  <c r="H272" i="5"/>
  <c r="I272" i="5"/>
  <c r="J272" i="5"/>
  <c r="K272" i="5"/>
  <c r="L272" i="5"/>
  <c r="M272" i="5"/>
  <c r="N272" i="5"/>
  <c r="O272" i="5"/>
  <c r="P272" i="5"/>
  <c r="Q272" i="5"/>
  <c r="R272" i="5"/>
  <c r="S272" i="5"/>
  <c r="T272" i="5"/>
  <c r="U272" i="5"/>
  <c r="V272" i="5"/>
  <c r="W272" i="5"/>
  <c r="X272" i="5"/>
  <c r="Y272" i="5"/>
  <c r="Z272" i="5"/>
  <c r="AA272" i="5"/>
  <c r="B273" i="5"/>
  <c r="C273" i="5"/>
  <c r="D273" i="5"/>
  <c r="E273" i="5"/>
  <c r="F273" i="5"/>
  <c r="G273" i="5"/>
  <c r="H273" i="5"/>
  <c r="I273" i="5"/>
  <c r="J273" i="5"/>
  <c r="K273" i="5"/>
  <c r="L273" i="5"/>
  <c r="M273" i="5"/>
  <c r="N273" i="5"/>
  <c r="O273" i="5"/>
  <c r="P273" i="5"/>
  <c r="Q273" i="5"/>
  <c r="R273" i="5"/>
  <c r="S273" i="5"/>
  <c r="T273" i="5"/>
  <c r="U273" i="5"/>
  <c r="V273" i="5"/>
  <c r="W273" i="5"/>
  <c r="X273" i="5"/>
  <c r="Y273" i="5"/>
  <c r="Z273" i="5"/>
  <c r="AA273" i="5"/>
  <c r="B274" i="5"/>
  <c r="C274" i="5"/>
  <c r="D274" i="5"/>
  <c r="E274" i="5"/>
  <c r="F274" i="5"/>
  <c r="G274" i="5"/>
  <c r="H274" i="5"/>
  <c r="I274" i="5"/>
  <c r="J274" i="5"/>
  <c r="K274" i="5"/>
  <c r="L274" i="5"/>
  <c r="M274" i="5"/>
  <c r="N274" i="5"/>
  <c r="O274" i="5"/>
  <c r="P274" i="5"/>
  <c r="Q274" i="5"/>
  <c r="R274" i="5"/>
  <c r="S274" i="5"/>
  <c r="T274" i="5"/>
  <c r="U274" i="5"/>
  <c r="V274" i="5"/>
  <c r="W274" i="5"/>
  <c r="X274" i="5"/>
  <c r="Y274" i="5"/>
  <c r="Z274" i="5"/>
  <c r="AA274" i="5"/>
  <c r="B275" i="5"/>
  <c r="C275" i="5"/>
  <c r="D275" i="5"/>
  <c r="E275" i="5"/>
  <c r="F275" i="5"/>
  <c r="G275" i="5"/>
  <c r="H275" i="5"/>
  <c r="I275" i="5"/>
  <c r="J275" i="5"/>
  <c r="K275" i="5"/>
  <c r="L275" i="5"/>
  <c r="M275" i="5"/>
  <c r="N275" i="5"/>
  <c r="O275" i="5"/>
  <c r="P275" i="5"/>
  <c r="Q275" i="5"/>
  <c r="R275" i="5"/>
  <c r="S275" i="5"/>
  <c r="T275" i="5"/>
  <c r="U275" i="5"/>
  <c r="V275" i="5"/>
  <c r="W275" i="5"/>
  <c r="X275" i="5"/>
  <c r="Y275" i="5"/>
  <c r="Z275" i="5"/>
  <c r="AA275" i="5"/>
  <c r="B276" i="5"/>
  <c r="C276" i="5"/>
  <c r="D276" i="5"/>
  <c r="E276" i="5"/>
  <c r="F276" i="5"/>
  <c r="G276" i="5"/>
  <c r="H276" i="5"/>
  <c r="I276" i="5"/>
  <c r="J276" i="5"/>
  <c r="K276" i="5"/>
  <c r="L276" i="5"/>
  <c r="M276" i="5"/>
  <c r="N276" i="5"/>
  <c r="O276" i="5"/>
  <c r="P276" i="5"/>
  <c r="Q276" i="5"/>
  <c r="R276" i="5"/>
  <c r="S276" i="5"/>
  <c r="T276" i="5"/>
  <c r="U276" i="5"/>
  <c r="V276" i="5"/>
  <c r="W276" i="5"/>
  <c r="X276" i="5"/>
  <c r="Y276" i="5"/>
  <c r="Z276" i="5"/>
  <c r="AA276" i="5"/>
  <c r="B277" i="5"/>
  <c r="C277" i="5"/>
  <c r="D277" i="5"/>
  <c r="E277" i="5"/>
  <c r="F277" i="5"/>
  <c r="G277" i="5"/>
  <c r="H277" i="5"/>
  <c r="I277" i="5"/>
  <c r="J277" i="5"/>
  <c r="K277" i="5"/>
  <c r="L277" i="5"/>
  <c r="M277" i="5"/>
  <c r="N277" i="5"/>
  <c r="O277" i="5"/>
  <c r="P277" i="5"/>
  <c r="Q277" i="5"/>
  <c r="R277" i="5"/>
  <c r="S277" i="5"/>
  <c r="T277" i="5"/>
  <c r="U277" i="5"/>
  <c r="V277" i="5"/>
  <c r="W277" i="5"/>
  <c r="X277" i="5"/>
  <c r="Y277" i="5"/>
  <c r="Z277" i="5"/>
  <c r="AA277" i="5"/>
  <c r="B278" i="5"/>
  <c r="C278" i="5"/>
  <c r="D278" i="5"/>
  <c r="E278" i="5"/>
  <c r="F278" i="5"/>
  <c r="G278" i="5"/>
  <c r="H278" i="5"/>
  <c r="I278" i="5"/>
  <c r="J278" i="5"/>
  <c r="K278" i="5"/>
  <c r="L278" i="5"/>
  <c r="M278" i="5"/>
  <c r="N278" i="5"/>
  <c r="O278" i="5"/>
  <c r="P278" i="5"/>
  <c r="Q278" i="5"/>
  <c r="R278" i="5"/>
  <c r="S278" i="5"/>
  <c r="T278" i="5"/>
  <c r="U278" i="5"/>
  <c r="V278" i="5"/>
  <c r="W278" i="5"/>
  <c r="X278" i="5"/>
  <c r="Y278" i="5"/>
  <c r="Z278" i="5"/>
  <c r="AA278" i="5"/>
  <c r="B279" i="5"/>
  <c r="C279" i="5"/>
  <c r="D279" i="5"/>
  <c r="E279" i="5"/>
  <c r="F279" i="5"/>
  <c r="G279" i="5"/>
  <c r="H279" i="5"/>
  <c r="I279" i="5"/>
  <c r="J279" i="5"/>
  <c r="K279" i="5"/>
  <c r="L279" i="5"/>
  <c r="M279" i="5"/>
  <c r="N279" i="5"/>
  <c r="O279" i="5"/>
  <c r="P279" i="5"/>
  <c r="Q279" i="5"/>
  <c r="R279" i="5"/>
  <c r="S279" i="5"/>
  <c r="T279" i="5"/>
  <c r="U279" i="5"/>
  <c r="V279" i="5"/>
  <c r="W279" i="5"/>
  <c r="X279" i="5"/>
  <c r="Y279" i="5"/>
  <c r="Z279" i="5"/>
  <c r="AA279" i="5"/>
  <c r="B280" i="5"/>
  <c r="C280" i="5"/>
  <c r="D280" i="5"/>
  <c r="E280" i="5"/>
  <c r="F280" i="5"/>
  <c r="G280" i="5"/>
  <c r="H280" i="5"/>
  <c r="I280" i="5"/>
  <c r="J280" i="5"/>
  <c r="K280" i="5"/>
  <c r="L280" i="5"/>
  <c r="M280" i="5"/>
  <c r="N280" i="5"/>
  <c r="O280" i="5"/>
  <c r="P280" i="5"/>
  <c r="Q280" i="5"/>
  <c r="R280" i="5"/>
  <c r="S280" i="5"/>
  <c r="T280" i="5"/>
  <c r="U280" i="5"/>
  <c r="V280" i="5"/>
  <c r="W280" i="5"/>
  <c r="X280" i="5"/>
  <c r="Y280" i="5"/>
  <c r="Z280" i="5"/>
  <c r="AA280" i="5"/>
  <c r="B281" i="5"/>
  <c r="C281" i="5"/>
  <c r="D281" i="5"/>
  <c r="E281" i="5"/>
  <c r="F281" i="5"/>
  <c r="G281" i="5"/>
  <c r="H281" i="5"/>
  <c r="I281" i="5"/>
  <c r="J281" i="5"/>
  <c r="K281" i="5"/>
  <c r="L281" i="5"/>
  <c r="M281" i="5"/>
  <c r="N281" i="5"/>
  <c r="O281" i="5"/>
  <c r="P281" i="5"/>
  <c r="Q281" i="5"/>
  <c r="R281" i="5"/>
  <c r="S281" i="5"/>
  <c r="T281" i="5"/>
  <c r="U281" i="5"/>
  <c r="V281" i="5"/>
  <c r="W281" i="5"/>
  <c r="X281" i="5"/>
  <c r="Y281" i="5"/>
  <c r="Z281" i="5"/>
  <c r="AA281" i="5"/>
  <c r="B282" i="5"/>
  <c r="C282" i="5"/>
  <c r="D282" i="5"/>
  <c r="E282" i="5"/>
  <c r="F282" i="5"/>
  <c r="G282" i="5"/>
  <c r="H282" i="5"/>
  <c r="I282" i="5"/>
  <c r="J282" i="5"/>
  <c r="K282" i="5"/>
  <c r="L282" i="5"/>
  <c r="M282" i="5"/>
  <c r="N282" i="5"/>
  <c r="O282" i="5"/>
  <c r="P282" i="5"/>
  <c r="Q282" i="5"/>
  <c r="R282" i="5"/>
  <c r="S282" i="5"/>
  <c r="T282" i="5"/>
  <c r="U282" i="5"/>
  <c r="V282" i="5"/>
  <c r="W282" i="5"/>
  <c r="X282" i="5"/>
  <c r="Y282" i="5"/>
  <c r="Z282" i="5"/>
  <c r="AA282" i="5"/>
  <c r="B283" i="5"/>
  <c r="C283" i="5"/>
  <c r="D283" i="5"/>
  <c r="E283" i="5"/>
  <c r="F283" i="5"/>
  <c r="G283" i="5"/>
  <c r="H283" i="5"/>
  <c r="I283" i="5"/>
  <c r="J283" i="5"/>
  <c r="K283" i="5"/>
  <c r="L283" i="5"/>
  <c r="M283" i="5"/>
  <c r="N283" i="5"/>
  <c r="O283" i="5"/>
  <c r="P283" i="5"/>
  <c r="Q283" i="5"/>
  <c r="R283" i="5"/>
  <c r="S283" i="5"/>
  <c r="T283" i="5"/>
  <c r="U283" i="5"/>
  <c r="V283" i="5"/>
  <c r="W283" i="5"/>
  <c r="X283" i="5"/>
  <c r="Y283" i="5"/>
  <c r="Z283" i="5"/>
  <c r="AA283" i="5"/>
  <c r="B284" i="5"/>
  <c r="C284" i="5"/>
  <c r="D284" i="5"/>
  <c r="E284" i="5"/>
  <c r="F284" i="5"/>
  <c r="G284" i="5"/>
  <c r="H284" i="5"/>
  <c r="I284" i="5"/>
  <c r="J284" i="5"/>
  <c r="K284" i="5"/>
  <c r="L284" i="5"/>
  <c r="M284" i="5"/>
  <c r="N284" i="5"/>
  <c r="O284" i="5"/>
  <c r="P284" i="5"/>
  <c r="Q284" i="5"/>
  <c r="R284" i="5"/>
  <c r="S284" i="5"/>
  <c r="T284" i="5"/>
  <c r="U284" i="5"/>
  <c r="V284" i="5"/>
  <c r="W284" i="5"/>
  <c r="X284" i="5"/>
  <c r="Y284" i="5"/>
  <c r="Z284" i="5"/>
  <c r="AA284" i="5"/>
  <c r="B285" i="5"/>
  <c r="C285" i="5"/>
  <c r="D285" i="5"/>
  <c r="E285" i="5"/>
  <c r="F285" i="5"/>
  <c r="G285" i="5"/>
  <c r="H285" i="5"/>
  <c r="I285" i="5"/>
  <c r="J285" i="5"/>
  <c r="K285" i="5"/>
  <c r="L285" i="5"/>
  <c r="M285" i="5"/>
  <c r="N285" i="5"/>
  <c r="O285" i="5"/>
  <c r="P285" i="5"/>
  <c r="Q285" i="5"/>
  <c r="R285" i="5"/>
  <c r="S285" i="5"/>
  <c r="T285" i="5"/>
  <c r="U285" i="5"/>
  <c r="V285" i="5"/>
  <c r="W285" i="5"/>
  <c r="X285" i="5"/>
  <c r="Y285" i="5"/>
  <c r="Z285" i="5"/>
  <c r="AA285" i="5"/>
  <c r="B286" i="5"/>
  <c r="C286" i="5"/>
  <c r="D286" i="5"/>
  <c r="E286" i="5"/>
  <c r="F286" i="5"/>
  <c r="G286" i="5"/>
  <c r="H286" i="5"/>
  <c r="I286" i="5"/>
  <c r="J286" i="5"/>
  <c r="K286" i="5"/>
  <c r="L286" i="5"/>
  <c r="M286" i="5"/>
  <c r="N286" i="5"/>
  <c r="O286" i="5"/>
  <c r="P286" i="5"/>
  <c r="Q286" i="5"/>
  <c r="R286" i="5"/>
  <c r="S286" i="5"/>
  <c r="T286" i="5"/>
  <c r="U286" i="5"/>
  <c r="V286" i="5"/>
  <c r="W286" i="5"/>
  <c r="X286" i="5"/>
  <c r="Y286" i="5"/>
  <c r="Z286" i="5"/>
  <c r="AA286" i="5"/>
  <c r="B287" i="5"/>
  <c r="C287" i="5"/>
  <c r="D287" i="5"/>
  <c r="E287" i="5"/>
  <c r="F287" i="5"/>
  <c r="G287" i="5"/>
  <c r="H287" i="5"/>
  <c r="I287" i="5"/>
  <c r="J287" i="5"/>
  <c r="K287" i="5"/>
  <c r="L287" i="5"/>
  <c r="M287" i="5"/>
  <c r="N287" i="5"/>
  <c r="O287" i="5"/>
  <c r="P287" i="5"/>
  <c r="Q287" i="5"/>
  <c r="R287" i="5"/>
  <c r="S287" i="5"/>
  <c r="T287" i="5"/>
  <c r="U287" i="5"/>
  <c r="V287" i="5"/>
  <c r="W287" i="5"/>
  <c r="X287" i="5"/>
  <c r="Y287" i="5"/>
  <c r="Z287" i="5"/>
  <c r="AA287" i="5"/>
  <c r="B288" i="5"/>
  <c r="C288" i="5"/>
  <c r="D288" i="5"/>
  <c r="E288" i="5"/>
  <c r="F288" i="5"/>
  <c r="G288" i="5"/>
  <c r="H288" i="5"/>
  <c r="I288" i="5"/>
  <c r="J288" i="5"/>
  <c r="K288" i="5"/>
  <c r="L288" i="5"/>
  <c r="M288" i="5"/>
  <c r="N288" i="5"/>
  <c r="O288" i="5"/>
  <c r="P288" i="5"/>
  <c r="Q288" i="5"/>
  <c r="R288" i="5"/>
  <c r="S288" i="5"/>
  <c r="T288" i="5"/>
  <c r="U288" i="5"/>
  <c r="V288" i="5"/>
  <c r="W288" i="5"/>
  <c r="X288" i="5"/>
  <c r="Y288" i="5"/>
  <c r="Z288" i="5"/>
  <c r="AA288" i="5"/>
  <c r="B289" i="5"/>
  <c r="C289" i="5"/>
  <c r="D289" i="5"/>
  <c r="E289" i="5"/>
  <c r="F289" i="5"/>
  <c r="G289" i="5"/>
  <c r="H289" i="5"/>
  <c r="I289" i="5"/>
  <c r="J289" i="5"/>
  <c r="K289" i="5"/>
  <c r="L289" i="5"/>
  <c r="M289" i="5"/>
  <c r="N289" i="5"/>
  <c r="O289" i="5"/>
  <c r="P289" i="5"/>
  <c r="Q289" i="5"/>
  <c r="R289" i="5"/>
  <c r="S289" i="5"/>
  <c r="T289" i="5"/>
  <c r="U289" i="5"/>
  <c r="V289" i="5"/>
  <c r="W289" i="5"/>
  <c r="X289" i="5"/>
  <c r="Y289" i="5"/>
  <c r="Z289" i="5"/>
  <c r="AA289" i="5"/>
  <c r="B290" i="5"/>
  <c r="C290" i="5"/>
  <c r="D290" i="5"/>
  <c r="E290" i="5"/>
  <c r="F290" i="5"/>
  <c r="G290" i="5"/>
  <c r="H290" i="5"/>
  <c r="I290" i="5"/>
  <c r="J290" i="5"/>
  <c r="K290" i="5"/>
  <c r="L290" i="5"/>
  <c r="M290" i="5"/>
  <c r="N290" i="5"/>
  <c r="O290" i="5"/>
  <c r="P290" i="5"/>
  <c r="Q290" i="5"/>
  <c r="R290" i="5"/>
  <c r="S290" i="5"/>
  <c r="T290" i="5"/>
  <c r="U290" i="5"/>
  <c r="V290" i="5"/>
  <c r="W290" i="5"/>
  <c r="X290" i="5"/>
  <c r="Y290" i="5"/>
  <c r="Z290" i="5"/>
  <c r="AA290" i="5"/>
  <c r="B291" i="5"/>
  <c r="C291" i="5"/>
  <c r="D291" i="5"/>
  <c r="E291" i="5"/>
  <c r="F291" i="5"/>
  <c r="G291" i="5"/>
  <c r="H291" i="5"/>
  <c r="I291" i="5"/>
  <c r="J291" i="5"/>
  <c r="K291" i="5"/>
  <c r="L291" i="5"/>
  <c r="M291" i="5"/>
  <c r="N291" i="5"/>
  <c r="O291" i="5"/>
  <c r="P291" i="5"/>
  <c r="Q291" i="5"/>
  <c r="R291" i="5"/>
  <c r="S291" i="5"/>
  <c r="T291" i="5"/>
  <c r="U291" i="5"/>
  <c r="V291" i="5"/>
  <c r="W291" i="5"/>
  <c r="X291" i="5"/>
  <c r="Y291" i="5"/>
  <c r="Z291" i="5"/>
  <c r="AA291" i="5"/>
  <c r="B292" i="5"/>
  <c r="C292" i="5"/>
  <c r="D292" i="5"/>
  <c r="E292" i="5"/>
  <c r="F292" i="5"/>
  <c r="G292" i="5"/>
  <c r="H292" i="5"/>
  <c r="I292" i="5"/>
  <c r="J292" i="5"/>
  <c r="K292" i="5"/>
  <c r="L292" i="5"/>
  <c r="M292" i="5"/>
  <c r="N292" i="5"/>
  <c r="O292" i="5"/>
  <c r="P292" i="5"/>
  <c r="Q292" i="5"/>
  <c r="R292" i="5"/>
  <c r="S292" i="5"/>
  <c r="T292" i="5"/>
  <c r="U292" i="5"/>
  <c r="V292" i="5"/>
  <c r="W292" i="5"/>
  <c r="X292" i="5"/>
  <c r="Y292" i="5"/>
  <c r="Z292" i="5"/>
  <c r="AA292" i="5"/>
  <c r="B293" i="5"/>
  <c r="C293" i="5"/>
  <c r="D293" i="5"/>
  <c r="E293" i="5"/>
  <c r="F293" i="5"/>
  <c r="G293" i="5"/>
  <c r="H293" i="5"/>
  <c r="I293" i="5"/>
  <c r="J293" i="5"/>
  <c r="K293" i="5"/>
  <c r="L293" i="5"/>
  <c r="M293" i="5"/>
  <c r="N293" i="5"/>
  <c r="O293" i="5"/>
  <c r="P293" i="5"/>
  <c r="Q293" i="5"/>
  <c r="R293" i="5"/>
  <c r="S293" i="5"/>
  <c r="T293" i="5"/>
  <c r="U293" i="5"/>
  <c r="V293" i="5"/>
  <c r="W293" i="5"/>
  <c r="X293" i="5"/>
  <c r="Y293" i="5"/>
  <c r="Z293" i="5"/>
  <c r="AA293" i="5"/>
  <c r="B294" i="5"/>
  <c r="C294" i="5"/>
  <c r="D294" i="5"/>
  <c r="E294" i="5"/>
  <c r="F294" i="5"/>
  <c r="G294" i="5"/>
  <c r="H294" i="5"/>
  <c r="I294" i="5"/>
  <c r="J294" i="5"/>
  <c r="K294" i="5"/>
  <c r="L294" i="5"/>
  <c r="M294" i="5"/>
  <c r="N294" i="5"/>
  <c r="O294" i="5"/>
  <c r="P294" i="5"/>
  <c r="Q294" i="5"/>
  <c r="R294" i="5"/>
  <c r="S294" i="5"/>
  <c r="T294" i="5"/>
  <c r="U294" i="5"/>
  <c r="V294" i="5"/>
  <c r="W294" i="5"/>
  <c r="X294" i="5"/>
  <c r="Y294" i="5"/>
  <c r="Z294" i="5"/>
  <c r="AA294" i="5"/>
  <c r="B295" i="5"/>
  <c r="C295" i="5"/>
  <c r="D295" i="5"/>
  <c r="E295" i="5"/>
  <c r="F295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W295" i="5"/>
  <c r="X295" i="5"/>
  <c r="Y295" i="5"/>
  <c r="Z295" i="5"/>
  <c r="AA295" i="5"/>
  <c r="B296" i="5"/>
  <c r="C296" i="5"/>
  <c r="D296" i="5"/>
  <c r="E296" i="5"/>
  <c r="F296" i="5"/>
  <c r="G296" i="5"/>
  <c r="H296" i="5"/>
  <c r="I296" i="5"/>
  <c r="J296" i="5"/>
  <c r="K296" i="5"/>
  <c r="L296" i="5"/>
  <c r="M296" i="5"/>
  <c r="N296" i="5"/>
  <c r="O296" i="5"/>
  <c r="P296" i="5"/>
  <c r="Q296" i="5"/>
  <c r="R296" i="5"/>
  <c r="S296" i="5"/>
  <c r="T296" i="5"/>
  <c r="U296" i="5"/>
  <c r="V296" i="5"/>
  <c r="W296" i="5"/>
  <c r="X296" i="5"/>
  <c r="Y296" i="5"/>
  <c r="Z296" i="5"/>
  <c r="AA296" i="5"/>
  <c r="B297" i="5"/>
  <c r="C297" i="5"/>
  <c r="D297" i="5"/>
  <c r="E297" i="5"/>
  <c r="F297" i="5"/>
  <c r="G297" i="5"/>
  <c r="H297" i="5"/>
  <c r="I297" i="5"/>
  <c r="J297" i="5"/>
  <c r="K297" i="5"/>
  <c r="L297" i="5"/>
  <c r="M297" i="5"/>
  <c r="N297" i="5"/>
  <c r="O297" i="5"/>
  <c r="P297" i="5"/>
  <c r="Q297" i="5"/>
  <c r="R297" i="5"/>
  <c r="S297" i="5"/>
  <c r="T297" i="5"/>
  <c r="U297" i="5"/>
  <c r="V297" i="5"/>
  <c r="W297" i="5"/>
  <c r="X297" i="5"/>
  <c r="Y297" i="5"/>
  <c r="Z297" i="5"/>
  <c r="AA297" i="5"/>
  <c r="B298" i="5"/>
  <c r="C298" i="5"/>
  <c r="D298" i="5"/>
  <c r="E298" i="5"/>
  <c r="F298" i="5"/>
  <c r="G298" i="5"/>
  <c r="H298" i="5"/>
  <c r="I298" i="5"/>
  <c r="J298" i="5"/>
  <c r="K298" i="5"/>
  <c r="L298" i="5"/>
  <c r="M298" i="5"/>
  <c r="N298" i="5"/>
  <c r="O298" i="5"/>
  <c r="P298" i="5"/>
  <c r="Q298" i="5"/>
  <c r="R298" i="5"/>
  <c r="S298" i="5"/>
  <c r="T298" i="5"/>
  <c r="U298" i="5"/>
  <c r="V298" i="5"/>
  <c r="W298" i="5"/>
  <c r="X298" i="5"/>
  <c r="Y298" i="5"/>
  <c r="Z298" i="5"/>
  <c r="AA298" i="5"/>
  <c r="B299" i="5"/>
  <c r="C299" i="5"/>
  <c r="D299" i="5"/>
  <c r="E299" i="5"/>
  <c r="F299" i="5"/>
  <c r="G299" i="5"/>
  <c r="H299" i="5"/>
  <c r="I299" i="5"/>
  <c r="J299" i="5"/>
  <c r="K299" i="5"/>
  <c r="L299" i="5"/>
  <c r="M299" i="5"/>
  <c r="N299" i="5"/>
  <c r="O299" i="5"/>
  <c r="P299" i="5"/>
  <c r="Q299" i="5"/>
  <c r="R299" i="5"/>
  <c r="S299" i="5"/>
  <c r="T299" i="5"/>
  <c r="U299" i="5"/>
  <c r="V299" i="5"/>
  <c r="W299" i="5"/>
  <c r="X299" i="5"/>
  <c r="Y299" i="5"/>
  <c r="Z299" i="5"/>
  <c r="AA299" i="5"/>
  <c r="B300" i="5"/>
  <c r="C300" i="5"/>
  <c r="D300" i="5"/>
  <c r="E300" i="5"/>
  <c r="F300" i="5"/>
  <c r="G300" i="5"/>
  <c r="H300" i="5"/>
  <c r="I300" i="5"/>
  <c r="J300" i="5"/>
  <c r="K300" i="5"/>
  <c r="L300" i="5"/>
  <c r="M300" i="5"/>
  <c r="N300" i="5"/>
  <c r="O300" i="5"/>
  <c r="P300" i="5"/>
  <c r="Q300" i="5"/>
  <c r="R300" i="5"/>
  <c r="S300" i="5"/>
  <c r="T300" i="5"/>
  <c r="U300" i="5"/>
  <c r="V300" i="5"/>
  <c r="W300" i="5"/>
  <c r="X300" i="5"/>
  <c r="Y300" i="5"/>
  <c r="Z300" i="5"/>
  <c r="AA300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V9" i="5"/>
  <c r="W9" i="5"/>
  <c r="X9" i="5"/>
  <c r="Y9" i="5"/>
  <c r="Z9" i="5"/>
  <c r="AA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B9" i="5"/>
  <c r="C6" i="10" l="1"/>
  <c r="D6" i="10"/>
  <c r="E6" i="10"/>
  <c r="F6" i="10"/>
  <c r="G6" i="10"/>
  <c r="H6" i="10"/>
  <c r="I6" i="10"/>
  <c r="J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Z6" i="10"/>
  <c r="AA6" i="10"/>
  <c r="B6" i="10"/>
  <c r="D8" i="29" l="1"/>
  <c r="C8" i="29"/>
  <c r="B9" i="29"/>
  <c r="C9" i="29"/>
  <c r="D9" i="29"/>
  <c r="E9" i="29"/>
  <c r="F9" i="29"/>
  <c r="G9" i="29"/>
  <c r="H9" i="29"/>
  <c r="I9" i="29"/>
  <c r="J9" i="29"/>
  <c r="K9" i="29"/>
  <c r="L9" i="29"/>
  <c r="M9" i="29"/>
  <c r="N9" i="29"/>
  <c r="O9" i="29"/>
  <c r="P9" i="29"/>
  <c r="Q9" i="29"/>
  <c r="R9" i="29"/>
  <c r="S9" i="29"/>
  <c r="T9" i="29"/>
  <c r="U9" i="29"/>
  <c r="V9" i="29"/>
  <c r="W9" i="29"/>
  <c r="X9" i="29"/>
  <c r="Y9" i="29"/>
  <c r="Z9" i="29"/>
  <c r="AA9" i="29"/>
  <c r="B10" i="29"/>
  <c r="C10" i="29"/>
  <c r="D10" i="29"/>
  <c r="E10" i="29"/>
  <c r="F10" i="29"/>
  <c r="G10" i="29"/>
  <c r="H10" i="29"/>
  <c r="I10" i="29"/>
  <c r="J10" i="29"/>
  <c r="K10" i="29"/>
  <c r="L10" i="29"/>
  <c r="M10" i="29"/>
  <c r="N10" i="29"/>
  <c r="O10" i="29"/>
  <c r="P10" i="29"/>
  <c r="Q10" i="29"/>
  <c r="R10" i="29"/>
  <c r="S10" i="29"/>
  <c r="T10" i="29"/>
  <c r="U10" i="29"/>
  <c r="V10" i="29"/>
  <c r="W10" i="29"/>
  <c r="X10" i="29"/>
  <c r="Y10" i="29"/>
  <c r="Z10" i="29"/>
  <c r="AA10" i="29"/>
  <c r="B11" i="29"/>
  <c r="C11" i="29"/>
  <c r="D11" i="29"/>
  <c r="E11" i="29"/>
  <c r="F11" i="29"/>
  <c r="G11" i="29"/>
  <c r="H11" i="29"/>
  <c r="I11" i="29"/>
  <c r="J11" i="29"/>
  <c r="K11" i="29"/>
  <c r="L11" i="29"/>
  <c r="M11" i="29"/>
  <c r="N11" i="29"/>
  <c r="O11" i="29"/>
  <c r="P11" i="29"/>
  <c r="Q11" i="29"/>
  <c r="R11" i="29"/>
  <c r="S11" i="29"/>
  <c r="T11" i="29"/>
  <c r="U11" i="29"/>
  <c r="V11" i="29"/>
  <c r="W11" i="29"/>
  <c r="X11" i="29"/>
  <c r="Y11" i="29"/>
  <c r="Z11" i="29"/>
  <c r="AA11" i="29"/>
  <c r="B12" i="29"/>
  <c r="C12" i="29"/>
  <c r="D12" i="29"/>
  <c r="E12" i="29"/>
  <c r="F12" i="29"/>
  <c r="G12" i="29"/>
  <c r="H12" i="29"/>
  <c r="I12" i="29"/>
  <c r="J12" i="29"/>
  <c r="K12" i="29"/>
  <c r="L12" i="29"/>
  <c r="M12" i="29"/>
  <c r="N12" i="29"/>
  <c r="O12" i="29"/>
  <c r="P12" i="29"/>
  <c r="Q12" i="29"/>
  <c r="R12" i="29"/>
  <c r="S12" i="29"/>
  <c r="T12" i="29"/>
  <c r="U12" i="29"/>
  <c r="V12" i="29"/>
  <c r="W12" i="29"/>
  <c r="X12" i="29"/>
  <c r="Y12" i="29"/>
  <c r="Z12" i="29"/>
  <c r="AA12" i="29"/>
  <c r="B13" i="29"/>
  <c r="C13" i="29"/>
  <c r="D13" i="29"/>
  <c r="E13" i="29"/>
  <c r="F13" i="29"/>
  <c r="G13" i="29"/>
  <c r="H13" i="29"/>
  <c r="I13" i="29"/>
  <c r="J13" i="29"/>
  <c r="K13" i="29"/>
  <c r="L13" i="29"/>
  <c r="M13" i="29"/>
  <c r="N13" i="29"/>
  <c r="O13" i="29"/>
  <c r="P13" i="29"/>
  <c r="Q13" i="29"/>
  <c r="R13" i="29"/>
  <c r="S13" i="29"/>
  <c r="T13" i="29"/>
  <c r="U13" i="29"/>
  <c r="V13" i="29"/>
  <c r="W13" i="29"/>
  <c r="X13" i="29"/>
  <c r="Y13" i="29"/>
  <c r="Z13" i="29"/>
  <c r="AA13" i="29"/>
  <c r="B14" i="29"/>
  <c r="C14" i="29"/>
  <c r="D14" i="29"/>
  <c r="E14" i="29"/>
  <c r="F14" i="29"/>
  <c r="G14" i="29"/>
  <c r="H14" i="29"/>
  <c r="I14" i="29"/>
  <c r="J14" i="29"/>
  <c r="K14" i="29"/>
  <c r="L14" i="29"/>
  <c r="M14" i="29"/>
  <c r="N14" i="29"/>
  <c r="O14" i="29"/>
  <c r="P14" i="29"/>
  <c r="Q14" i="29"/>
  <c r="R14" i="29"/>
  <c r="S14" i="29"/>
  <c r="T14" i="29"/>
  <c r="U14" i="29"/>
  <c r="V14" i="29"/>
  <c r="W14" i="29"/>
  <c r="X14" i="29"/>
  <c r="Y14" i="29"/>
  <c r="Z14" i="29"/>
  <c r="AA14" i="29"/>
  <c r="B15" i="29"/>
  <c r="C15" i="29"/>
  <c r="D15" i="29"/>
  <c r="E15" i="29"/>
  <c r="F15" i="29"/>
  <c r="G15" i="29"/>
  <c r="I15" i="29"/>
  <c r="J15" i="29"/>
  <c r="K15" i="29"/>
  <c r="L15" i="29"/>
  <c r="M15" i="29"/>
  <c r="N15" i="29"/>
  <c r="O15" i="29"/>
  <c r="P15" i="29"/>
  <c r="Q15" i="29"/>
  <c r="R15" i="29"/>
  <c r="S15" i="29"/>
  <c r="T15" i="29"/>
  <c r="U15" i="29"/>
  <c r="V15" i="29"/>
  <c r="W15" i="29"/>
  <c r="X15" i="29"/>
  <c r="Y15" i="29"/>
  <c r="Z15" i="29"/>
  <c r="AA15" i="29"/>
  <c r="B16" i="29"/>
  <c r="C16" i="29"/>
  <c r="D16" i="29"/>
  <c r="E16" i="29"/>
  <c r="F16" i="29"/>
  <c r="G16" i="29"/>
  <c r="H16" i="29"/>
  <c r="I16" i="29"/>
  <c r="J16" i="29"/>
  <c r="K16" i="29"/>
  <c r="L16" i="29"/>
  <c r="M16" i="29"/>
  <c r="N16" i="29"/>
  <c r="O16" i="29"/>
  <c r="P16" i="29"/>
  <c r="Q16" i="29"/>
  <c r="R16" i="29"/>
  <c r="S16" i="29"/>
  <c r="T16" i="29"/>
  <c r="U16" i="29"/>
  <c r="V16" i="29"/>
  <c r="W16" i="29"/>
  <c r="X16" i="29"/>
  <c r="Y16" i="29"/>
  <c r="Z16" i="29"/>
  <c r="AA16" i="29"/>
  <c r="B17" i="29"/>
  <c r="C17" i="29"/>
  <c r="D17" i="29"/>
  <c r="E17" i="29"/>
  <c r="F17" i="29"/>
  <c r="G17" i="29"/>
  <c r="H17" i="29"/>
  <c r="I17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V17" i="29"/>
  <c r="W17" i="29"/>
  <c r="X17" i="29"/>
  <c r="Y17" i="29"/>
  <c r="Z17" i="29"/>
  <c r="AA17" i="29"/>
  <c r="B18" i="29"/>
  <c r="C18" i="29"/>
  <c r="D18" i="29"/>
  <c r="E18" i="29"/>
  <c r="F18" i="29"/>
  <c r="G18" i="29"/>
  <c r="H18" i="29"/>
  <c r="I18" i="29"/>
  <c r="J18" i="29"/>
  <c r="K18" i="29"/>
  <c r="L18" i="29"/>
  <c r="M18" i="29"/>
  <c r="N18" i="29"/>
  <c r="O18" i="29"/>
  <c r="P18" i="29"/>
  <c r="Q18" i="29"/>
  <c r="R18" i="29"/>
  <c r="S18" i="29"/>
  <c r="T18" i="29"/>
  <c r="U18" i="29"/>
  <c r="V18" i="29"/>
  <c r="W18" i="29"/>
  <c r="X18" i="29"/>
  <c r="Y18" i="29"/>
  <c r="Z18" i="29"/>
  <c r="AA18" i="29"/>
  <c r="B19" i="29"/>
  <c r="C19" i="29"/>
  <c r="D19" i="29"/>
  <c r="E19" i="29"/>
  <c r="F19" i="29"/>
  <c r="G19" i="29"/>
  <c r="H19" i="29"/>
  <c r="I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V19" i="29"/>
  <c r="W19" i="29"/>
  <c r="X19" i="29"/>
  <c r="Y19" i="29"/>
  <c r="Z19" i="29"/>
  <c r="AA19" i="29"/>
  <c r="B20" i="29"/>
  <c r="C20" i="29"/>
  <c r="D20" i="29"/>
  <c r="E20" i="29"/>
  <c r="F20" i="29"/>
  <c r="G20" i="29"/>
  <c r="H20" i="29"/>
  <c r="I20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V20" i="29"/>
  <c r="W20" i="29"/>
  <c r="X20" i="29"/>
  <c r="Y20" i="29"/>
  <c r="Z20" i="29"/>
  <c r="AA20" i="29"/>
  <c r="B21" i="29"/>
  <c r="C21" i="29"/>
  <c r="D21" i="29"/>
  <c r="E21" i="29"/>
  <c r="F21" i="29"/>
  <c r="G21" i="29"/>
  <c r="H21" i="29"/>
  <c r="I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V21" i="29"/>
  <c r="W21" i="29"/>
  <c r="X21" i="29"/>
  <c r="Y21" i="29"/>
  <c r="Z21" i="29"/>
  <c r="AA21" i="29"/>
  <c r="B22" i="29"/>
  <c r="C22" i="29"/>
  <c r="D22" i="29"/>
  <c r="E22" i="29"/>
  <c r="F22" i="29"/>
  <c r="G22" i="29"/>
  <c r="H22" i="29"/>
  <c r="I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B23" i="29"/>
  <c r="C23" i="29"/>
  <c r="D23" i="29"/>
  <c r="E23" i="29"/>
  <c r="F23" i="29"/>
  <c r="G23" i="29"/>
  <c r="H23" i="29"/>
  <c r="I23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V23" i="29"/>
  <c r="W23" i="29"/>
  <c r="X23" i="29"/>
  <c r="Y23" i="29"/>
  <c r="Z23" i="29"/>
  <c r="AA23" i="29"/>
  <c r="B24" i="29"/>
  <c r="C24" i="29"/>
  <c r="D24" i="29"/>
  <c r="E24" i="29"/>
  <c r="F24" i="29"/>
  <c r="G24" i="29"/>
  <c r="H24" i="29"/>
  <c r="I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V24" i="29"/>
  <c r="W24" i="29"/>
  <c r="X24" i="29"/>
  <c r="Y24" i="29"/>
  <c r="Z24" i="29"/>
  <c r="AA24" i="29"/>
  <c r="B25" i="29"/>
  <c r="C25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Z25" i="29"/>
  <c r="AA25" i="29"/>
  <c r="B26" i="29"/>
  <c r="C26" i="29"/>
  <c r="D26" i="29"/>
  <c r="E26" i="29"/>
  <c r="F26" i="29"/>
  <c r="G26" i="29"/>
  <c r="H26" i="29"/>
  <c r="I26" i="29"/>
  <c r="J26" i="29"/>
  <c r="K26" i="29"/>
  <c r="L26" i="29"/>
  <c r="M26" i="29"/>
  <c r="N26" i="29"/>
  <c r="O26" i="29"/>
  <c r="P26" i="29"/>
  <c r="Q26" i="29"/>
  <c r="R26" i="29"/>
  <c r="S26" i="29"/>
  <c r="T26" i="29"/>
  <c r="U26" i="29"/>
  <c r="V26" i="29"/>
  <c r="W26" i="29"/>
  <c r="X26" i="29"/>
  <c r="Y26" i="29"/>
  <c r="Z26" i="29"/>
  <c r="AA26" i="29"/>
  <c r="B27" i="29"/>
  <c r="C27" i="29"/>
  <c r="D27" i="29"/>
  <c r="E27" i="29"/>
  <c r="F27" i="29"/>
  <c r="G27" i="29"/>
  <c r="H27" i="29"/>
  <c r="I27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V27" i="29"/>
  <c r="W27" i="29"/>
  <c r="X27" i="29"/>
  <c r="Y27" i="29"/>
  <c r="Z27" i="29"/>
  <c r="AA27" i="29"/>
  <c r="B28" i="29"/>
  <c r="C28" i="29"/>
  <c r="D28" i="29"/>
  <c r="E28" i="29"/>
  <c r="F28" i="29"/>
  <c r="G28" i="29"/>
  <c r="H28" i="29"/>
  <c r="I28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V28" i="29"/>
  <c r="W28" i="29"/>
  <c r="X28" i="29"/>
  <c r="Y28" i="29"/>
  <c r="Z28" i="29"/>
  <c r="AA28" i="29"/>
  <c r="B29" i="29"/>
  <c r="C29" i="29"/>
  <c r="D29" i="29"/>
  <c r="E29" i="29"/>
  <c r="F29" i="29"/>
  <c r="G29" i="29"/>
  <c r="H29" i="29"/>
  <c r="I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Z29" i="29"/>
  <c r="AA29" i="29"/>
  <c r="B30" i="29"/>
  <c r="C30" i="29"/>
  <c r="D30" i="29"/>
  <c r="E30" i="29"/>
  <c r="F30" i="29"/>
  <c r="G30" i="29"/>
  <c r="H30" i="29"/>
  <c r="I30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V30" i="29"/>
  <c r="W30" i="29"/>
  <c r="X30" i="29"/>
  <c r="Y30" i="29"/>
  <c r="Z30" i="29"/>
  <c r="AA30" i="29"/>
  <c r="B31" i="29"/>
  <c r="C31" i="29"/>
  <c r="D31" i="29"/>
  <c r="E31" i="29"/>
  <c r="F31" i="29"/>
  <c r="G31" i="29"/>
  <c r="H31" i="29"/>
  <c r="I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V31" i="29"/>
  <c r="W31" i="29"/>
  <c r="X31" i="29"/>
  <c r="Y31" i="29"/>
  <c r="Z31" i="29"/>
  <c r="AA31" i="29"/>
  <c r="B32" i="29"/>
  <c r="C32" i="29"/>
  <c r="D32" i="29"/>
  <c r="E32" i="29"/>
  <c r="F32" i="29"/>
  <c r="G32" i="29"/>
  <c r="H32" i="29"/>
  <c r="I32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V32" i="29"/>
  <c r="W32" i="29"/>
  <c r="X32" i="29"/>
  <c r="Y32" i="29"/>
  <c r="Z32" i="29"/>
  <c r="AA32" i="29"/>
  <c r="B33" i="29"/>
  <c r="C33" i="29"/>
  <c r="D33" i="29"/>
  <c r="E33" i="29"/>
  <c r="F33" i="29"/>
  <c r="G33" i="29"/>
  <c r="H33" i="29"/>
  <c r="I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V33" i="29"/>
  <c r="W33" i="29"/>
  <c r="X33" i="29"/>
  <c r="Y33" i="29"/>
  <c r="Z33" i="29"/>
  <c r="AA33" i="29"/>
  <c r="B34" i="29"/>
  <c r="C34" i="29"/>
  <c r="D34" i="29"/>
  <c r="E34" i="29"/>
  <c r="F34" i="29"/>
  <c r="G34" i="29"/>
  <c r="H34" i="29"/>
  <c r="I34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V34" i="29"/>
  <c r="W34" i="29"/>
  <c r="X34" i="29"/>
  <c r="Y34" i="29"/>
  <c r="Z34" i="29"/>
  <c r="AA34" i="29"/>
  <c r="B35" i="29"/>
  <c r="C35" i="29"/>
  <c r="D35" i="29"/>
  <c r="E35" i="29"/>
  <c r="F35" i="29"/>
  <c r="G35" i="29"/>
  <c r="H35" i="29"/>
  <c r="I35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V35" i="29"/>
  <c r="W35" i="29"/>
  <c r="X35" i="29"/>
  <c r="Y35" i="29"/>
  <c r="Z35" i="29"/>
  <c r="AA35" i="29"/>
  <c r="B36" i="29"/>
  <c r="C36" i="29"/>
  <c r="D36" i="29"/>
  <c r="E36" i="29"/>
  <c r="F36" i="29"/>
  <c r="G36" i="29"/>
  <c r="H36" i="29"/>
  <c r="I36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B37" i="29"/>
  <c r="C37" i="29"/>
  <c r="D37" i="29"/>
  <c r="E37" i="29"/>
  <c r="F37" i="29"/>
  <c r="G37" i="29"/>
  <c r="H37" i="29"/>
  <c r="I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V37" i="29"/>
  <c r="W37" i="29"/>
  <c r="X37" i="29"/>
  <c r="Y37" i="29"/>
  <c r="Z37" i="29"/>
  <c r="AA37" i="29"/>
  <c r="B38" i="29"/>
  <c r="C38" i="29"/>
  <c r="D38" i="29"/>
  <c r="E38" i="29"/>
  <c r="F38" i="29"/>
  <c r="G38" i="29"/>
  <c r="H38" i="29"/>
  <c r="I38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V38" i="29"/>
  <c r="W38" i="29"/>
  <c r="X38" i="29"/>
  <c r="Y38" i="29"/>
  <c r="Z38" i="29"/>
  <c r="AA38" i="29"/>
  <c r="B39" i="29"/>
  <c r="C39" i="29"/>
  <c r="D39" i="29"/>
  <c r="E39" i="29"/>
  <c r="F39" i="29"/>
  <c r="G39" i="29"/>
  <c r="H39" i="29"/>
  <c r="I39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V39" i="29"/>
  <c r="W39" i="29"/>
  <c r="X39" i="29"/>
  <c r="Y39" i="29"/>
  <c r="Z39" i="29"/>
  <c r="AA39" i="29"/>
  <c r="B40" i="29"/>
  <c r="C40" i="29"/>
  <c r="D40" i="29"/>
  <c r="E40" i="29"/>
  <c r="F40" i="29"/>
  <c r="G40" i="29"/>
  <c r="H40" i="29"/>
  <c r="I40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V40" i="29"/>
  <c r="W40" i="29"/>
  <c r="X40" i="29"/>
  <c r="Y40" i="29"/>
  <c r="Z40" i="29"/>
  <c r="AA40" i="29"/>
  <c r="B41" i="29"/>
  <c r="C41" i="29"/>
  <c r="D41" i="29"/>
  <c r="E41" i="29"/>
  <c r="F41" i="29"/>
  <c r="G41" i="29"/>
  <c r="H41" i="29"/>
  <c r="I41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B42" i="29"/>
  <c r="C42" i="29"/>
  <c r="D42" i="29"/>
  <c r="E42" i="29"/>
  <c r="F42" i="29"/>
  <c r="G42" i="29"/>
  <c r="H42" i="29"/>
  <c r="I42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V42" i="29"/>
  <c r="W42" i="29"/>
  <c r="X42" i="29"/>
  <c r="Y42" i="29"/>
  <c r="Z42" i="29"/>
  <c r="AA42" i="29"/>
  <c r="B43" i="29"/>
  <c r="C43" i="29"/>
  <c r="D43" i="29"/>
  <c r="E43" i="29"/>
  <c r="F43" i="29"/>
  <c r="G43" i="29"/>
  <c r="H43" i="29"/>
  <c r="I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V43" i="29"/>
  <c r="W43" i="29"/>
  <c r="X43" i="29"/>
  <c r="Y43" i="29"/>
  <c r="Z43" i="29"/>
  <c r="AA43" i="29"/>
  <c r="B44" i="29"/>
  <c r="C44" i="29"/>
  <c r="D44" i="29"/>
  <c r="E44" i="29"/>
  <c r="F44" i="29"/>
  <c r="G44" i="29"/>
  <c r="H44" i="29"/>
  <c r="I44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V44" i="29"/>
  <c r="W44" i="29"/>
  <c r="X44" i="29"/>
  <c r="Y44" i="29"/>
  <c r="Z44" i="29"/>
  <c r="AA44" i="29"/>
  <c r="B45" i="29"/>
  <c r="C45" i="29"/>
  <c r="D45" i="29"/>
  <c r="E45" i="29"/>
  <c r="F45" i="29"/>
  <c r="G45" i="29"/>
  <c r="H45" i="29"/>
  <c r="I45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V45" i="29"/>
  <c r="W45" i="29"/>
  <c r="X45" i="29"/>
  <c r="Y45" i="29"/>
  <c r="Z45" i="29"/>
  <c r="AA45" i="29"/>
  <c r="B46" i="29"/>
  <c r="C46" i="29"/>
  <c r="D46" i="29"/>
  <c r="E46" i="29"/>
  <c r="F46" i="29"/>
  <c r="G46" i="29"/>
  <c r="H46" i="29"/>
  <c r="I46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B47" i="29"/>
  <c r="C47" i="29"/>
  <c r="D47" i="29"/>
  <c r="E47" i="29"/>
  <c r="F47" i="29"/>
  <c r="G47" i="29"/>
  <c r="H47" i="29"/>
  <c r="I47" i="29"/>
  <c r="J47" i="29"/>
  <c r="K47" i="29"/>
  <c r="L47" i="29"/>
  <c r="M47" i="29"/>
  <c r="N47" i="29"/>
  <c r="O47" i="29"/>
  <c r="P47" i="29"/>
  <c r="Q47" i="29"/>
  <c r="R47" i="29"/>
  <c r="S47" i="29"/>
  <c r="T47" i="29"/>
  <c r="U47" i="29"/>
  <c r="V47" i="29"/>
  <c r="W47" i="29"/>
  <c r="X47" i="29"/>
  <c r="Y47" i="29"/>
  <c r="Z47" i="29"/>
  <c r="AA47" i="29"/>
  <c r="B48" i="29"/>
  <c r="C48" i="29"/>
  <c r="D48" i="29"/>
  <c r="E48" i="29"/>
  <c r="F48" i="29"/>
  <c r="G48" i="29"/>
  <c r="H48" i="29"/>
  <c r="I48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Z48" i="29"/>
  <c r="AA48" i="29"/>
  <c r="B49" i="29"/>
  <c r="C49" i="29"/>
  <c r="D49" i="29"/>
  <c r="E49" i="29"/>
  <c r="F49" i="29"/>
  <c r="G49" i="29"/>
  <c r="H49" i="29"/>
  <c r="I49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V49" i="29"/>
  <c r="W49" i="29"/>
  <c r="X49" i="29"/>
  <c r="Y49" i="29"/>
  <c r="Z49" i="29"/>
  <c r="AA49" i="29"/>
  <c r="B50" i="29"/>
  <c r="C50" i="29"/>
  <c r="D50" i="29"/>
  <c r="E50" i="29"/>
  <c r="F50" i="29"/>
  <c r="G50" i="29"/>
  <c r="H50" i="29"/>
  <c r="I50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V50" i="29"/>
  <c r="W50" i="29"/>
  <c r="X50" i="29"/>
  <c r="Y50" i="29"/>
  <c r="Z50" i="29"/>
  <c r="AA50" i="29"/>
  <c r="B51" i="29"/>
  <c r="C51" i="29"/>
  <c r="D51" i="29"/>
  <c r="E51" i="29"/>
  <c r="F51" i="29"/>
  <c r="G51" i="29"/>
  <c r="H51" i="29"/>
  <c r="I51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V51" i="29"/>
  <c r="W51" i="29"/>
  <c r="X51" i="29"/>
  <c r="Y51" i="29"/>
  <c r="Z51" i="29"/>
  <c r="AA51" i="29"/>
  <c r="B52" i="29"/>
  <c r="C52" i="29"/>
  <c r="D52" i="29"/>
  <c r="E52" i="29"/>
  <c r="F52" i="29"/>
  <c r="G52" i="29"/>
  <c r="H52" i="29"/>
  <c r="I52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V52" i="29"/>
  <c r="W52" i="29"/>
  <c r="X52" i="29"/>
  <c r="Y52" i="29"/>
  <c r="Z52" i="29"/>
  <c r="AA52" i="29"/>
  <c r="B53" i="29"/>
  <c r="C53" i="29"/>
  <c r="D53" i="29"/>
  <c r="E53" i="29"/>
  <c r="F53" i="29"/>
  <c r="G53" i="29"/>
  <c r="H53" i="29"/>
  <c r="I53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V53" i="29"/>
  <c r="W53" i="29"/>
  <c r="X53" i="29"/>
  <c r="Y53" i="29"/>
  <c r="Z53" i="29"/>
  <c r="AA53" i="29"/>
  <c r="B54" i="29"/>
  <c r="C54" i="29"/>
  <c r="D54" i="29"/>
  <c r="E54" i="29"/>
  <c r="F54" i="29"/>
  <c r="G54" i="29"/>
  <c r="H54" i="29"/>
  <c r="I54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V54" i="29"/>
  <c r="W54" i="29"/>
  <c r="X54" i="29"/>
  <c r="Y54" i="29"/>
  <c r="Z54" i="29"/>
  <c r="AA54" i="29"/>
  <c r="B55" i="29"/>
  <c r="C55" i="29"/>
  <c r="D55" i="29"/>
  <c r="E55" i="29"/>
  <c r="F55" i="29"/>
  <c r="G55" i="29"/>
  <c r="H55" i="29"/>
  <c r="I55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V55" i="29"/>
  <c r="W55" i="29"/>
  <c r="X55" i="29"/>
  <c r="Y55" i="29"/>
  <c r="Z55" i="29"/>
  <c r="AA55" i="29"/>
  <c r="B56" i="29"/>
  <c r="C56" i="29"/>
  <c r="D56" i="29"/>
  <c r="E56" i="29"/>
  <c r="F56" i="29"/>
  <c r="G56" i="29"/>
  <c r="H56" i="29"/>
  <c r="I56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V56" i="29"/>
  <c r="W56" i="29"/>
  <c r="X56" i="29"/>
  <c r="Y56" i="29"/>
  <c r="Z56" i="29"/>
  <c r="AA56" i="29"/>
  <c r="B57" i="29"/>
  <c r="C57" i="29"/>
  <c r="D57" i="29"/>
  <c r="E57" i="29"/>
  <c r="F57" i="29"/>
  <c r="G57" i="29"/>
  <c r="H57" i="29"/>
  <c r="I57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V57" i="29"/>
  <c r="W57" i="29"/>
  <c r="X57" i="29"/>
  <c r="Y57" i="29"/>
  <c r="Z57" i="29"/>
  <c r="AA57" i="29"/>
  <c r="B58" i="29"/>
  <c r="C58" i="29"/>
  <c r="D58" i="29"/>
  <c r="E58" i="29"/>
  <c r="F58" i="29"/>
  <c r="G58" i="29"/>
  <c r="H58" i="29"/>
  <c r="I58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V58" i="29"/>
  <c r="W58" i="29"/>
  <c r="X58" i="29"/>
  <c r="Y58" i="29"/>
  <c r="Z58" i="29"/>
  <c r="AA58" i="29"/>
  <c r="B59" i="29"/>
  <c r="C59" i="29"/>
  <c r="D59" i="29"/>
  <c r="E59" i="29"/>
  <c r="F59" i="29"/>
  <c r="G59" i="29"/>
  <c r="H59" i="29"/>
  <c r="I59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V59" i="29"/>
  <c r="W59" i="29"/>
  <c r="X59" i="29"/>
  <c r="Y59" i="29"/>
  <c r="Z59" i="29"/>
  <c r="AA59" i="29"/>
  <c r="B60" i="29"/>
  <c r="C60" i="29"/>
  <c r="D60" i="29"/>
  <c r="E60" i="29"/>
  <c r="F60" i="29"/>
  <c r="G60" i="29"/>
  <c r="H60" i="29"/>
  <c r="I60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V60" i="29"/>
  <c r="W60" i="29"/>
  <c r="X60" i="29"/>
  <c r="Y60" i="29"/>
  <c r="Z60" i="29"/>
  <c r="AA60" i="29"/>
  <c r="B61" i="29"/>
  <c r="C61" i="29"/>
  <c r="D61" i="29"/>
  <c r="E61" i="29"/>
  <c r="F61" i="29"/>
  <c r="G61" i="29"/>
  <c r="H61" i="29"/>
  <c r="I61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V61" i="29"/>
  <c r="W61" i="29"/>
  <c r="X61" i="29"/>
  <c r="Y61" i="29"/>
  <c r="Z61" i="29"/>
  <c r="AA61" i="29"/>
  <c r="B62" i="29"/>
  <c r="C62" i="29"/>
  <c r="D62" i="29"/>
  <c r="E62" i="29"/>
  <c r="F62" i="29"/>
  <c r="G62" i="29"/>
  <c r="H62" i="29"/>
  <c r="I62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V62" i="29"/>
  <c r="W62" i="29"/>
  <c r="X62" i="29"/>
  <c r="Y62" i="29"/>
  <c r="Z62" i="29"/>
  <c r="AA62" i="29"/>
  <c r="B63" i="29"/>
  <c r="C63" i="29"/>
  <c r="D63" i="29"/>
  <c r="E63" i="29"/>
  <c r="F63" i="29"/>
  <c r="G63" i="29"/>
  <c r="H63" i="29"/>
  <c r="I63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V63" i="29"/>
  <c r="W63" i="29"/>
  <c r="X63" i="29"/>
  <c r="Y63" i="29"/>
  <c r="Z63" i="29"/>
  <c r="AA63" i="29"/>
  <c r="B64" i="29"/>
  <c r="C64" i="29"/>
  <c r="D64" i="29"/>
  <c r="E64" i="29"/>
  <c r="F64" i="29"/>
  <c r="G64" i="29"/>
  <c r="H64" i="29"/>
  <c r="I64" i="29"/>
  <c r="J64" i="29"/>
  <c r="K64" i="29"/>
  <c r="L64" i="29"/>
  <c r="M64" i="29"/>
  <c r="N64" i="29"/>
  <c r="O64" i="29"/>
  <c r="P64" i="29"/>
  <c r="Q64" i="29"/>
  <c r="R64" i="29"/>
  <c r="S64" i="29"/>
  <c r="T64" i="29"/>
  <c r="U64" i="29"/>
  <c r="V64" i="29"/>
  <c r="W64" i="29"/>
  <c r="X64" i="29"/>
  <c r="Y64" i="29"/>
  <c r="Z64" i="29"/>
  <c r="AA64" i="29"/>
  <c r="B65" i="29"/>
  <c r="C65" i="29"/>
  <c r="D65" i="29"/>
  <c r="E65" i="29"/>
  <c r="F65" i="29"/>
  <c r="G65" i="29"/>
  <c r="H65" i="29"/>
  <c r="I65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V65" i="29"/>
  <c r="W65" i="29"/>
  <c r="X65" i="29"/>
  <c r="Y65" i="29"/>
  <c r="Z65" i="29"/>
  <c r="AA65" i="29"/>
  <c r="B66" i="29"/>
  <c r="C66" i="29"/>
  <c r="D66" i="29"/>
  <c r="E66" i="29"/>
  <c r="F66" i="29"/>
  <c r="G66" i="29"/>
  <c r="H66" i="29"/>
  <c r="I66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V66" i="29"/>
  <c r="W66" i="29"/>
  <c r="X66" i="29"/>
  <c r="Y66" i="29"/>
  <c r="Z66" i="29"/>
  <c r="AA66" i="29"/>
  <c r="B67" i="29"/>
  <c r="C67" i="29"/>
  <c r="D67" i="29"/>
  <c r="E67" i="29"/>
  <c r="F67" i="29"/>
  <c r="G67" i="29"/>
  <c r="H67" i="29"/>
  <c r="I67" i="29"/>
  <c r="J67" i="29"/>
  <c r="K67" i="29"/>
  <c r="L67" i="29"/>
  <c r="M67" i="29"/>
  <c r="N67" i="29"/>
  <c r="O67" i="29"/>
  <c r="P67" i="29"/>
  <c r="Q67" i="29"/>
  <c r="R67" i="29"/>
  <c r="S67" i="29"/>
  <c r="T67" i="29"/>
  <c r="U67" i="29"/>
  <c r="V67" i="29"/>
  <c r="W67" i="29"/>
  <c r="X67" i="29"/>
  <c r="Y67" i="29"/>
  <c r="Z67" i="29"/>
  <c r="AA67" i="29"/>
  <c r="B68" i="29"/>
  <c r="C68" i="29"/>
  <c r="D68" i="29"/>
  <c r="E68" i="29"/>
  <c r="F68" i="29"/>
  <c r="G68" i="29"/>
  <c r="H68" i="29"/>
  <c r="I68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V68" i="29"/>
  <c r="W68" i="29"/>
  <c r="X68" i="29"/>
  <c r="Y68" i="29"/>
  <c r="Z68" i="29"/>
  <c r="AA68" i="29"/>
  <c r="B69" i="29"/>
  <c r="C69" i="29"/>
  <c r="D69" i="29"/>
  <c r="E69" i="29"/>
  <c r="F69" i="29"/>
  <c r="G69" i="29"/>
  <c r="H69" i="29"/>
  <c r="I69" i="29"/>
  <c r="J69" i="29"/>
  <c r="K69" i="29"/>
  <c r="L69" i="29"/>
  <c r="M69" i="29"/>
  <c r="N69" i="29"/>
  <c r="O69" i="29"/>
  <c r="P69" i="29"/>
  <c r="Q69" i="29"/>
  <c r="R69" i="29"/>
  <c r="S69" i="29"/>
  <c r="T69" i="29"/>
  <c r="U69" i="29"/>
  <c r="V69" i="29"/>
  <c r="W69" i="29"/>
  <c r="X69" i="29"/>
  <c r="Y69" i="29"/>
  <c r="Z69" i="29"/>
  <c r="AA69" i="29"/>
  <c r="B70" i="29"/>
  <c r="C70" i="29"/>
  <c r="D70" i="29"/>
  <c r="E70" i="29"/>
  <c r="F70" i="29"/>
  <c r="G70" i="29"/>
  <c r="H70" i="29"/>
  <c r="I70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V70" i="29"/>
  <c r="W70" i="29"/>
  <c r="X70" i="29"/>
  <c r="Y70" i="29"/>
  <c r="Z70" i="29"/>
  <c r="AA70" i="29"/>
  <c r="B71" i="29"/>
  <c r="C71" i="29"/>
  <c r="D71" i="29"/>
  <c r="E71" i="29"/>
  <c r="F71" i="29"/>
  <c r="G71" i="29"/>
  <c r="H71" i="29"/>
  <c r="I71" i="29"/>
  <c r="J71" i="29"/>
  <c r="K71" i="29"/>
  <c r="L71" i="29"/>
  <c r="M71" i="29"/>
  <c r="N71" i="29"/>
  <c r="O71" i="29"/>
  <c r="P71" i="29"/>
  <c r="Q71" i="29"/>
  <c r="R71" i="29"/>
  <c r="S71" i="29"/>
  <c r="T71" i="29"/>
  <c r="U71" i="29"/>
  <c r="V71" i="29"/>
  <c r="W71" i="29"/>
  <c r="X71" i="29"/>
  <c r="Y71" i="29"/>
  <c r="Z71" i="29"/>
  <c r="AA71" i="29"/>
  <c r="B72" i="29"/>
  <c r="C72" i="29"/>
  <c r="D72" i="29"/>
  <c r="E72" i="29"/>
  <c r="F72" i="29"/>
  <c r="G72" i="29"/>
  <c r="H72" i="29"/>
  <c r="I72" i="29"/>
  <c r="J72" i="29"/>
  <c r="K72" i="29"/>
  <c r="L72" i="29"/>
  <c r="M72" i="29"/>
  <c r="N72" i="29"/>
  <c r="O72" i="29"/>
  <c r="P72" i="29"/>
  <c r="Q72" i="29"/>
  <c r="R72" i="29"/>
  <c r="S72" i="29"/>
  <c r="T72" i="29"/>
  <c r="U72" i="29"/>
  <c r="V72" i="29"/>
  <c r="W72" i="29"/>
  <c r="X72" i="29"/>
  <c r="Y72" i="29"/>
  <c r="Z72" i="29"/>
  <c r="AA72" i="29"/>
  <c r="B73" i="29"/>
  <c r="C73" i="29"/>
  <c r="D73" i="29"/>
  <c r="E73" i="29"/>
  <c r="F73" i="29"/>
  <c r="G73" i="29"/>
  <c r="H73" i="29"/>
  <c r="I73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V73" i="29"/>
  <c r="W73" i="29"/>
  <c r="X73" i="29"/>
  <c r="Y73" i="29"/>
  <c r="Z73" i="29"/>
  <c r="AA73" i="29"/>
  <c r="B74" i="29"/>
  <c r="C74" i="29"/>
  <c r="D74" i="29"/>
  <c r="E74" i="29"/>
  <c r="F74" i="29"/>
  <c r="G74" i="29"/>
  <c r="H74" i="29"/>
  <c r="I74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V74" i="29"/>
  <c r="W74" i="29"/>
  <c r="X74" i="29"/>
  <c r="Y74" i="29"/>
  <c r="Z74" i="29"/>
  <c r="AA74" i="29"/>
  <c r="B75" i="29"/>
  <c r="C75" i="29"/>
  <c r="D75" i="29"/>
  <c r="E75" i="29"/>
  <c r="F75" i="29"/>
  <c r="G75" i="29"/>
  <c r="H75" i="29"/>
  <c r="I75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V75" i="29"/>
  <c r="W75" i="29"/>
  <c r="X75" i="29"/>
  <c r="Y75" i="29"/>
  <c r="Z75" i="29"/>
  <c r="AA75" i="29"/>
  <c r="B76" i="29"/>
  <c r="C76" i="29"/>
  <c r="D76" i="29"/>
  <c r="E76" i="29"/>
  <c r="F76" i="29"/>
  <c r="G76" i="29"/>
  <c r="H76" i="29"/>
  <c r="I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V76" i="29"/>
  <c r="W76" i="29"/>
  <c r="X76" i="29"/>
  <c r="Y76" i="29"/>
  <c r="Z76" i="29"/>
  <c r="AA76" i="29"/>
  <c r="B77" i="29"/>
  <c r="C77" i="29"/>
  <c r="D77" i="29"/>
  <c r="E77" i="29"/>
  <c r="F77" i="29"/>
  <c r="G77" i="29"/>
  <c r="H77" i="29"/>
  <c r="I77" i="29"/>
  <c r="J77" i="29"/>
  <c r="K77" i="29"/>
  <c r="L77" i="29"/>
  <c r="M77" i="29"/>
  <c r="N77" i="29"/>
  <c r="O77" i="29"/>
  <c r="P77" i="29"/>
  <c r="Q77" i="29"/>
  <c r="R77" i="29"/>
  <c r="S77" i="29"/>
  <c r="T77" i="29"/>
  <c r="U77" i="29"/>
  <c r="V77" i="29"/>
  <c r="W77" i="29"/>
  <c r="X77" i="29"/>
  <c r="Y77" i="29"/>
  <c r="Z77" i="29"/>
  <c r="AA77" i="29"/>
  <c r="B78" i="29"/>
  <c r="C78" i="29"/>
  <c r="D78" i="29"/>
  <c r="E78" i="29"/>
  <c r="F78" i="29"/>
  <c r="G78" i="29"/>
  <c r="H78" i="29"/>
  <c r="I78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V78" i="29"/>
  <c r="W78" i="29"/>
  <c r="X78" i="29"/>
  <c r="Y78" i="29"/>
  <c r="Z78" i="29"/>
  <c r="AA78" i="29"/>
  <c r="B79" i="29"/>
  <c r="C79" i="29"/>
  <c r="D79" i="29"/>
  <c r="E79" i="29"/>
  <c r="F79" i="29"/>
  <c r="G79" i="29"/>
  <c r="H79" i="29"/>
  <c r="I79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V79" i="29"/>
  <c r="W79" i="29"/>
  <c r="X79" i="29"/>
  <c r="Y79" i="29"/>
  <c r="Z79" i="29"/>
  <c r="AA79" i="29"/>
  <c r="B80" i="29"/>
  <c r="C80" i="29"/>
  <c r="D80" i="29"/>
  <c r="E80" i="29"/>
  <c r="F80" i="29"/>
  <c r="G80" i="29"/>
  <c r="H80" i="29"/>
  <c r="I80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V80" i="29"/>
  <c r="W80" i="29"/>
  <c r="X80" i="29"/>
  <c r="Y80" i="29"/>
  <c r="Z80" i="29"/>
  <c r="AA80" i="29"/>
  <c r="B81" i="29"/>
  <c r="C81" i="29"/>
  <c r="D81" i="29"/>
  <c r="E81" i="29"/>
  <c r="F81" i="29"/>
  <c r="G81" i="29"/>
  <c r="H81" i="29"/>
  <c r="I81" i="29"/>
  <c r="J81" i="29"/>
  <c r="K81" i="29"/>
  <c r="L81" i="29"/>
  <c r="M81" i="29"/>
  <c r="N81" i="29"/>
  <c r="O81" i="29"/>
  <c r="P81" i="29"/>
  <c r="Q81" i="29"/>
  <c r="R81" i="29"/>
  <c r="S81" i="29"/>
  <c r="T81" i="29"/>
  <c r="U81" i="29"/>
  <c r="V81" i="29"/>
  <c r="W81" i="29"/>
  <c r="X81" i="29"/>
  <c r="Y81" i="29"/>
  <c r="Z81" i="29"/>
  <c r="AA81" i="29"/>
  <c r="B82" i="29"/>
  <c r="C82" i="29"/>
  <c r="D82" i="29"/>
  <c r="E82" i="29"/>
  <c r="F82" i="29"/>
  <c r="G82" i="29"/>
  <c r="H82" i="29"/>
  <c r="I82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V82" i="29"/>
  <c r="W82" i="29"/>
  <c r="X82" i="29"/>
  <c r="Y82" i="29"/>
  <c r="Z82" i="29"/>
  <c r="AA82" i="29"/>
  <c r="B83" i="29"/>
  <c r="C83" i="29"/>
  <c r="D83" i="29"/>
  <c r="E83" i="29"/>
  <c r="F83" i="29"/>
  <c r="G83" i="29"/>
  <c r="H83" i="29"/>
  <c r="I83" i="29"/>
  <c r="J83" i="29"/>
  <c r="K83" i="29"/>
  <c r="L83" i="29"/>
  <c r="M83" i="29"/>
  <c r="N83" i="29"/>
  <c r="O83" i="29"/>
  <c r="P83" i="29"/>
  <c r="Q83" i="29"/>
  <c r="R83" i="29"/>
  <c r="S83" i="29"/>
  <c r="T83" i="29"/>
  <c r="U83" i="29"/>
  <c r="V83" i="29"/>
  <c r="W83" i="29"/>
  <c r="X83" i="29"/>
  <c r="Y83" i="29"/>
  <c r="Z83" i="29"/>
  <c r="AA83" i="29"/>
  <c r="B84" i="29"/>
  <c r="C84" i="29"/>
  <c r="D84" i="29"/>
  <c r="E84" i="29"/>
  <c r="F84" i="29"/>
  <c r="G84" i="29"/>
  <c r="H84" i="29"/>
  <c r="I84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V84" i="29"/>
  <c r="W84" i="29"/>
  <c r="X84" i="29"/>
  <c r="Y84" i="29"/>
  <c r="Z84" i="29"/>
  <c r="AA84" i="29"/>
  <c r="B85" i="29"/>
  <c r="C85" i="29"/>
  <c r="D85" i="29"/>
  <c r="E85" i="29"/>
  <c r="F85" i="29"/>
  <c r="G85" i="29"/>
  <c r="H85" i="29"/>
  <c r="I85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V85" i="29"/>
  <c r="W85" i="29"/>
  <c r="X85" i="29"/>
  <c r="Y85" i="29"/>
  <c r="Z85" i="29"/>
  <c r="AA85" i="29"/>
  <c r="B86" i="29"/>
  <c r="C86" i="29"/>
  <c r="D86" i="29"/>
  <c r="E86" i="29"/>
  <c r="F86" i="29"/>
  <c r="G86" i="29"/>
  <c r="H86" i="29"/>
  <c r="I86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V86" i="29"/>
  <c r="W86" i="29"/>
  <c r="X86" i="29"/>
  <c r="Y86" i="29"/>
  <c r="Z86" i="29"/>
  <c r="AA86" i="29"/>
  <c r="B87" i="29"/>
  <c r="C87" i="29"/>
  <c r="D87" i="29"/>
  <c r="E87" i="29"/>
  <c r="F87" i="29"/>
  <c r="G87" i="29"/>
  <c r="H87" i="29"/>
  <c r="I87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V87" i="29"/>
  <c r="W87" i="29"/>
  <c r="X87" i="29"/>
  <c r="Y87" i="29"/>
  <c r="Z87" i="29"/>
  <c r="AA87" i="29"/>
  <c r="B88" i="29"/>
  <c r="C88" i="29"/>
  <c r="D88" i="29"/>
  <c r="E88" i="29"/>
  <c r="F88" i="29"/>
  <c r="G88" i="29"/>
  <c r="H88" i="29"/>
  <c r="I88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V88" i="29"/>
  <c r="W88" i="29"/>
  <c r="X88" i="29"/>
  <c r="Y88" i="29"/>
  <c r="Z88" i="29"/>
  <c r="AA88" i="29"/>
  <c r="B89" i="29"/>
  <c r="C89" i="29"/>
  <c r="D89" i="29"/>
  <c r="E89" i="29"/>
  <c r="F89" i="29"/>
  <c r="G89" i="29"/>
  <c r="H89" i="29"/>
  <c r="I89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V89" i="29"/>
  <c r="W89" i="29"/>
  <c r="X89" i="29"/>
  <c r="Y89" i="29"/>
  <c r="Z89" i="29"/>
  <c r="AA89" i="29"/>
  <c r="B90" i="29"/>
  <c r="C90" i="29"/>
  <c r="D90" i="29"/>
  <c r="E90" i="29"/>
  <c r="F90" i="29"/>
  <c r="G90" i="29"/>
  <c r="H90" i="29"/>
  <c r="I90" i="29"/>
  <c r="J90" i="29"/>
  <c r="K90" i="29"/>
  <c r="L90" i="29"/>
  <c r="M90" i="29"/>
  <c r="N90" i="29"/>
  <c r="O90" i="29"/>
  <c r="P90" i="29"/>
  <c r="Q90" i="29"/>
  <c r="R90" i="29"/>
  <c r="S90" i="29"/>
  <c r="T90" i="29"/>
  <c r="U90" i="29"/>
  <c r="V90" i="29"/>
  <c r="W90" i="29"/>
  <c r="X90" i="29"/>
  <c r="Y90" i="29"/>
  <c r="Z90" i="29"/>
  <c r="AA90" i="29"/>
  <c r="B91" i="29"/>
  <c r="C91" i="29"/>
  <c r="D91" i="29"/>
  <c r="E91" i="29"/>
  <c r="F91" i="29"/>
  <c r="G91" i="29"/>
  <c r="H91" i="29"/>
  <c r="I91" i="29"/>
  <c r="J91" i="29"/>
  <c r="K91" i="29"/>
  <c r="L91" i="29"/>
  <c r="M91" i="29"/>
  <c r="N91" i="29"/>
  <c r="O91" i="29"/>
  <c r="P91" i="29"/>
  <c r="Q91" i="29"/>
  <c r="R91" i="29"/>
  <c r="S91" i="29"/>
  <c r="T91" i="29"/>
  <c r="U91" i="29"/>
  <c r="V91" i="29"/>
  <c r="W91" i="29"/>
  <c r="X91" i="29"/>
  <c r="Y91" i="29"/>
  <c r="Z91" i="29"/>
  <c r="AA91" i="29"/>
  <c r="B92" i="29"/>
  <c r="C92" i="29"/>
  <c r="D92" i="29"/>
  <c r="E92" i="29"/>
  <c r="F92" i="29"/>
  <c r="G92" i="29"/>
  <c r="H92" i="29"/>
  <c r="I92" i="29"/>
  <c r="J92" i="29"/>
  <c r="K92" i="29"/>
  <c r="L92" i="29"/>
  <c r="M92" i="29"/>
  <c r="N92" i="29"/>
  <c r="O92" i="29"/>
  <c r="P92" i="29"/>
  <c r="Q92" i="29"/>
  <c r="R92" i="29"/>
  <c r="S92" i="29"/>
  <c r="T92" i="29"/>
  <c r="U92" i="29"/>
  <c r="V92" i="29"/>
  <c r="W92" i="29"/>
  <c r="X92" i="29"/>
  <c r="Y92" i="29"/>
  <c r="Z92" i="29"/>
  <c r="AA92" i="29"/>
  <c r="B93" i="29"/>
  <c r="C93" i="29"/>
  <c r="D93" i="29"/>
  <c r="E93" i="29"/>
  <c r="F93" i="29"/>
  <c r="G93" i="29"/>
  <c r="H93" i="29"/>
  <c r="I93" i="29"/>
  <c r="J93" i="29"/>
  <c r="K93" i="29"/>
  <c r="L93" i="29"/>
  <c r="M93" i="29"/>
  <c r="N93" i="29"/>
  <c r="O93" i="29"/>
  <c r="P93" i="29"/>
  <c r="Q93" i="29"/>
  <c r="R93" i="29"/>
  <c r="S93" i="29"/>
  <c r="T93" i="29"/>
  <c r="U93" i="29"/>
  <c r="V93" i="29"/>
  <c r="W93" i="29"/>
  <c r="X93" i="29"/>
  <c r="Y93" i="29"/>
  <c r="Z93" i="29"/>
  <c r="AA93" i="29"/>
  <c r="B94" i="29"/>
  <c r="C94" i="29"/>
  <c r="D94" i="29"/>
  <c r="E94" i="29"/>
  <c r="F94" i="29"/>
  <c r="G94" i="29"/>
  <c r="H94" i="29"/>
  <c r="I94" i="29"/>
  <c r="J94" i="29"/>
  <c r="K94" i="29"/>
  <c r="L94" i="29"/>
  <c r="M94" i="29"/>
  <c r="N94" i="29"/>
  <c r="O94" i="29"/>
  <c r="P94" i="29"/>
  <c r="Q94" i="29"/>
  <c r="R94" i="29"/>
  <c r="S94" i="29"/>
  <c r="T94" i="29"/>
  <c r="U94" i="29"/>
  <c r="V94" i="29"/>
  <c r="W94" i="29"/>
  <c r="X94" i="29"/>
  <c r="Y94" i="29"/>
  <c r="Z94" i="29"/>
  <c r="AA94" i="29"/>
  <c r="B95" i="29"/>
  <c r="C95" i="29"/>
  <c r="D95" i="29"/>
  <c r="E95" i="29"/>
  <c r="F95" i="29"/>
  <c r="G95" i="29"/>
  <c r="H95" i="29"/>
  <c r="I95" i="29"/>
  <c r="J95" i="29"/>
  <c r="K95" i="29"/>
  <c r="L95" i="29"/>
  <c r="M95" i="29"/>
  <c r="N95" i="29"/>
  <c r="O95" i="29"/>
  <c r="P95" i="29"/>
  <c r="Q95" i="29"/>
  <c r="R95" i="29"/>
  <c r="S95" i="29"/>
  <c r="T95" i="29"/>
  <c r="U95" i="29"/>
  <c r="V95" i="29"/>
  <c r="W95" i="29"/>
  <c r="X95" i="29"/>
  <c r="Y95" i="29"/>
  <c r="Z95" i="29"/>
  <c r="AA95" i="29"/>
  <c r="B96" i="29"/>
  <c r="C96" i="29"/>
  <c r="D96" i="29"/>
  <c r="E96" i="29"/>
  <c r="F96" i="29"/>
  <c r="G96" i="29"/>
  <c r="H96" i="29"/>
  <c r="I96" i="29"/>
  <c r="J96" i="29"/>
  <c r="K96" i="29"/>
  <c r="L96" i="29"/>
  <c r="M96" i="29"/>
  <c r="N96" i="29"/>
  <c r="O96" i="29"/>
  <c r="P96" i="29"/>
  <c r="Q96" i="29"/>
  <c r="R96" i="29"/>
  <c r="S96" i="29"/>
  <c r="T96" i="29"/>
  <c r="U96" i="29"/>
  <c r="V96" i="29"/>
  <c r="W96" i="29"/>
  <c r="X96" i="29"/>
  <c r="Y96" i="29"/>
  <c r="Z96" i="29"/>
  <c r="AA96" i="29"/>
  <c r="B97" i="29"/>
  <c r="C97" i="29"/>
  <c r="D97" i="29"/>
  <c r="E97" i="29"/>
  <c r="F97" i="29"/>
  <c r="G97" i="29"/>
  <c r="H97" i="29"/>
  <c r="I97" i="29"/>
  <c r="J97" i="29"/>
  <c r="K97" i="29"/>
  <c r="L97" i="29"/>
  <c r="M97" i="29"/>
  <c r="N97" i="29"/>
  <c r="O97" i="29"/>
  <c r="P97" i="29"/>
  <c r="Q97" i="29"/>
  <c r="R97" i="29"/>
  <c r="S97" i="29"/>
  <c r="T97" i="29"/>
  <c r="U97" i="29"/>
  <c r="V97" i="29"/>
  <c r="W97" i="29"/>
  <c r="X97" i="29"/>
  <c r="Y97" i="29"/>
  <c r="Z97" i="29"/>
  <c r="AA97" i="29"/>
  <c r="B98" i="29"/>
  <c r="C98" i="29"/>
  <c r="D98" i="29"/>
  <c r="E98" i="29"/>
  <c r="F98" i="29"/>
  <c r="G98" i="29"/>
  <c r="H98" i="29"/>
  <c r="I98" i="29"/>
  <c r="J98" i="29"/>
  <c r="K98" i="29"/>
  <c r="L98" i="29"/>
  <c r="M98" i="29"/>
  <c r="N98" i="29"/>
  <c r="O98" i="29"/>
  <c r="P98" i="29"/>
  <c r="Q98" i="29"/>
  <c r="R98" i="29"/>
  <c r="S98" i="29"/>
  <c r="T98" i="29"/>
  <c r="U98" i="29"/>
  <c r="V98" i="29"/>
  <c r="W98" i="29"/>
  <c r="X98" i="29"/>
  <c r="Y98" i="29"/>
  <c r="Z98" i="29"/>
  <c r="AA98" i="29"/>
  <c r="B99" i="29"/>
  <c r="C99" i="29"/>
  <c r="D99" i="29"/>
  <c r="E99" i="29"/>
  <c r="F99" i="29"/>
  <c r="G99" i="29"/>
  <c r="H99" i="29"/>
  <c r="I99" i="29"/>
  <c r="J99" i="29"/>
  <c r="K99" i="29"/>
  <c r="L99" i="29"/>
  <c r="M99" i="29"/>
  <c r="N99" i="29"/>
  <c r="O99" i="29"/>
  <c r="P99" i="29"/>
  <c r="Q99" i="29"/>
  <c r="R99" i="29"/>
  <c r="S99" i="29"/>
  <c r="T99" i="29"/>
  <c r="U99" i="29"/>
  <c r="V99" i="29"/>
  <c r="W99" i="29"/>
  <c r="X99" i="29"/>
  <c r="Y99" i="29"/>
  <c r="Z99" i="29"/>
  <c r="AA99" i="29"/>
  <c r="B100" i="29"/>
  <c r="C100" i="29"/>
  <c r="D100" i="29"/>
  <c r="E100" i="29"/>
  <c r="F100" i="29"/>
  <c r="G100" i="29"/>
  <c r="H100" i="29"/>
  <c r="I100" i="29"/>
  <c r="J100" i="29"/>
  <c r="K100" i="29"/>
  <c r="L100" i="29"/>
  <c r="M100" i="29"/>
  <c r="N100" i="29"/>
  <c r="O100" i="29"/>
  <c r="P100" i="29"/>
  <c r="Q100" i="29"/>
  <c r="R100" i="29"/>
  <c r="S100" i="29"/>
  <c r="T100" i="29"/>
  <c r="U100" i="29"/>
  <c r="V100" i="29"/>
  <c r="W100" i="29"/>
  <c r="X100" i="29"/>
  <c r="Y100" i="29"/>
  <c r="Z100" i="29"/>
  <c r="AA100" i="29"/>
  <c r="B101" i="29"/>
  <c r="C101" i="29"/>
  <c r="D101" i="29"/>
  <c r="E101" i="29"/>
  <c r="F101" i="29"/>
  <c r="G101" i="29"/>
  <c r="H101" i="29"/>
  <c r="I101" i="29"/>
  <c r="J101" i="29"/>
  <c r="K101" i="29"/>
  <c r="L101" i="29"/>
  <c r="M101" i="29"/>
  <c r="N101" i="29"/>
  <c r="O101" i="29"/>
  <c r="P101" i="29"/>
  <c r="Q101" i="29"/>
  <c r="R101" i="29"/>
  <c r="S101" i="29"/>
  <c r="T101" i="29"/>
  <c r="U101" i="29"/>
  <c r="V101" i="29"/>
  <c r="W101" i="29"/>
  <c r="X101" i="29"/>
  <c r="Y101" i="29"/>
  <c r="Z101" i="29"/>
  <c r="AA101" i="29"/>
  <c r="B102" i="29"/>
  <c r="C102" i="29"/>
  <c r="D102" i="29"/>
  <c r="E102" i="29"/>
  <c r="F102" i="29"/>
  <c r="G102" i="29"/>
  <c r="H102" i="29"/>
  <c r="I102" i="29"/>
  <c r="J102" i="29"/>
  <c r="K102" i="29"/>
  <c r="L102" i="29"/>
  <c r="M102" i="29"/>
  <c r="N102" i="29"/>
  <c r="O102" i="29"/>
  <c r="P102" i="29"/>
  <c r="Q102" i="29"/>
  <c r="R102" i="29"/>
  <c r="S102" i="29"/>
  <c r="T102" i="29"/>
  <c r="U102" i="29"/>
  <c r="V102" i="29"/>
  <c r="W102" i="29"/>
  <c r="X102" i="29"/>
  <c r="Y102" i="29"/>
  <c r="Z102" i="29"/>
  <c r="AA102" i="29"/>
  <c r="B103" i="29"/>
  <c r="C103" i="29"/>
  <c r="D103" i="29"/>
  <c r="E103" i="29"/>
  <c r="F103" i="29"/>
  <c r="G103" i="29"/>
  <c r="H103" i="29"/>
  <c r="I103" i="29"/>
  <c r="J103" i="29"/>
  <c r="K103" i="29"/>
  <c r="L103" i="29"/>
  <c r="M103" i="29"/>
  <c r="N103" i="29"/>
  <c r="O103" i="29"/>
  <c r="P103" i="29"/>
  <c r="Q103" i="29"/>
  <c r="R103" i="29"/>
  <c r="S103" i="29"/>
  <c r="T103" i="29"/>
  <c r="U103" i="29"/>
  <c r="V103" i="29"/>
  <c r="W103" i="29"/>
  <c r="X103" i="29"/>
  <c r="Y103" i="29"/>
  <c r="Z103" i="29"/>
  <c r="AA103" i="29"/>
  <c r="B104" i="29"/>
  <c r="C104" i="29"/>
  <c r="D104" i="29"/>
  <c r="E104" i="29"/>
  <c r="F104" i="29"/>
  <c r="G104" i="29"/>
  <c r="H104" i="29"/>
  <c r="I104" i="29"/>
  <c r="J104" i="29"/>
  <c r="K104" i="29"/>
  <c r="L104" i="29"/>
  <c r="M104" i="29"/>
  <c r="N104" i="29"/>
  <c r="O104" i="29"/>
  <c r="P104" i="29"/>
  <c r="Q104" i="29"/>
  <c r="R104" i="29"/>
  <c r="S104" i="29"/>
  <c r="T104" i="29"/>
  <c r="U104" i="29"/>
  <c r="V104" i="29"/>
  <c r="W104" i="29"/>
  <c r="X104" i="29"/>
  <c r="Y104" i="29"/>
  <c r="Z104" i="29"/>
  <c r="AA104" i="29"/>
  <c r="B105" i="29"/>
  <c r="C105" i="29"/>
  <c r="D105" i="29"/>
  <c r="E105" i="29"/>
  <c r="F105" i="29"/>
  <c r="G105" i="29"/>
  <c r="H105" i="29"/>
  <c r="I105" i="29"/>
  <c r="J105" i="29"/>
  <c r="K105" i="29"/>
  <c r="L105" i="29"/>
  <c r="M105" i="29"/>
  <c r="N105" i="29"/>
  <c r="O105" i="29"/>
  <c r="P105" i="29"/>
  <c r="Q105" i="29"/>
  <c r="R105" i="29"/>
  <c r="S105" i="29"/>
  <c r="T105" i="29"/>
  <c r="U105" i="29"/>
  <c r="V105" i="29"/>
  <c r="W105" i="29"/>
  <c r="X105" i="29"/>
  <c r="Y105" i="29"/>
  <c r="Z105" i="29"/>
  <c r="AA105" i="29"/>
  <c r="B106" i="29"/>
  <c r="C106" i="29"/>
  <c r="D106" i="29"/>
  <c r="E106" i="29"/>
  <c r="F106" i="29"/>
  <c r="G106" i="29"/>
  <c r="H106" i="29"/>
  <c r="I106" i="29"/>
  <c r="J106" i="29"/>
  <c r="K106" i="29"/>
  <c r="L106" i="29"/>
  <c r="M106" i="29"/>
  <c r="N106" i="29"/>
  <c r="O106" i="29"/>
  <c r="P106" i="29"/>
  <c r="Q106" i="29"/>
  <c r="R106" i="29"/>
  <c r="S106" i="29"/>
  <c r="T106" i="29"/>
  <c r="U106" i="29"/>
  <c r="V106" i="29"/>
  <c r="W106" i="29"/>
  <c r="X106" i="29"/>
  <c r="Y106" i="29"/>
  <c r="Z106" i="29"/>
  <c r="AA106" i="29"/>
  <c r="B107" i="29"/>
  <c r="C107" i="29"/>
  <c r="D107" i="29"/>
  <c r="E107" i="29"/>
  <c r="F107" i="29"/>
  <c r="G107" i="29"/>
  <c r="H107" i="29"/>
  <c r="I107" i="29"/>
  <c r="J107" i="29"/>
  <c r="K107" i="29"/>
  <c r="L107" i="29"/>
  <c r="M107" i="29"/>
  <c r="N107" i="29"/>
  <c r="O107" i="29"/>
  <c r="P107" i="29"/>
  <c r="Q107" i="29"/>
  <c r="R107" i="29"/>
  <c r="S107" i="29"/>
  <c r="T107" i="29"/>
  <c r="U107" i="29"/>
  <c r="V107" i="29"/>
  <c r="W107" i="29"/>
  <c r="X107" i="29"/>
  <c r="Y107" i="29"/>
  <c r="Z107" i="29"/>
  <c r="AA107" i="29"/>
  <c r="B108" i="29"/>
  <c r="C108" i="29"/>
  <c r="D108" i="29"/>
  <c r="E108" i="29"/>
  <c r="F108" i="29"/>
  <c r="G108" i="29"/>
  <c r="H108" i="29"/>
  <c r="I108" i="29"/>
  <c r="J108" i="29"/>
  <c r="K108" i="29"/>
  <c r="L108" i="29"/>
  <c r="M108" i="29"/>
  <c r="N108" i="29"/>
  <c r="O108" i="29"/>
  <c r="P108" i="29"/>
  <c r="Q108" i="29"/>
  <c r="R108" i="29"/>
  <c r="S108" i="29"/>
  <c r="T108" i="29"/>
  <c r="U108" i="29"/>
  <c r="V108" i="29"/>
  <c r="W108" i="29"/>
  <c r="X108" i="29"/>
  <c r="Y108" i="29"/>
  <c r="Z108" i="29"/>
  <c r="AA108" i="29"/>
  <c r="B109" i="29"/>
  <c r="C109" i="29"/>
  <c r="D109" i="29"/>
  <c r="E109" i="29"/>
  <c r="F109" i="29"/>
  <c r="G109" i="29"/>
  <c r="H109" i="29"/>
  <c r="I109" i="29"/>
  <c r="J109" i="29"/>
  <c r="K109" i="29"/>
  <c r="L109" i="29"/>
  <c r="M109" i="29"/>
  <c r="N109" i="29"/>
  <c r="O109" i="29"/>
  <c r="P109" i="29"/>
  <c r="Q109" i="29"/>
  <c r="R109" i="29"/>
  <c r="S109" i="29"/>
  <c r="T109" i="29"/>
  <c r="U109" i="29"/>
  <c r="V109" i="29"/>
  <c r="W109" i="29"/>
  <c r="X109" i="29"/>
  <c r="Y109" i="29"/>
  <c r="Z109" i="29"/>
  <c r="AA109" i="29"/>
  <c r="B110" i="29"/>
  <c r="C110" i="29"/>
  <c r="D110" i="29"/>
  <c r="E110" i="29"/>
  <c r="F110" i="29"/>
  <c r="G110" i="29"/>
  <c r="H110" i="29"/>
  <c r="I110" i="29"/>
  <c r="J110" i="29"/>
  <c r="K110" i="29"/>
  <c r="L110" i="29"/>
  <c r="M110" i="29"/>
  <c r="N110" i="29"/>
  <c r="O110" i="29"/>
  <c r="P110" i="29"/>
  <c r="Q110" i="29"/>
  <c r="R110" i="29"/>
  <c r="S110" i="29"/>
  <c r="T110" i="29"/>
  <c r="U110" i="29"/>
  <c r="V110" i="29"/>
  <c r="W110" i="29"/>
  <c r="X110" i="29"/>
  <c r="Y110" i="29"/>
  <c r="Z110" i="29"/>
  <c r="AA110" i="29"/>
  <c r="B111" i="29"/>
  <c r="C111" i="29"/>
  <c r="D111" i="29"/>
  <c r="E111" i="29"/>
  <c r="F111" i="29"/>
  <c r="G111" i="29"/>
  <c r="H111" i="29"/>
  <c r="I111" i="29"/>
  <c r="J111" i="29"/>
  <c r="K111" i="29"/>
  <c r="L111" i="29"/>
  <c r="M111" i="29"/>
  <c r="N111" i="29"/>
  <c r="O111" i="29"/>
  <c r="P111" i="29"/>
  <c r="Q111" i="29"/>
  <c r="R111" i="29"/>
  <c r="S111" i="29"/>
  <c r="T111" i="29"/>
  <c r="U111" i="29"/>
  <c r="V111" i="29"/>
  <c r="W111" i="29"/>
  <c r="X111" i="29"/>
  <c r="Y111" i="29"/>
  <c r="Z111" i="29"/>
  <c r="AA111" i="29"/>
  <c r="B112" i="29"/>
  <c r="C112" i="29"/>
  <c r="D112" i="29"/>
  <c r="E112" i="29"/>
  <c r="F112" i="29"/>
  <c r="G112" i="29"/>
  <c r="H112" i="29"/>
  <c r="I112" i="29"/>
  <c r="J112" i="29"/>
  <c r="K112" i="29"/>
  <c r="L112" i="29"/>
  <c r="M112" i="29"/>
  <c r="N112" i="29"/>
  <c r="O112" i="29"/>
  <c r="P112" i="29"/>
  <c r="Q112" i="29"/>
  <c r="R112" i="29"/>
  <c r="S112" i="29"/>
  <c r="T112" i="29"/>
  <c r="U112" i="29"/>
  <c r="V112" i="29"/>
  <c r="W112" i="29"/>
  <c r="X112" i="29"/>
  <c r="Y112" i="29"/>
  <c r="Z112" i="29"/>
  <c r="AA112" i="29"/>
  <c r="B113" i="29"/>
  <c r="C113" i="29"/>
  <c r="D113" i="29"/>
  <c r="E113" i="29"/>
  <c r="F113" i="29"/>
  <c r="G113" i="29"/>
  <c r="H113" i="29"/>
  <c r="I113" i="29"/>
  <c r="J113" i="29"/>
  <c r="K113" i="29"/>
  <c r="L113" i="29"/>
  <c r="M113" i="29"/>
  <c r="N113" i="29"/>
  <c r="O113" i="29"/>
  <c r="P113" i="29"/>
  <c r="Q113" i="29"/>
  <c r="R113" i="29"/>
  <c r="S113" i="29"/>
  <c r="T113" i="29"/>
  <c r="U113" i="29"/>
  <c r="V113" i="29"/>
  <c r="W113" i="29"/>
  <c r="X113" i="29"/>
  <c r="Y113" i="29"/>
  <c r="Z113" i="29"/>
  <c r="AA113" i="29"/>
  <c r="B114" i="29"/>
  <c r="C114" i="29"/>
  <c r="D114" i="29"/>
  <c r="E114" i="29"/>
  <c r="F114" i="29"/>
  <c r="G114" i="29"/>
  <c r="H114" i="29"/>
  <c r="I114" i="29"/>
  <c r="J114" i="29"/>
  <c r="K114" i="29"/>
  <c r="L114" i="29"/>
  <c r="M114" i="29"/>
  <c r="N114" i="29"/>
  <c r="O114" i="29"/>
  <c r="P114" i="29"/>
  <c r="Q114" i="29"/>
  <c r="R114" i="29"/>
  <c r="S114" i="29"/>
  <c r="T114" i="29"/>
  <c r="U114" i="29"/>
  <c r="V114" i="29"/>
  <c r="W114" i="29"/>
  <c r="X114" i="29"/>
  <c r="Y114" i="29"/>
  <c r="Z114" i="29"/>
  <c r="AA114" i="29"/>
  <c r="B115" i="29"/>
  <c r="C115" i="29"/>
  <c r="D115" i="29"/>
  <c r="E115" i="29"/>
  <c r="F115" i="29"/>
  <c r="G115" i="29"/>
  <c r="H115" i="29"/>
  <c r="I115" i="29"/>
  <c r="J115" i="29"/>
  <c r="K115" i="29"/>
  <c r="L115" i="29"/>
  <c r="M115" i="29"/>
  <c r="N115" i="29"/>
  <c r="O115" i="29"/>
  <c r="P115" i="29"/>
  <c r="Q115" i="29"/>
  <c r="R115" i="29"/>
  <c r="S115" i="29"/>
  <c r="T115" i="29"/>
  <c r="U115" i="29"/>
  <c r="V115" i="29"/>
  <c r="W115" i="29"/>
  <c r="X115" i="29"/>
  <c r="Y115" i="29"/>
  <c r="Z115" i="29"/>
  <c r="AA115" i="29"/>
  <c r="B116" i="29"/>
  <c r="C116" i="29"/>
  <c r="D116" i="29"/>
  <c r="E116" i="29"/>
  <c r="F116" i="29"/>
  <c r="G116" i="29"/>
  <c r="H116" i="29"/>
  <c r="I116" i="29"/>
  <c r="J116" i="29"/>
  <c r="K116" i="29"/>
  <c r="L116" i="29"/>
  <c r="M116" i="29"/>
  <c r="N116" i="29"/>
  <c r="O116" i="29"/>
  <c r="P116" i="29"/>
  <c r="Q116" i="29"/>
  <c r="R116" i="29"/>
  <c r="S116" i="29"/>
  <c r="T116" i="29"/>
  <c r="U116" i="29"/>
  <c r="V116" i="29"/>
  <c r="W116" i="29"/>
  <c r="X116" i="29"/>
  <c r="Y116" i="29"/>
  <c r="Z116" i="29"/>
  <c r="AA116" i="29"/>
  <c r="B117" i="29"/>
  <c r="C117" i="29"/>
  <c r="D117" i="29"/>
  <c r="E117" i="29"/>
  <c r="F117" i="29"/>
  <c r="G117" i="29"/>
  <c r="H117" i="29"/>
  <c r="I117" i="29"/>
  <c r="J117" i="29"/>
  <c r="K117" i="29"/>
  <c r="L117" i="29"/>
  <c r="M117" i="29"/>
  <c r="N117" i="29"/>
  <c r="O117" i="29"/>
  <c r="P117" i="29"/>
  <c r="Q117" i="29"/>
  <c r="R117" i="29"/>
  <c r="S117" i="29"/>
  <c r="T117" i="29"/>
  <c r="U117" i="29"/>
  <c r="V117" i="29"/>
  <c r="W117" i="29"/>
  <c r="X117" i="29"/>
  <c r="Y117" i="29"/>
  <c r="Z117" i="29"/>
  <c r="AA117" i="29"/>
  <c r="B118" i="29"/>
  <c r="C118" i="29"/>
  <c r="D118" i="29"/>
  <c r="E118" i="29"/>
  <c r="F118" i="29"/>
  <c r="G118" i="29"/>
  <c r="H118" i="29"/>
  <c r="I118" i="29"/>
  <c r="J118" i="29"/>
  <c r="K118" i="29"/>
  <c r="L118" i="29"/>
  <c r="M118" i="29"/>
  <c r="N118" i="29"/>
  <c r="O118" i="29"/>
  <c r="P118" i="29"/>
  <c r="Q118" i="29"/>
  <c r="R118" i="29"/>
  <c r="S118" i="29"/>
  <c r="T118" i="29"/>
  <c r="U118" i="29"/>
  <c r="V118" i="29"/>
  <c r="W118" i="29"/>
  <c r="X118" i="29"/>
  <c r="Y118" i="29"/>
  <c r="Z118" i="29"/>
  <c r="AA118" i="29"/>
  <c r="B119" i="29"/>
  <c r="C119" i="29"/>
  <c r="D119" i="29"/>
  <c r="E119" i="29"/>
  <c r="F119" i="29"/>
  <c r="G119" i="29"/>
  <c r="H119" i="29"/>
  <c r="I119" i="29"/>
  <c r="J119" i="29"/>
  <c r="K119" i="29"/>
  <c r="L119" i="29"/>
  <c r="M119" i="29"/>
  <c r="N119" i="29"/>
  <c r="O119" i="29"/>
  <c r="P119" i="29"/>
  <c r="Q119" i="29"/>
  <c r="R119" i="29"/>
  <c r="S119" i="29"/>
  <c r="T119" i="29"/>
  <c r="U119" i="29"/>
  <c r="V119" i="29"/>
  <c r="W119" i="29"/>
  <c r="X119" i="29"/>
  <c r="Y119" i="29"/>
  <c r="Z119" i="29"/>
  <c r="AA119" i="29"/>
  <c r="B120" i="29"/>
  <c r="C120" i="29"/>
  <c r="D120" i="29"/>
  <c r="E120" i="29"/>
  <c r="F120" i="29"/>
  <c r="G120" i="29"/>
  <c r="H120" i="29"/>
  <c r="I120" i="29"/>
  <c r="J120" i="29"/>
  <c r="K120" i="29"/>
  <c r="L120" i="29"/>
  <c r="M120" i="29"/>
  <c r="N120" i="29"/>
  <c r="O120" i="29"/>
  <c r="P120" i="29"/>
  <c r="Q120" i="29"/>
  <c r="R120" i="29"/>
  <c r="S120" i="29"/>
  <c r="T120" i="29"/>
  <c r="U120" i="29"/>
  <c r="V120" i="29"/>
  <c r="W120" i="29"/>
  <c r="X120" i="29"/>
  <c r="Y120" i="29"/>
  <c r="Z120" i="29"/>
  <c r="AA120" i="29"/>
  <c r="B121" i="29"/>
  <c r="C121" i="29"/>
  <c r="D121" i="29"/>
  <c r="E121" i="29"/>
  <c r="F121" i="29"/>
  <c r="G121" i="29"/>
  <c r="H121" i="29"/>
  <c r="I121" i="29"/>
  <c r="J121" i="29"/>
  <c r="K121" i="29"/>
  <c r="L121" i="29"/>
  <c r="M121" i="29"/>
  <c r="N121" i="29"/>
  <c r="O121" i="29"/>
  <c r="P121" i="29"/>
  <c r="Q121" i="29"/>
  <c r="R121" i="29"/>
  <c r="S121" i="29"/>
  <c r="T121" i="29"/>
  <c r="U121" i="29"/>
  <c r="V121" i="29"/>
  <c r="W121" i="29"/>
  <c r="X121" i="29"/>
  <c r="Y121" i="29"/>
  <c r="Z121" i="29"/>
  <c r="AA121" i="29"/>
  <c r="B122" i="29"/>
  <c r="C122" i="29"/>
  <c r="D122" i="29"/>
  <c r="E122" i="29"/>
  <c r="F122" i="29"/>
  <c r="G122" i="29"/>
  <c r="H122" i="29"/>
  <c r="I122" i="29"/>
  <c r="J122" i="29"/>
  <c r="K122" i="29"/>
  <c r="L122" i="29"/>
  <c r="M122" i="29"/>
  <c r="N122" i="29"/>
  <c r="O122" i="29"/>
  <c r="P122" i="29"/>
  <c r="Q122" i="29"/>
  <c r="R122" i="29"/>
  <c r="S122" i="29"/>
  <c r="T122" i="29"/>
  <c r="U122" i="29"/>
  <c r="V122" i="29"/>
  <c r="W122" i="29"/>
  <c r="X122" i="29"/>
  <c r="Y122" i="29"/>
  <c r="Z122" i="29"/>
  <c r="AA122" i="29"/>
  <c r="B123" i="29"/>
  <c r="C123" i="29"/>
  <c r="D123" i="29"/>
  <c r="E123" i="29"/>
  <c r="F123" i="29"/>
  <c r="G123" i="29"/>
  <c r="H123" i="29"/>
  <c r="I123" i="29"/>
  <c r="J123" i="29"/>
  <c r="K123" i="29"/>
  <c r="L123" i="29"/>
  <c r="M123" i="29"/>
  <c r="N123" i="29"/>
  <c r="O123" i="29"/>
  <c r="P123" i="29"/>
  <c r="Q123" i="29"/>
  <c r="R123" i="29"/>
  <c r="S123" i="29"/>
  <c r="T123" i="29"/>
  <c r="U123" i="29"/>
  <c r="V123" i="29"/>
  <c r="W123" i="29"/>
  <c r="X123" i="29"/>
  <c r="Y123" i="29"/>
  <c r="Z123" i="29"/>
  <c r="AA123" i="29"/>
  <c r="B124" i="29"/>
  <c r="C124" i="29"/>
  <c r="D124" i="29"/>
  <c r="E124" i="29"/>
  <c r="F124" i="29"/>
  <c r="G124" i="29"/>
  <c r="H124" i="29"/>
  <c r="I124" i="29"/>
  <c r="J124" i="29"/>
  <c r="K124" i="29"/>
  <c r="L124" i="29"/>
  <c r="M124" i="29"/>
  <c r="N124" i="29"/>
  <c r="O124" i="29"/>
  <c r="P124" i="29"/>
  <c r="Q124" i="29"/>
  <c r="R124" i="29"/>
  <c r="S124" i="29"/>
  <c r="T124" i="29"/>
  <c r="U124" i="29"/>
  <c r="V124" i="29"/>
  <c r="W124" i="29"/>
  <c r="X124" i="29"/>
  <c r="Y124" i="29"/>
  <c r="Z124" i="29"/>
  <c r="AA124" i="29"/>
  <c r="B125" i="29"/>
  <c r="C125" i="29"/>
  <c r="D125" i="29"/>
  <c r="E125" i="29"/>
  <c r="F125" i="29"/>
  <c r="G125" i="29"/>
  <c r="H125" i="29"/>
  <c r="I125" i="29"/>
  <c r="J125" i="29"/>
  <c r="K125" i="29"/>
  <c r="L125" i="29"/>
  <c r="M125" i="29"/>
  <c r="N125" i="29"/>
  <c r="O125" i="29"/>
  <c r="P125" i="29"/>
  <c r="Q125" i="29"/>
  <c r="R125" i="29"/>
  <c r="S125" i="29"/>
  <c r="T125" i="29"/>
  <c r="U125" i="29"/>
  <c r="V125" i="29"/>
  <c r="W125" i="29"/>
  <c r="X125" i="29"/>
  <c r="Y125" i="29"/>
  <c r="Z125" i="29"/>
  <c r="AA125" i="29"/>
  <c r="B126" i="29"/>
  <c r="C126" i="29"/>
  <c r="D126" i="29"/>
  <c r="E126" i="29"/>
  <c r="F126" i="29"/>
  <c r="G126" i="29"/>
  <c r="H126" i="29"/>
  <c r="I126" i="29"/>
  <c r="J126" i="29"/>
  <c r="K126" i="29"/>
  <c r="L126" i="29"/>
  <c r="M126" i="29"/>
  <c r="N126" i="29"/>
  <c r="O126" i="29"/>
  <c r="P126" i="29"/>
  <c r="Q126" i="29"/>
  <c r="R126" i="29"/>
  <c r="S126" i="29"/>
  <c r="T126" i="29"/>
  <c r="U126" i="29"/>
  <c r="V126" i="29"/>
  <c r="W126" i="29"/>
  <c r="X126" i="29"/>
  <c r="Y126" i="29"/>
  <c r="Z126" i="29"/>
  <c r="AA126" i="29"/>
  <c r="B127" i="29"/>
  <c r="C127" i="29"/>
  <c r="D127" i="29"/>
  <c r="E127" i="29"/>
  <c r="F127" i="29"/>
  <c r="G127" i="29"/>
  <c r="H127" i="29"/>
  <c r="I127" i="29"/>
  <c r="J127" i="29"/>
  <c r="K127" i="29"/>
  <c r="L127" i="29"/>
  <c r="M127" i="29"/>
  <c r="N127" i="29"/>
  <c r="O127" i="29"/>
  <c r="P127" i="29"/>
  <c r="Q127" i="29"/>
  <c r="R127" i="29"/>
  <c r="S127" i="29"/>
  <c r="T127" i="29"/>
  <c r="U127" i="29"/>
  <c r="V127" i="29"/>
  <c r="W127" i="29"/>
  <c r="X127" i="29"/>
  <c r="Y127" i="29"/>
  <c r="Z127" i="29"/>
  <c r="AA127" i="29"/>
  <c r="B128" i="29"/>
  <c r="C128" i="29"/>
  <c r="D128" i="29"/>
  <c r="E128" i="29"/>
  <c r="F128" i="29"/>
  <c r="G128" i="29"/>
  <c r="H128" i="29"/>
  <c r="I128" i="29"/>
  <c r="J128" i="29"/>
  <c r="K128" i="29"/>
  <c r="L128" i="29"/>
  <c r="M128" i="29"/>
  <c r="N128" i="29"/>
  <c r="O128" i="29"/>
  <c r="P128" i="29"/>
  <c r="Q128" i="29"/>
  <c r="R128" i="29"/>
  <c r="S128" i="29"/>
  <c r="T128" i="29"/>
  <c r="U128" i="29"/>
  <c r="V128" i="29"/>
  <c r="W128" i="29"/>
  <c r="X128" i="29"/>
  <c r="Y128" i="29"/>
  <c r="Z128" i="29"/>
  <c r="AA128" i="29"/>
  <c r="B129" i="29"/>
  <c r="C129" i="29"/>
  <c r="D129" i="29"/>
  <c r="E129" i="29"/>
  <c r="F129" i="29"/>
  <c r="G129" i="29"/>
  <c r="H129" i="29"/>
  <c r="I129" i="29"/>
  <c r="J129" i="29"/>
  <c r="K129" i="29"/>
  <c r="L129" i="29"/>
  <c r="M129" i="29"/>
  <c r="N129" i="29"/>
  <c r="O129" i="29"/>
  <c r="P129" i="29"/>
  <c r="Q129" i="29"/>
  <c r="R129" i="29"/>
  <c r="S129" i="29"/>
  <c r="T129" i="29"/>
  <c r="U129" i="29"/>
  <c r="V129" i="29"/>
  <c r="W129" i="29"/>
  <c r="X129" i="29"/>
  <c r="Y129" i="29"/>
  <c r="Z129" i="29"/>
  <c r="AA129" i="29"/>
  <c r="B130" i="29"/>
  <c r="C130" i="29"/>
  <c r="D130" i="29"/>
  <c r="E130" i="29"/>
  <c r="F130" i="29"/>
  <c r="G130" i="29"/>
  <c r="H130" i="29"/>
  <c r="I130" i="29"/>
  <c r="J130" i="29"/>
  <c r="K130" i="29"/>
  <c r="L130" i="29"/>
  <c r="M130" i="29"/>
  <c r="N130" i="29"/>
  <c r="O130" i="29"/>
  <c r="P130" i="29"/>
  <c r="Q130" i="29"/>
  <c r="R130" i="29"/>
  <c r="S130" i="29"/>
  <c r="T130" i="29"/>
  <c r="U130" i="29"/>
  <c r="V130" i="29"/>
  <c r="W130" i="29"/>
  <c r="X130" i="29"/>
  <c r="Y130" i="29"/>
  <c r="Z130" i="29"/>
  <c r="AA130" i="29"/>
  <c r="B131" i="29"/>
  <c r="C131" i="29"/>
  <c r="D131" i="29"/>
  <c r="E131" i="29"/>
  <c r="F131" i="29"/>
  <c r="G131" i="29"/>
  <c r="H131" i="29"/>
  <c r="I131" i="29"/>
  <c r="J131" i="29"/>
  <c r="K131" i="29"/>
  <c r="L131" i="29"/>
  <c r="M131" i="29"/>
  <c r="N131" i="29"/>
  <c r="O131" i="29"/>
  <c r="P131" i="29"/>
  <c r="Q131" i="29"/>
  <c r="R131" i="29"/>
  <c r="S131" i="29"/>
  <c r="T131" i="29"/>
  <c r="U131" i="29"/>
  <c r="V131" i="29"/>
  <c r="W131" i="29"/>
  <c r="X131" i="29"/>
  <c r="Y131" i="29"/>
  <c r="Z131" i="29"/>
  <c r="AA131" i="29"/>
  <c r="B132" i="29"/>
  <c r="C132" i="29"/>
  <c r="D132" i="29"/>
  <c r="E132" i="29"/>
  <c r="F132" i="29"/>
  <c r="G132" i="29"/>
  <c r="H132" i="29"/>
  <c r="I132" i="29"/>
  <c r="J132" i="29"/>
  <c r="K132" i="29"/>
  <c r="L132" i="29"/>
  <c r="M132" i="29"/>
  <c r="N132" i="29"/>
  <c r="O132" i="29"/>
  <c r="P132" i="29"/>
  <c r="Q132" i="29"/>
  <c r="R132" i="29"/>
  <c r="S132" i="29"/>
  <c r="T132" i="29"/>
  <c r="U132" i="29"/>
  <c r="V132" i="29"/>
  <c r="W132" i="29"/>
  <c r="X132" i="29"/>
  <c r="Y132" i="29"/>
  <c r="Z132" i="29"/>
  <c r="AA132" i="29"/>
  <c r="B133" i="29"/>
  <c r="C133" i="29"/>
  <c r="D133" i="29"/>
  <c r="E133" i="29"/>
  <c r="F133" i="29"/>
  <c r="G133" i="29"/>
  <c r="H133" i="29"/>
  <c r="I133" i="29"/>
  <c r="J133" i="29"/>
  <c r="K133" i="29"/>
  <c r="L133" i="29"/>
  <c r="M133" i="29"/>
  <c r="N133" i="29"/>
  <c r="O133" i="29"/>
  <c r="P133" i="29"/>
  <c r="Q133" i="29"/>
  <c r="R133" i="29"/>
  <c r="S133" i="29"/>
  <c r="T133" i="29"/>
  <c r="U133" i="29"/>
  <c r="V133" i="29"/>
  <c r="W133" i="29"/>
  <c r="X133" i="29"/>
  <c r="Y133" i="29"/>
  <c r="Z133" i="29"/>
  <c r="AA133" i="29"/>
  <c r="B134" i="29"/>
  <c r="C134" i="29"/>
  <c r="D134" i="29"/>
  <c r="E134" i="29"/>
  <c r="F134" i="29"/>
  <c r="G134" i="29"/>
  <c r="H134" i="29"/>
  <c r="I134" i="29"/>
  <c r="J134" i="29"/>
  <c r="K134" i="29"/>
  <c r="L134" i="29"/>
  <c r="M134" i="29"/>
  <c r="N134" i="29"/>
  <c r="O134" i="29"/>
  <c r="P134" i="29"/>
  <c r="Q134" i="29"/>
  <c r="R134" i="29"/>
  <c r="S134" i="29"/>
  <c r="T134" i="29"/>
  <c r="U134" i="29"/>
  <c r="V134" i="29"/>
  <c r="W134" i="29"/>
  <c r="X134" i="29"/>
  <c r="Y134" i="29"/>
  <c r="Z134" i="29"/>
  <c r="AA134" i="29"/>
  <c r="B135" i="29"/>
  <c r="C135" i="29"/>
  <c r="D135" i="29"/>
  <c r="E135" i="29"/>
  <c r="F135" i="29"/>
  <c r="G135" i="29"/>
  <c r="H135" i="29"/>
  <c r="I135" i="29"/>
  <c r="J135" i="29"/>
  <c r="K135" i="29"/>
  <c r="L135" i="29"/>
  <c r="M135" i="29"/>
  <c r="N135" i="29"/>
  <c r="O135" i="29"/>
  <c r="P135" i="29"/>
  <c r="Q135" i="29"/>
  <c r="R135" i="29"/>
  <c r="S135" i="29"/>
  <c r="T135" i="29"/>
  <c r="U135" i="29"/>
  <c r="V135" i="29"/>
  <c r="W135" i="29"/>
  <c r="X135" i="29"/>
  <c r="Y135" i="29"/>
  <c r="Z135" i="29"/>
  <c r="AA135" i="29"/>
  <c r="B136" i="29"/>
  <c r="C136" i="29"/>
  <c r="D136" i="29"/>
  <c r="E136" i="29"/>
  <c r="F136" i="29"/>
  <c r="G136" i="29"/>
  <c r="H136" i="29"/>
  <c r="I136" i="29"/>
  <c r="J136" i="29"/>
  <c r="K136" i="29"/>
  <c r="L136" i="29"/>
  <c r="M136" i="29"/>
  <c r="N136" i="29"/>
  <c r="O136" i="29"/>
  <c r="P136" i="29"/>
  <c r="Q136" i="29"/>
  <c r="R136" i="29"/>
  <c r="S136" i="29"/>
  <c r="T136" i="29"/>
  <c r="U136" i="29"/>
  <c r="V136" i="29"/>
  <c r="W136" i="29"/>
  <c r="X136" i="29"/>
  <c r="Y136" i="29"/>
  <c r="Z136" i="29"/>
  <c r="AA136" i="29"/>
  <c r="B137" i="29"/>
  <c r="C137" i="29"/>
  <c r="D137" i="29"/>
  <c r="E137" i="29"/>
  <c r="F137" i="29"/>
  <c r="G137" i="29"/>
  <c r="H137" i="29"/>
  <c r="I137" i="29"/>
  <c r="J137" i="29"/>
  <c r="K137" i="29"/>
  <c r="L137" i="29"/>
  <c r="M137" i="29"/>
  <c r="N137" i="29"/>
  <c r="O137" i="29"/>
  <c r="P137" i="29"/>
  <c r="Q137" i="29"/>
  <c r="R137" i="29"/>
  <c r="S137" i="29"/>
  <c r="T137" i="29"/>
  <c r="U137" i="29"/>
  <c r="V137" i="29"/>
  <c r="W137" i="29"/>
  <c r="X137" i="29"/>
  <c r="Y137" i="29"/>
  <c r="Z137" i="29"/>
  <c r="AA137" i="29"/>
  <c r="B138" i="29"/>
  <c r="C138" i="29"/>
  <c r="D138" i="29"/>
  <c r="E138" i="29"/>
  <c r="F138" i="29"/>
  <c r="G138" i="29"/>
  <c r="H138" i="29"/>
  <c r="I138" i="29"/>
  <c r="J138" i="29"/>
  <c r="K138" i="29"/>
  <c r="L138" i="29"/>
  <c r="M138" i="29"/>
  <c r="N138" i="29"/>
  <c r="O138" i="29"/>
  <c r="P138" i="29"/>
  <c r="Q138" i="29"/>
  <c r="R138" i="29"/>
  <c r="S138" i="29"/>
  <c r="T138" i="29"/>
  <c r="U138" i="29"/>
  <c r="V138" i="29"/>
  <c r="W138" i="29"/>
  <c r="X138" i="29"/>
  <c r="Y138" i="29"/>
  <c r="Z138" i="29"/>
  <c r="AA138" i="29"/>
  <c r="B139" i="29"/>
  <c r="C139" i="29"/>
  <c r="D139" i="29"/>
  <c r="E139" i="29"/>
  <c r="F139" i="29"/>
  <c r="G139" i="29"/>
  <c r="H139" i="29"/>
  <c r="I139" i="29"/>
  <c r="J139" i="29"/>
  <c r="K139" i="29"/>
  <c r="L139" i="29"/>
  <c r="M139" i="29"/>
  <c r="N139" i="29"/>
  <c r="O139" i="29"/>
  <c r="P139" i="29"/>
  <c r="Q139" i="29"/>
  <c r="R139" i="29"/>
  <c r="S139" i="29"/>
  <c r="T139" i="29"/>
  <c r="U139" i="29"/>
  <c r="V139" i="29"/>
  <c r="W139" i="29"/>
  <c r="X139" i="29"/>
  <c r="Y139" i="29"/>
  <c r="Z139" i="29"/>
  <c r="AA139" i="29"/>
  <c r="B140" i="29"/>
  <c r="C140" i="29"/>
  <c r="D140" i="29"/>
  <c r="E140" i="29"/>
  <c r="F140" i="29"/>
  <c r="G140" i="29"/>
  <c r="H140" i="29"/>
  <c r="I140" i="29"/>
  <c r="J140" i="29"/>
  <c r="K140" i="29"/>
  <c r="L140" i="29"/>
  <c r="M140" i="29"/>
  <c r="N140" i="29"/>
  <c r="O140" i="29"/>
  <c r="P140" i="29"/>
  <c r="Q140" i="29"/>
  <c r="R140" i="29"/>
  <c r="S140" i="29"/>
  <c r="T140" i="29"/>
  <c r="U140" i="29"/>
  <c r="V140" i="29"/>
  <c r="W140" i="29"/>
  <c r="X140" i="29"/>
  <c r="Y140" i="29"/>
  <c r="Z140" i="29"/>
  <c r="AA140" i="29"/>
  <c r="B141" i="29"/>
  <c r="C141" i="29"/>
  <c r="D141" i="29"/>
  <c r="E141" i="29"/>
  <c r="F141" i="29"/>
  <c r="G141" i="29"/>
  <c r="H141" i="29"/>
  <c r="I141" i="29"/>
  <c r="J141" i="29"/>
  <c r="K141" i="29"/>
  <c r="L141" i="29"/>
  <c r="M141" i="29"/>
  <c r="N141" i="29"/>
  <c r="O141" i="29"/>
  <c r="P141" i="29"/>
  <c r="Q141" i="29"/>
  <c r="R141" i="29"/>
  <c r="S141" i="29"/>
  <c r="T141" i="29"/>
  <c r="U141" i="29"/>
  <c r="V141" i="29"/>
  <c r="W141" i="29"/>
  <c r="X141" i="29"/>
  <c r="Y141" i="29"/>
  <c r="Z141" i="29"/>
  <c r="AA141" i="29"/>
  <c r="B142" i="29"/>
  <c r="C142" i="29"/>
  <c r="D142" i="29"/>
  <c r="E142" i="29"/>
  <c r="F142" i="29"/>
  <c r="G142" i="29"/>
  <c r="H142" i="29"/>
  <c r="I142" i="29"/>
  <c r="J142" i="29"/>
  <c r="K142" i="29"/>
  <c r="L142" i="29"/>
  <c r="M142" i="29"/>
  <c r="N142" i="29"/>
  <c r="O142" i="29"/>
  <c r="P142" i="29"/>
  <c r="Q142" i="29"/>
  <c r="R142" i="29"/>
  <c r="S142" i="29"/>
  <c r="T142" i="29"/>
  <c r="U142" i="29"/>
  <c r="V142" i="29"/>
  <c r="W142" i="29"/>
  <c r="X142" i="29"/>
  <c r="Y142" i="29"/>
  <c r="Z142" i="29"/>
  <c r="AA142" i="29"/>
  <c r="B143" i="29"/>
  <c r="C143" i="29"/>
  <c r="D143" i="29"/>
  <c r="E143" i="29"/>
  <c r="F143" i="29"/>
  <c r="G143" i="29"/>
  <c r="H143" i="29"/>
  <c r="I143" i="29"/>
  <c r="J143" i="29"/>
  <c r="K143" i="29"/>
  <c r="L143" i="29"/>
  <c r="M143" i="29"/>
  <c r="N143" i="29"/>
  <c r="O143" i="29"/>
  <c r="P143" i="29"/>
  <c r="Q143" i="29"/>
  <c r="R143" i="29"/>
  <c r="S143" i="29"/>
  <c r="T143" i="29"/>
  <c r="U143" i="29"/>
  <c r="V143" i="29"/>
  <c r="W143" i="29"/>
  <c r="X143" i="29"/>
  <c r="Y143" i="29"/>
  <c r="Z143" i="29"/>
  <c r="AA143" i="29"/>
  <c r="B144" i="29"/>
  <c r="C144" i="29"/>
  <c r="D144" i="29"/>
  <c r="E144" i="29"/>
  <c r="F144" i="29"/>
  <c r="G144" i="29"/>
  <c r="H144" i="29"/>
  <c r="I144" i="29"/>
  <c r="J144" i="29"/>
  <c r="K144" i="29"/>
  <c r="L144" i="29"/>
  <c r="M144" i="29"/>
  <c r="N144" i="29"/>
  <c r="O144" i="29"/>
  <c r="P144" i="29"/>
  <c r="Q144" i="29"/>
  <c r="R144" i="29"/>
  <c r="S144" i="29"/>
  <c r="T144" i="29"/>
  <c r="U144" i="29"/>
  <c r="V144" i="29"/>
  <c r="W144" i="29"/>
  <c r="X144" i="29"/>
  <c r="Y144" i="29"/>
  <c r="Z144" i="29"/>
  <c r="AA144" i="29"/>
  <c r="B145" i="29"/>
  <c r="C145" i="29"/>
  <c r="D145" i="29"/>
  <c r="E145" i="29"/>
  <c r="F145" i="29"/>
  <c r="G145" i="29"/>
  <c r="H145" i="29"/>
  <c r="I145" i="29"/>
  <c r="J145" i="29"/>
  <c r="K145" i="29"/>
  <c r="L145" i="29"/>
  <c r="M145" i="29"/>
  <c r="N145" i="29"/>
  <c r="O145" i="29"/>
  <c r="P145" i="29"/>
  <c r="Q145" i="29"/>
  <c r="R145" i="29"/>
  <c r="S145" i="29"/>
  <c r="T145" i="29"/>
  <c r="U145" i="29"/>
  <c r="V145" i="29"/>
  <c r="W145" i="29"/>
  <c r="X145" i="29"/>
  <c r="Y145" i="29"/>
  <c r="Z145" i="29"/>
  <c r="AA145" i="29"/>
  <c r="B146" i="29"/>
  <c r="C146" i="29"/>
  <c r="D146" i="29"/>
  <c r="E146" i="29"/>
  <c r="F146" i="29"/>
  <c r="G146" i="29"/>
  <c r="H146" i="29"/>
  <c r="I146" i="29"/>
  <c r="J146" i="29"/>
  <c r="K146" i="29"/>
  <c r="L146" i="29"/>
  <c r="M146" i="29"/>
  <c r="N146" i="29"/>
  <c r="O146" i="29"/>
  <c r="P146" i="29"/>
  <c r="Q146" i="29"/>
  <c r="R146" i="29"/>
  <c r="S146" i="29"/>
  <c r="T146" i="29"/>
  <c r="U146" i="29"/>
  <c r="V146" i="29"/>
  <c r="W146" i="29"/>
  <c r="X146" i="29"/>
  <c r="Y146" i="29"/>
  <c r="Z146" i="29"/>
  <c r="AA146" i="29"/>
  <c r="B147" i="29"/>
  <c r="C147" i="29"/>
  <c r="D147" i="29"/>
  <c r="E147" i="29"/>
  <c r="F147" i="29"/>
  <c r="G147" i="29"/>
  <c r="H147" i="29"/>
  <c r="I147" i="29"/>
  <c r="J147" i="29"/>
  <c r="K147" i="29"/>
  <c r="L147" i="29"/>
  <c r="M147" i="29"/>
  <c r="N147" i="29"/>
  <c r="O147" i="29"/>
  <c r="P147" i="29"/>
  <c r="Q147" i="29"/>
  <c r="R147" i="29"/>
  <c r="S147" i="29"/>
  <c r="T147" i="29"/>
  <c r="U147" i="29"/>
  <c r="V147" i="29"/>
  <c r="W147" i="29"/>
  <c r="X147" i="29"/>
  <c r="Y147" i="29"/>
  <c r="Z147" i="29"/>
  <c r="AA147" i="29"/>
  <c r="B148" i="29"/>
  <c r="C148" i="29"/>
  <c r="D148" i="29"/>
  <c r="E148" i="29"/>
  <c r="F148" i="29"/>
  <c r="G148" i="29"/>
  <c r="H148" i="29"/>
  <c r="I148" i="29"/>
  <c r="J148" i="29"/>
  <c r="K148" i="29"/>
  <c r="L148" i="29"/>
  <c r="M148" i="29"/>
  <c r="N148" i="29"/>
  <c r="O148" i="29"/>
  <c r="P148" i="29"/>
  <c r="Q148" i="29"/>
  <c r="R148" i="29"/>
  <c r="S148" i="29"/>
  <c r="T148" i="29"/>
  <c r="U148" i="29"/>
  <c r="V148" i="29"/>
  <c r="W148" i="29"/>
  <c r="X148" i="29"/>
  <c r="Y148" i="29"/>
  <c r="Z148" i="29"/>
  <c r="AA148" i="29"/>
  <c r="B149" i="29"/>
  <c r="C149" i="29"/>
  <c r="D149" i="29"/>
  <c r="E149" i="29"/>
  <c r="F149" i="29"/>
  <c r="G149" i="29"/>
  <c r="H149" i="29"/>
  <c r="I149" i="29"/>
  <c r="J149" i="29"/>
  <c r="K149" i="29"/>
  <c r="L149" i="29"/>
  <c r="M149" i="29"/>
  <c r="N149" i="29"/>
  <c r="O149" i="29"/>
  <c r="P149" i="29"/>
  <c r="Q149" i="29"/>
  <c r="R149" i="29"/>
  <c r="S149" i="29"/>
  <c r="T149" i="29"/>
  <c r="U149" i="29"/>
  <c r="V149" i="29"/>
  <c r="W149" i="29"/>
  <c r="X149" i="29"/>
  <c r="Y149" i="29"/>
  <c r="Z149" i="29"/>
  <c r="AA149" i="29"/>
  <c r="B150" i="29"/>
  <c r="C150" i="29"/>
  <c r="D150" i="29"/>
  <c r="E150" i="29"/>
  <c r="F150" i="29"/>
  <c r="G150" i="29"/>
  <c r="H150" i="29"/>
  <c r="I150" i="29"/>
  <c r="J150" i="29"/>
  <c r="K150" i="29"/>
  <c r="L150" i="29"/>
  <c r="M150" i="29"/>
  <c r="N150" i="29"/>
  <c r="O150" i="29"/>
  <c r="P150" i="29"/>
  <c r="Q150" i="29"/>
  <c r="R150" i="29"/>
  <c r="S150" i="29"/>
  <c r="T150" i="29"/>
  <c r="U150" i="29"/>
  <c r="V150" i="29"/>
  <c r="W150" i="29"/>
  <c r="X150" i="29"/>
  <c r="Y150" i="29"/>
  <c r="Z150" i="29"/>
  <c r="AA150" i="29"/>
  <c r="B151" i="29"/>
  <c r="C151" i="29"/>
  <c r="D151" i="29"/>
  <c r="E151" i="29"/>
  <c r="F151" i="29"/>
  <c r="G151" i="29"/>
  <c r="H151" i="29"/>
  <c r="I151" i="29"/>
  <c r="J151" i="29"/>
  <c r="K151" i="29"/>
  <c r="L151" i="29"/>
  <c r="M151" i="29"/>
  <c r="N151" i="29"/>
  <c r="O151" i="29"/>
  <c r="P151" i="29"/>
  <c r="Q151" i="29"/>
  <c r="R151" i="29"/>
  <c r="S151" i="29"/>
  <c r="T151" i="29"/>
  <c r="U151" i="29"/>
  <c r="V151" i="29"/>
  <c r="W151" i="29"/>
  <c r="X151" i="29"/>
  <c r="Y151" i="29"/>
  <c r="Z151" i="29"/>
  <c r="AA151" i="29"/>
  <c r="B152" i="29"/>
  <c r="C152" i="29"/>
  <c r="D152" i="29"/>
  <c r="E152" i="29"/>
  <c r="F152" i="29"/>
  <c r="G152" i="29"/>
  <c r="H152" i="29"/>
  <c r="I152" i="29"/>
  <c r="J152" i="29"/>
  <c r="K152" i="29"/>
  <c r="L152" i="29"/>
  <c r="M152" i="29"/>
  <c r="N152" i="29"/>
  <c r="O152" i="29"/>
  <c r="P152" i="29"/>
  <c r="Q152" i="29"/>
  <c r="R152" i="29"/>
  <c r="S152" i="29"/>
  <c r="T152" i="29"/>
  <c r="U152" i="29"/>
  <c r="V152" i="29"/>
  <c r="W152" i="29"/>
  <c r="X152" i="29"/>
  <c r="Y152" i="29"/>
  <c r="Z152" i="29"/>
  <c r="AA152" i="29"/>
  <c r="B153" i="29"/>
  <c r="C153" i="29"/>
  <c r="D153" i="29"/>
  <c r="E153" i="29"/>
  <c r="F153" i="29"/>
  <c r="G153" i="29"/>
  <c r="H153" i="29"/>
  <c r="I153" i="29"/>
  <c r="J153" i="29"/>
  <c r="K153" i="29"/>
  <c r="L153" i="29"/>
  <c r="M153" i="29"/>
  <c r="N153" i="29"/>
  <c r="O153" i="29"/>
  <c r="P153" i="29"/>
  <c r="Q153" i="29"/>
  <c r="R153" i="29"/>
  <c r="S153" i="29"/>
  <c r="T153" i="29"/>
  <c r="U153" i="29"/>
  <c r="V153" i="29"/>
  <c r="W153" i="29"/>
  <c r="X153" i="29"/>
  <c r="Y153" i="29"/>
  <c r="Z153" i="29"/>
  <c r="AA153" i="29"/>
  <c r="B154" i="29"/>
  <c r="C154" i="29"/>
  <c r="D154" i="29"/>
  <c r="E154" i="29"/>
  <c r="F154" i="29"/>
  <c r="G154" i="29"/>
  <c r="H154" i="29"/>
  <c r="I154" i="29"/>
  <c r="J154" i="29"/>
  <c r="K154" i="29"/>
  <c r="L154" i="29"/>
  <c r="M154" i="29"/>
  <c r="N154" i="29"/>
  <c r="O154" i="29"/>
  <c r="P154" i="29"/>
  <c r="Q154" i="29"/>
  <c r="R154" i="29"/>
  <c r="S154" i="29"/>
  <c r="T154" i="29"/>
  <c r="U154" i="29"/>
  <c r="V154" i="29"/>
  <c r="W154" i="29"/>
  <c r="X154" i="29"/>
  <c r="Y154" i="29"/>
  <c r="Z154" i="29"/>
  <c r="AA154" i="29"/>
  <c r="B155" i="29"/>
  <c r="C155" i="29"/>
  <c r="D155" i="29"/>
  <c r="E155" i="29"/>
  <c r="F155" i="29"/>
  <c r="G155" i="29"/>
  <c r="H155" i="29"/>
  <c r="I155" i="29"/>
  <c r="J155" i="29"/>
  <c r="K155" i="29"/>
  <c r="L155" i="29"/>
  <c r="M155" i="29"/>
  <c r="N155" i="29"/>
  <c r="O155" i="29"/>
  <c r="P155" i="29"/>
  <c r="Q155" i="29"/>
  <c r="R155" i="29"/>
  <c r="S155" i="29"/>
  <c r="T155" i="29"/>
  <c r="U155" i="29"/>
  <c r="V155" i="29"/>
  <c r="W155" i="29"/>
  <c r="X155" i="29"/>
  <c r="Y155" i="29"/>
  <c r="Z155" i="29"/>
  <c r="AA155" i="29"/>
  <c r="B156" i="29"/>
  <c r="C156" i="29"/>
  <c r="D156" i="29"/>
  <c r="E156" i="29"/>
  <c r="F156" i="29"/>
  <c r="G156" i="29"/>
  <c r="H156" i="29"/>
  <c r="I156" i="29"/>
  <c r="J156" i="29"/>
  <c r="K156" i="29"/>
  <c r="L156" i="29"/>
  <c r="M156" i="29"/>
  <c r="N156" i="29"/>
  <c r="O156" i="29"/>
  <c r="P156" i="29"/>
  <c r="Q156" i="29"/>
  <c r="R156" i="29"/>
  <c r="S156" i="29"/>
  <c r="T156" i="29"/>
  <c r="U156" i="29"/>
  <c r="V156" i="29"/>
  <c r="W156" i="29"/>
  <c r="X156" i="29"/>
  <c r="Y156" i="29"/>
  <c r="Z156" i="29"/>
  <c r="AA156" i="29"/>
  <c r="B157" i="29"/>
  <c r="C157" i="29"/>
  <c r="D157" i="29"/>
  <c r="E157" i="29"/>
  <c r="F157" i="29"/>
  <c r="G157" i="29"/>
  <c r="H157" i="29"/>
  <c r="I157" i="29"/>
  <c r="J157" i="29"/>
  <c r="K157" i="29"/>
  <c r="L157" i="29"/>
  <c r="M157" i="29"/>
  <c r="N157" i="29"/>
  <c r="O157" i="29"/>
  <c r="P157" i="29"/>
  <c r="Q157" i="29"/>
  <c r="R157" i="29"/>
  <c r="S157" i="29"/>
  <c r="T157" i="29"/>
  <c r="U157" i="29"/>
  <c r="V157" i="29"/>
  <c r="W157" i="29"/>
  <c r="X157" i="29"/>
  <c r="Y157" i="29"/>
  <c r="Z157" i="29"/>
  <c r="AA157" i="29"/>
  <c r="B158" i="29"/>
  <c r="C158" i="29"/>
  <c r="D158" i="29"/>
  <c r="E158" i="29"/>
  <c r="F158" i="29"/>
  <c r="G158" i="29"/>
  <c r="H158" i="29"/>
  <c r="I158" i="29"/>
  <c r="J158" i="29"/>
  <c r="K158" i="29"/>
  <c r="L158" i="29"/>
  <c r="M158" i="29"/>
  <c r="N158" i="29"/>
  <c r="O158" i="29"/>
  <c r="P158" i="29"/>
  <c r="Q158" i="29"/>
  <c r="R158" i="29"/>
  <c r="S158" i="29"/>
  <c r="T158" i="29"/>
  <c r="U158" i="29"/>
  <c r="V158" i="29"/>
  <c r="W158" i="29"/>
  <c r="X158" i="29"/>
  <c r="Y158" i="29"/>
  <c r="Z158" i="29"/>
  <c r="AA158" i="29"/>
  <c r="B159" i="29"/>
  <c r="C159" i="29"/>
  <c r="D159" i="29"/>
  <c r="E159" i="29"/>
  <c r="F159" i="29"/>
  <c r="G159" i="29"/>
  <c r="H159" i="29"/>
  <c r="I159" i="29"/>
  <c r="J159" i="29"/>
  <c r="K159" i="29"/>
  <c r="L159" i="29"/>
  <c r="M159" i="29"/>
  <c r="N159" i="29"/>
  <c r="O159" i="29"/>
  <c r="P159" i="29"/>
  <c r="Q159" i="29"/>
  <c r="R159" i="29"/>
  <c r="S159" i="29"/>
  <c r="T159" i="29"/>
  <c r="U159" i="29"/>
  <c r="V159" i="29"/>
  <c r="W159" i="29"/>
  <c r="X159" i="29"/>
  <c r="Y159" i="29"/>
  <c r="Z159" i="29"/>
  <c r="AA159" i="29"/>
  <c r="B160" i="29"/>
  <c r="C160" i="29"/>
  <c r="D160" i="29"/>
  <c r="E160" i="29"/>
  <c r="F160" i="29"/>
  <c r="G160" i="29"/>
  <c r="H160" i="29"/>
  <c r="I160" i="29"/>
  <c r="J160" i="29"/>
  <c r="K160" i="29"/>
  <c r="L160" i="29"/>
  <c r="M160" i="29"/>
  <c r="N160" i="29"/>
  <c r="O160" i="29"/>
  <c r="P160" i="29"/>
  <c r="Q160" i="29"/>
  <c r="R160" i="29"/>
  <c r="S160" i="29"/>
  <c r="T160" i="29"/>
  <c r="U160" i="29"/>
  <c r="V160" i="29"/>
  <c r="W160" i="29"/>
  <c r="X160" i="29"/>
  <c r="Y160" i="29"/>
  <c r="Z160" i="29"/>
  <c r="AA160" i="29"/>
  <c r="B161" i="29"/>
  <c r="C161" i="29"/>
  <c r="D161" i="29"/>
  <c r="E161" i="29"/>
  <c r="F161" i="29"/>
  <c r="G161" i="29"/>
  <c r="H161" i="29"/>
  <c r="I161" i="29"/>
  <c r="J161" i="29"/>
  <c r="K161" i="29"/>
  <c r="L161" i="29"/>
  <c r="M161" i="29"/>
  <c r="N161" i="29"/>
  <c r="O161" i="29"/>
  <c r="P161" i="29"/>
  <c r="Q161" i="29"/>
  <c r="R161" i="29"/>
  <c r="S161" i="29"/>
  <c r="T161" i="29"/>
  <c r="U161" i="29"/>
  <c r="V161" i="29"/>
  <c r="W161" i="29"/>
  <c r="X161" i="29"/>
  <c r="Y161" i="29"/>
  <c r="Z161" i="29"/>
  <c r="AA161" i="29"/>
  <c r="B162" i="29"/>
  <c r="C162" i="29"/>
  <c r="D162" i="29"/>
  <c r="E162" i="29"/>
  <c r="F162" i="29"/>
  <c r="G162" i="29"/>
  <c r="H162" i="29"/>
  <c r="I162" i="29"/>
  <c r="J162" i="29"/>
  <c r="K162" i="29"/>
  <c r="L162" i="29"/>
  <c r="M162" i="29"/>
  <c r="N162" i="29"/>
  <c r="O162" i="29"/>
  <c r="P162" i="29"/>
  <c r="Q162" i="29"/>
  <c r="R162" i="29"/>
  <c r="S162" i="29"/>
  <c r="T162" i="29"/>
  <c r="U162" i="29"/>
  <c r="V162" i="29"/>
  <c r="W162" i="29"/>
  <c r="X162" i="29"/>
  <c r="Y162" i="29"/>
  <c r="Z162" i="29"/>
  <c r="AA162" i="29"/>
  <c r="B163" i="29"/>
  <c r="C163" i="29"/>
  <c r="D163" i="29"/>
  <c r="E163" i="29"/>
  <c r="F163" i="29"/>
  <c r="G163" i="29"/>
  <c r="H163" i="29"/>
  <c r="I163" i="29"/>
  <c r="J163" i="29"/>
  <c r="K163" i="29"/>
  <c r="L163" i="29"/>
  <c r="M163" i="29"/>
  <c r="N163" i="29"/>
  <c r="O163" i="29"/>
  <c r="P163" i="29"/>
  <c r="Q163" i="29"/>
  <c r="R163" i="29"/>
  <c r="S163" i="29"/>
  <c r="T163" i="29"/>
  <c r="U163" i="29"/>
  <c r="V163" i="29"/>
  <c r="W163" i="29"/>
  <c r="X163" i="29"/>
  <c r="Y163" i="29"/>
  <c r="Z163" i="29"/>
  <c r="AA163" i="29"/>
  <c r="B164" i="29"/>
  <c r="C164" i="29"/>
  <c r="D164" i="29"/>
  <c r="E164" i="29"/>
  <c r="F164" i="29"/>
  <c r="G164" i="29"/>
  <c r="H164" i="29"/>
  <c r="I164" i="29"/>
  <c r="J164" i="29"/>
  <c r="K164" i="29"/>
  <c r="L164" i="29"/>
  <c r="M164" i="29"/>
  <c r="N164" i="29"/>
  <c r="O164" i="29"/>
  <c r="P164" i="29"/>
  <c r="Q164" i="29"/>
  <c r="R164" i="29"/>
  <c r="S164" i="29"/>
  <c r="T164" i="29"/>
  <c r="U164" i="29"/>
  <c r="V164" i="29"/>
  <c r="W164" i="29"/>
  <c r="X164" i="29"/>
  <c r="Y164" i="29"/>
  <c r="Z164" i="29"/>
  <c r="AA164" i="29"/>
  <c r="B165" i="29"/>
  <c r="C165" i="29"/>
  <c r="D165" i="29"/>
  <c r="E165" i="29"/>
  <c r="F165" i="29"/>
  <c r="G165" i="29"/>
  <c r="H165" i="29"/>
  <c r="I165" i="29"/>
  <c r="J165" i="29"/>
  <c r="K165" i="29"/>
  <c r="L165" i="29"/>
  <c r="M165" i="29"/>
  <c r="N165" i="29"/>
  <c r="O165" i="29"/>
  <c r="P165" i="29"/>
  <c r="Q165" i="29"/>
  <c r="R165" i="29"/>
  <c r="S165" i="29"/>
  <c r="T165" i="29"/>
  <c r="U165" i="29"/>
  <c r="V165" i="29"/>
  <c r="W165" i="29"/>
  <c r="X165" i="29"/>
  <c r="Y165" i="29"/>
  <c r="Z165" i="29"/>
  <c r="AA165" i="29"/>
  <c r="B166" i="29"/>
  <c r="C166" i="29"/>
  <c r="D166" i="29"/>
  <c r="E166" i="29"/>
  <c r="F166" i="29"/>
  <c r="G166" i="29"/>
  <c r="H166" i="29"/>
  <c r="I166" i="29"/>
  <c r="J166" i="29"/>
  <c r="K166" i="29"/>
  <c r="L166" i="29"/>
  <c r="M166" i="29"/>
  <c r="N166" i="29"/>
  <c r="O166" i="29"/>
  <c r="P166" i="29"/>
  <c r="Q166" i="29"/>
  <c r="R166" i="29"/>
  <c r="S166" i="29"/>
  <c r="T166" i="29"/>
  <c r="U166" i="29"/>
  <c r="V166" i="29"/>
  <c r="W166" i="29"/>
  <c r="X166" i="29"/>
  <c r="Y166" i="29"/>
  <c r="Z166" i="29"/>
  <c r="AA166" i="29"/>
  <c r="B167" i="29"/>
  <c r="C167" i="29"/>
  <c r="D167" i="29"/>
  <c r="E167" i="29"/>
  <c r="F167" i="29"/>
  <c r="G167" i="29"/>
  <c r="H167" i="29"/>
  <c r="I167" i="29"/>
  <c r="J167" i="29"/>
  <c r="K167" i="29"/>
  <c r="L167" i="29"/>
  <c r="M167" i="29"/>
  <c r="N167" i="29"/>
  <c r="O167" i="29"/>
  <c r="P167" i="29"/>
  <c r="Q167" i="29"/>
  <c r="R167" i="29"/>
  <c r="S167" i="29"/>
  <c r="T167" i="29"/>
  <c r="U167" i="29"/>
  <c r="V167" i="29"/>
  <c r="W167" i="29"/>
  <c r="X167" i="29"/>
  <c r="Y167" i="29"/>
  <c r="Z167" i="29"/>
  <c r="AA167" i="29"/>
  <c r="B168" i="29"/>
  <c r="C168" i="29"/>
  <c r="D168" i="29"/>
  <c r="E168" i="29"/>
  <c r="F168" i="29"/>
  <c r="G168" i="29"/>
  <c r="H168" i="29"/>
  <c r="I168" i="29"/>
  <c r="J168" i="29"/>
  <c r="K168" i="29"/>
  <c r="L168" i="29"/>
  <c r="M168" i="29"/>
  <c r="N168" i="29"/>
  <c r="O168" i="29"/>
  <c r="P168" i="29"/>
  <c r="Q168" i="29"/>
  <c r="R168" i="29"/>
  <c r="S168" i="29"/>
  <c r="T168" i="29"/>
  <c r="U168" i="29"/>
  <c r="V168" i="29"/>
  <c r="W168" i="29"/>
  <c r="X168" i="29"/>
  <c r="Y168" i="29"/>
  <c r="Z168" i="29"/>
  <c r="AA168" i="29"/>
  <c r="B169" i="29"/>
  <c r="C169" i="29"/>
  <c r="D169" i="29"/>
  <c r="E169" i="29"/>
  <c r="F169" i="29"/>
  <c r="G169" i="29"/>
  <c r="H169" i="29"/>
  <c r="I169" i="29"/>
  <c r="J169" i="29"/>
  <c r="K169" i="29"/>
  <c r="L169" i="29"/>
  <c r="M169" i="29"/>
  <c r="N169" i="29"/>
  <c r="O169" i="29"/>
  <c r="P169" i="29"/>
  <c r="Q169" i="29"/>
  <c r="R169" i="29"/>
  <c r="S169" i="29"/>
  <c r="T169" i="29"/>
  <c r="U169" i="29"/>
  <c r="V169" i="29"/>
  <c r="W169" i="29"/>
  <c r="X169" i="29"/>
  <c r="Y169" i="29"/>
  <c r="Z169" i="29"/>
  <c r="AA169" i="29"/>
  <c r="B170" i="29"/>
  <c r="C170" i="29"/>
  <c r="D170" i="29"/>
  <c r="E170" i="29"/>
  <c r="F170" i="29"/>
  <c r="G170" i="29"/>
  <c r="H170" i="29"/>
  <c r="I170" i="29"/>
  <c r="J170" i="29"/>
  <c r="K170" i="29"/>
  <c r="L170" i="29"/>
  <c r="M170" i="29"/>
  <c r="N170" i="29"/>
  <c r="O170" i="29"/>
  <c r="P170" i="29"/>
  <c r="Q170" i="29"/>
  <c r="R170" i="29"/>
  <c r="S170" i="29"/>
  <c r="T170" i="29"/>
  <c r="U170" i="29"/>
  <c r="V170" i="29"/>
  <c r="W170" i="29"/>
  <c r="X170" i="29"/>
  <c r="Y170" i="29"/>
  <c r="Z170" i="29"/>
  <c r="AA170" i="29"/>
  <c r="B171" i="29"/>
  <c r="C171" i="29"/>
  <c r="D171" i="29"/>
  <c r="E171" i="29"/>
  <c r="F171" i="29"/>
  <c r="G171" i="29"/>
  <c r="H171" i="29"/>
  <c r="I171" i="29"/>
  <c r="J171" i="29"/>
  <c r="K171" i="29"/>
  <c r="L171" i="29"/>
  <c r="M171" i="29"/>
  <c r="N171" i="29"/>
  <c r="O171" i="29"/>
  <c r="P171" i="29"/>
  <c r="Q171" i="29"/>
  <c r="R171" i="29"/>
  <c r="S171" i="29"/>
  <c r="T171" i="29"/>
  <c r="U171" i="29"/>
  <c r="V171" i="29"/>
  <c r="W171" i="29"/>
  <c r="X171" i="29"/>
  <c r="Y171" i="29"/>
  <c r="Z171" i="29"/>
  <c r="AA171" i="29"/>
  <c r="B172" i="29"/>
  <c r="C172" i="29"/>
  <c r="D172" i="29"/>
  <c r="E172" i="29"/>
  <c r="F172" i="29"/>
  <c r="G172" i="29"/>
  <c r="H172" i="29"/>
  <c r="I172" i="29"/>
  <c r="J172" i="29"/>
  <c r="K172" i="29"/>
  <c r="L172" i="29"/>
  <c r="M172" i="29"/>
  <c r="N172" i="29"/>
  <c r="O172" i="29"/>
  <c r="P172" i="29"/>
  <c r="Q172" i="29"/>
  <c r="R172" i="29"/>
  <c r="S172" i="29"/>
  <c r="T172" i="29"/>
  <c r="U172" i="29"/>
  <c r="V172" i="29"/>
  <c r="W172" i="29"/>
  <c r="X172" i="29"/>
  <c r="Y172" i="29"/>
  <c r="Z172" i="29"/>
  <c r="AA172" i="29"/>
  <c r="B173" i="29"/>
  <c r="C173" i="29"/>
  <c r="D173" i="29"/>
  <c r="E173" i="29"/>
  <c r="F173" i="29"/>
  <c r="G173" i="29"/>
  <c r="H173" i="29"/>
  <c r="I173" i="29"/>
  <c r="J173" i="29"/>
  <c r="K173" i="29"/>
  <c r="L173" i="29"/>
  <c r="M173" i="29"/>
  <c r="N173" i="29"/>
  <c r="O173" i="29"/>
  <c r="P173" i="29"/>
  <c r="Q173" i="29"/>
  <c r="R173" i="29"/>
  <c r="S173" i="29"/>
  <c r="T173" i="29"/>
  <c r="U173" i="29"/>
  <c r="V173" i="29"/>
  <c r="W173" i="29"/>
  <c r="X173" i="29"/>
  <c r="Y173" i="29"/>
  <c r="Z173" i="29"/>
  <c r="AA173" i="29"/>
  <c r="B174" i="29"/>
  <c r="C174" i="29"/>
  <c r="D174" i="29"/>
  <c r="E174" i="29"/>
  <c r="F174" i="29"/>
  <c r="G174" i="29"/>
  <c r="H174" i="29"/>
  <c r="I174" i="29"/>
  <c r="J174" i="29"/>
  <c r="K174" i="29"/>
  <c r="L174" i="29"/>
  <c r="M174" i="29"/>
  <c r="N174" i="29"/>
  <c r="O174" i="29"/>
  <c r="P174" i="29"/>
  <c r="Q174" i="29"/>
  <c r="R174" i="29"/>
  <c r="S174" i="29"/>
  <c r="T174" i="29"/>
  <c r="U174" i="29"/>
  <c r="V174" i="29"/>
  <c r="W174" i="29"/>
  <c r="X174" i="29"/>
  <c r="Y174" i="29"/>
  <c r="Z174" i="29"/>
  <c r="AA174" i="29"/>
  <c r="B175" i="29"/>
  <c r="C175" i="29"/>
  <c r="D175" i="29"/>
  <c r="E175" i="29"/>
  <c r="F175" i="29"/>
  <c r="G175" i="29"/>
  <c r="H175" i="29"/>
  <c r="I175" i="29"/>
  <c r="J175" i="29"/>
  <c r="K175" i="29"/>
  <c r="L175" i="29"/>
  <c r="M175" i="29"/>
  <c r="N175" i="29"/>
  <c r="O175" i="29"/>
  <c r="P175" i="29"/>
  <c r="Q175" i="29"/>
  <c r="R175" i="29"/>
  <c r="S175" i="29"/>
  <c r="T175" i="29"/>
  <c r="U175" i="29"/>
  <c r="V175" i="29"/>
  <c r="W175" i="29"/>
  <c r="X175" i="29"/>
  <c r="Y175" i="29"/>
  <c r="Z175" i="29"/>
  <c r="AA175" i="29"/>
  <c r="B176" i="29"/>
  <c r="C176" i="29"/>
  <c r="D176" i="29"/>
  <c r="E176" i="29"/>
  <c r="F176" i="29"/>
  <c r="G176" i="29"/>
  <c r="H176" i="29"/>
  <c r="I176" i="29"/>
  <c r="J176" i="29"/>
  <c r="K176" i="29"/>
  <c r="L176" i="29"/>
  <c r="M176" i="29"/>
  <c r="N176" i="29"/>
  <c r="O176" i="29"/>
  <c r="P176" i="29"/>
  <c r="Q176" i="29"/>
  <c r="R176" i="29"/>
  <c r="S176" i="29"/>
  <c r="T176" i="29"/>
  <c r="U176" i="29"/>
  <c r="V176" i="29"/>
  <c r="W176" i="29"/>
  <c r="X176" i="29"/>
  <c r="Y176" i="29"/>
  <c r="Z176" i="29"/>
  <c r="AA176" i="29"/>
  <c r="B177" i="29"/>
  <c r="C177" i="29"/>
  <c r="D177" i="29"/>
  <c r="E177" i="29"/>
  <c r="F177" i="29"/>
  <c r="G177" i="29"/>
  <c r="H177" i="29"/>
  <c r="I177" i="29"/>
  <c r="J177" i="29"/>
  <c r="K177" i="29"/>
  <c r="L177" i="29"/>
  <c r="M177" i="29"/>
  <c r="N177" i="29"/>
  <c r="O177" i="29"/>
  <c r="P177" i="29"/>
  <c r="Q177" i="29"/>
  <c r="R177" i="29"/>
  <c r="S177" i="29"/>
  <c r="T177" i="29"/>
  <c r="U177" i="29"/>
  <c r="V177" i="29"/>
  <c r="W177" i="29"/>
  <c r="X177" i="29"/>
  <c r="Y177" i="29"/>
  <c r="Z177" i="29"/>
  <c r="AA177" i="29"/>
  <c r="B178" i="29"/>
  <c r="C178" i="29"/>
  <c r="D178" i="29"/>
  <c r="E178" i="29"/>
  <c r="F178" i="29"/>
  <c r="G178" i="29"/>
  <c r="H178" i="29"/>
  <c r="I178" i="29"/>
  <c r="J178" i="29"/>
  <c r="K178" i="29"/>
  <c r="L178" i="29"/>
  <c r="M178" i="29"/>
  <c r="N178" i="29"/>
  <c r="O178" i="29"/>
  <c r="P178" i="29"/>
  <c r="Q178" i="29"/>
  <c r="R178" i="29"/>
  <c r="S178" i="29"/>
  <c r="T178" i="29"/>
  <c r="U178" i="29"/>
  <c r="V178" i="29"/>
  <c r="W178" i="29"/>
  <c r="X178" i="29"/>
  <c r="Y178" i="29"/>
  <c r="Z178" i="29"/>
  <c r="AA178" i="29"/>
  <c r="B179" i="29"/>
  <c r="C179" i="29"/>
  <c r="D179" i="29"/>
  <c r="E179" i="29"/>
  <c r="F179" i="29"/>
  <c r="G179" i="29"/>
  <c r="H179" i="29"/>
  <c r="I179" i="29"/>
  <c r="J179" i="29"/>
  <c r="K179" i="29"/>
  <c r="L179" i="29"/>
  <c r="M179" i="29"/>
  <c r="N179" i="29"/>
  <c r="O179" i="29"/>
  <c r="P179" i="29"/>
  <c r="Q179" i="29"/>
  <c r="R179" i="29"/>
  <c r="S179" i="29"/>
  <c r="T179" i="29"/>
  <c r="U179" i="29"/>
  <c r="V179" i="29"/>
  <c r="W179" i="29"/>
  <c r="X179" i="29"/>
  <c r="Y179" i="29"/>
  <c r="Z179" i="29"/>
  <c r="AA179" i="29"/>
  <c r="B180" i="29"/>
  <c r="C180" i="29"/>
  <c r="D180" i="29"/>
  <c r="E180" i="29"/>
  <c r="F180" i="29"/>
  <c r="G180" i="29"/>
  <c r="H180" i="29"/>
  <c r="I180" i="29"/>
  <c r="J180" i="29"/>
  <c r="K180" i="29"/>
  <c r="L180" i="29"/>
  <c r="M180" i="29"/>
  <c r="N180" i="29"/>
  <c r="O180" i="29"/>
  <c r="P180" i="29"/>
  <c r="Q180" i="29"/>
  <c r="R180" i="29"/>
  <c r="S180" i="29"/>
  <c r="T180" i="29"/>
  <c r="U180" i="29"/>
  <c r="V180" i="29"/>
  <c r="W180" i="29"/>
  <c r="X180" i="29"/>
  <c r="Y180" i="29"/>
  <c r="Z180" i="29"/>
  <c r="AA180" i="29"/>
  <c r="B181" i="29"/>
  <c r="C181" i="29"/>
  <c r="D181" i="29"/>
  <c r="E181" i="29"/>
  <c r="F181" i="29"/>
  <c r="G181" i="29"/>
  <c r="H181" i="29"/>
  <c r="I181" i="29"/>
  <c r="J181" i="29"/>
  <c r="K181" i="29"/>
  <c r="L181" i="29"/>
  <c r="M181" i="29"/>
  <c r="N181" i="29"/>
  <c r="O181" i="29"/>
  <c r="P181" i="29"/>
  <c r="Q181" i="29"/>
  <c r="R181" i="29"/>
  <c r="S181" i="29"/>
  <c r="T181" i="29"/>
  <c r="U181" i="29"/>
  <c r="V181" i="29"/>
  <c r="W181" i="29"/>
  <c r="X181" i="29"/>
  <c r="Y181" i="29"/>
  <c r="Z181" i="29"/>
  <c r="AA181" i="29"/>
  <c r="B182" i="29"/>
  <c r="C182" i="29"/>
  <c r="D182" i="29"/>
  <c r="E182" i="29"/>
  <c r="F182" i="29"/>
  <c r="G182" i="29"/>
  <c r="H182" i="29"/>
  <c r="I182" i="29"/>
  <c r="J182" i="29"/>
  <c r="K182" i="29"/>
  <c r="L182" i="29"/>
  <c r="M182" i="29"/>
  <c r="N182" i="29"/>
  <c r="O182" i="29"/>
  <c r="P182" i="29"/>
  <c r="Q182" i="29"/>
  <c r="R182" i="29"/>
  <c r="S182" i="29"/>
  <c r="T182" i="29"/>
  <c r="U182" i="29"/>
  <c r="V182" i="29"/>
  <c r="W182" i="29"/>
  <c r="X182" i="29"/>
  <c r="Y182" i="29"/>
  <c r="Z182" i="29"/>
  <c r="AA182" i="29"/>
  <c r="B183" i="29"/>
  <c r="C183" i="29"/>
  <c r="D183" i="29"/>
  <c r="E183" i="29"/>
  <c r="F183" i="29"/>
  <c r="G183" i="29"/>
  <c r="H183" i="29"/>
  <c r="I183" i="29"/>
  <c r="J183" i="29"/>
  <c r="K183" i="29"/>
  <c r="L183" i="29"/>
  <c r="M183" i="29"/>
  <c r="N183" i="29"/>
  <c r="O183" i="29"/>
  <c r="P183" i="29"/>
  <c r="Q183" i="29"/>
  <c r="R183" i="29"/>
  <c r="S183" i="29"/>
  <c r="T183" i="29"/>
  <c r="U183" i="29"/>
  <c r="V183" i="29"/>
  <c r="W183" i="29"/>
  <c r="X183" i="29"/>
  <c r="Y183" i="29"/>
  <c r="Z183" i="29"/>
  <c r="AA183" i="29"/>
  <c r="B184" i="29"/>
  <c r="C184" i="29"/>
  <c r="D184" i="29"/>
  <c r="E184" i="29"/>
  <c r="F184" i="29"/>
  <c r="G184" i="29"/>
  <c r="H184" i="29"/>
  <c r="I184" i="29"/>
  <c r="J184" i="29"/>
  <c r="K184" i="29"/>
  <c r="L184" i="29"/>
  <c r="M184" i="29"/>
  <c r="N184" i="29"/>
  <c r="O184" i="29"/>
  <c r="P184" i="29"/>
  <c r="Q184" i="29"/>
  <c r="R184" i="29"/>
  <c r="S184" i="29"/>
  <c r="T184" i="29"/>
  <c r="U184" i="29"/>
  <c r="V184" i="29"/>
  <c r="W184" i="29"/>
  <c r="X184" i="29"/>
  <c r="Y184" i="29"/>
  <c r="Z184" i="29"/>
  <c r="AA184" i="29"/>
  <c r="B185" i="29"/>
  <c r="C185" i="29"/>
  <c r="D185" i="29"/>
  <c r="E185" i="29"/>
  <c r="F185" i="29"/>
  <c r="G185" i="29"/>
  <c r="H185" i="29"/>
  <c r="I185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Z185" i="29"/>
  <c r="AA185" i="29"/>
  <c r="B186" i="29"/>
  <c r="C186" i="29"/>
  <c r="D186" i="29"/>
  <c r="E186" i="29"/>
  <c r="F186" i="29"/>
  <c r="G186" i="29"/>
  <c r="H186" i="29"/>
  <c r="I186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Z186" i="29"/>
  <c r="AA186" i="29"/>
  <c r="B187" i="29"/>
  <c r="C187" i="29"/>
  <c r="D187" i="29"/>
  <c r="E187" i="29"/>
  <c r="F187" i="29"/>
  <c r="G187" i="29"/>
  <c r="H187" i="29"/>
  <c r="I187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Z187" i="29"/>
  <c r="AA187" i="29"/>
  <c r="B188" i="29"/>
  <c r="C188" i="29"/>
  <c r="D188" i="29"/>
  <c r="E188" i="29"/>
  <c r="F188" i="29"/>
  <c r="G188" i="29"/>
  <c r="H188" i="29"/>
  <c r="I188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Z188" i="29"/>
  <c r="AA188" i="29"/>
  <c r="B189" i="29"/>
  <c r="C189" i="29"/>
  <c r="D189" i="29"/>
  <c r="E189" i="29"/>
  <c r="F189" i="29"/>
  <c r="G189" i="29"/>
  <c r="H189" i="29"/>
  <c r="I189" i="29"/>
  <c r="J189" i="29"/>
  <c r="K189" i="29"/>
  <c r="L189" i="29"/>
  <c r="M189" i="29"/>
  <c r="N189" i="29"/>
  <c r="O189" i="29"/>
  <c r="P189" i="29"/>
  <c r="Q189" i="29"/>
  <c r="R189" i="29"/>
  <c r="S189" i="29"/>
  <c r="T189" i="29"/>
  <c r="U189" i="29"/>
  <c r="V189" i="29"/>
  <c r="W189" i="29"/>
  <c r="X189" i="29"/>
  <c r="Y189" i="29"/>
  <c r="Z189" i="29"/>
  <c r="AA189" i="29"/>
  <c r="B190" i="29"/>
  <c r="C190" i="29"/>
  <c r="D190" i="29"/>
  <c r="E190" i="29"/>
  <c r="F190" i="29"/>
  <c r="G190" i="29"/>
  <c r="H190" i="29"/>
  <c r="I190" i="29"/>
  <c r="J190" i="29"/>
  <c r="K190" i="29"/>
  <c r="L190" i="29"/>
  <c r="M190" i="29"/>
  <c r="N190" i="29"/>
  <c r="O190" i="29"/>
  <c r="P190" i="29"/>
  <c r="Q190" i="29"/>
  <c r="R190" i="29"/>
  <c r="S190" i="29"/>
  <c r="T190" i="29"/>
  <c r="U190" i="29"/>
  <c r="V190" i="29"/>
  <c r="W190" i="29"/>
  <c r="X190" i="29"/>
  <c r="Y190" i="29"/>
  <c r="Z190" i="29"/>
  <c r="AA190" i="29"/>
  <c r="B191" i="29"/>
  <c r="C191" i="29"/>
  <c r="D191" i="29"/>
  <c r="E191" i="29"/>
  <c r="F191" i="29"/>
  <c r="G191" i="29"/>
  <c r="H191" i="29"/>
  <c r="I191" i="29"/>
  <c r="J191" i="29"/>
  <c r="K191" i="29"/>
  <c r="L191" i="29"/>
  <c r="M191" i="29"/>
  <c r="N191" i="29"/>
  <c r="O191" i="29"/>
  <c r="P191" i="29"/>
  <c r="Q191" i="29"/>
  <c r="R191" i="29"/>
  <c r="S191" i="29"/>
  <c r="T191" i="29"/>
  <c r="U191" i="29"/>
  <c r="V191" i="29"/>
  <c r="W191" i="29"/>
  <c r="X191" i="29"/>
  <c r="Y191" i="29"/>
  <c r="Z191" i="29"/>
  <c r="AA191" i="29"/>
  <c r="B192" i="29"/>
  <c r="C192" i="29"/>
  <c r="D192" i="29"/>
  <c r="E192" i="29"/>
  <c r="F192" i="29"/>
  <c r="G192" i="29"/>
  <c r="H192" i="29"/>
  <c r="I192" i="29"/>
  <c r="J192" i="29"/>
  <c r="K192" i="29"/>
  <c r="L192" i="29"/>
  <c r="M192" i="29"/>
  <c r="N192" i="29"/>
  <c r="O192" i="29"/>
  <c r="P192" i="29"/>
  <c r="Q192" i="29"/>
  <c r="R192" i="29"/>
  <c r="S192" i="29"/>
  <c r="T192" i="29"/>
  <c r="U192" i="29"/>
  <c r="V192" i="29"/>
  <c r="W192" i="29"/>
  <c r="X192" i="29"/>
  <c r="Y192" i="29"/>
  <c r="Z192" i="29"/>
  <c r="AA192" i="29"/>
  <c r="B193" i="29"/>
  <c r="C193" i="29"/>
  <c r="D193" i="29"/>
  <c r="E193" i="29"/>
  <c r="F193" i="29"/>
  <c r="G193" i="29"/>
  <c r="H193" i="29"/>
  <c r="I193" i="29"/>
  <c r="J193" i="29"/>
  <c r="K193" i="29"/>
  <c r="L193" i="29"/>
  <c r="M193" i="29"/>
  <c r="N193" i="29"/>
  <c r="O193" i="29"/>
  <c r="P193" i="29"/>
  <c r="Q193" i="29"/>
  <c r="R193" i="29"/>
  <c r="S193" i="29"/>
  <c r="T193" i="29"/>
  <c r="U193" i="29"/>
  <c r="V193" i="29"/>
  <c r="W193" i="29"/>
  <c r="X193" i="29"/>
  <c r="Y193" i="29"/>
  <c r="Z193" i="29"/>
  <c r="AA193" i="29"/>
  <c r="B194" i="29"/>
  <c r="C194" i="29"/>
  <c r="D194" i="29"/>
  <c r="E194" i="29"/>
  <c r="F194" i="29"/>
  <c r="G194" i="29"/>
  <c r="H194" i="29"/>
  <c r="I194" i="29"/>
  <c r="J194" i="29"/>
  <c r="K194" i="29"/>
  <c r="L194" i="29"/>
  <c r="M194" i="29"/>
  <c r="N194" i="29"/>
  <c r="O194" i="29"/>
  <c r="P194" i="29"/>
  <c r="Q194" i="29"/>
  <c r="R194" i="29"/>
  <c r="S194" i="29"/>
  <c r="T194" i="29"/>
  <c r="U194" i="29"/>
  <c r="V194" i="29"/>
  <c r="W194" i="29"/>
  <c r="X194" i="29"/>
  <c r="Y194" i="29"/>
  <c r="Z194" i="29"/>
  <c r="AA194" i="29"/>
  <c r="B195" i="29"/>
  <c r="C195" i="29"/>
  <c r="D195" i="29"/>
  <c r="E195" i="29"/>
  <c r="F195" i="29"/>
  <c r="G195" i="29"/>
  <c r="H195" i="29"/>
  <c r="I195" i="29"/>
  <c r="J195" i="29"/>
  <c r="K195" i="29"/>
  <c r="L195" i="29"/>
  <c r="M195" i="29"/>
  <c r="N195" i="29"/>
  <c r="O195" i="29"/>
  <c r="P195" i="29"/>
  <c r="Q195" i="29"/>
  <c r="R195" i="29"/>
  <c r="S195" i="29"/>
  <c r="T195" i="29"/>
  <c r="U195" i="29"/>
  <c r="V195" i="29"/>
  <c r="W195" i="29"/>
  <c r="X195" i="29"/>
  <c r="Y195" i="29"/>
  <c r="Z195" i="29"/>
  <c r="AA195" i="29"/>
  <c r="B196" i="29"/>
  <c r="C196" i="29"/>
  <c r="D196" i="29"/>
  <c r="E196" i="29"/>
  <c r="F196" i="29"/>
  <c r="G196" i="29"/>
  <c r="H196" i="29"/>
  <c r="I196" i="29"/>
  <c r="J196" i="29"/>
  <c r="K196" i="29"/>
  <c r="L196" i="29"/>
  <c r="M196" i="29"/>
  <c r="N196" i="29"/>
  <c r="O196" i="29"/>
  <c r="P196" i="29"/>
  <c r="Q196" i="29"/>
  <c r="R196" i="29"/>
  <c r="S196" i="29"/>
  <c r="T196" i="29"/>
  <c r="U196" i="29"/>
  <c r="V196" i="29"/>
  <c r="W196" i="29"/>
  <c r="X196" i="29"/>
  <c r="Y196" i="29"/>
  <c r="Z196" i="29"/>
  <c r="AA196" i="29"/>
  <c r="B197" i="29"/>
  <c r="C197" i="29"/>
  <c r="D197" i="29"/>
  <c r="E197" i="29"/>
  <c r="F197" i="29"/>
  <c r="G197" i="29"/>
  <c r="H197" i="29"/>
  <c r="I197" i="29"/>
  <c r="J197" i="29"/>
  <c r="K197" i="29"/>
  <c r="L197" i="29"/>
  <c r="M197" i="29"/>
  <c r="N197" i="29"/>
  <c r="O197" i="29"/>
  <c r="P197" i="29"/>
  <c r="Q197" i="29"/>
  <c r="R197" i="29"/>
  <c r="S197" i="29"/>
  <c r="T197" i="29"/>
  <c r="U197" i="29"/>
  <c r="V197" i="29"/>
  <c r="W197" i="29"/>
  <c r="X197" i="29"/>
  <c r="Y197" i="29"/>
  <c r="Z197" i="29"/>
  <c r="AA197" i="29"/>
  <c r="B198" i="29"/>
  <c r="C198" i="29"/>
  <c r="D198" i="29"/>
  <c r="E198" i="29"/>
  <c r="F198" i="29"/>
  <c r="G198" i="29"/>
  <c r="H198" i="29"/>
  <c r="I198" i="29"/>
  <c r="J198" i="29"/>
  <c r="K198" i="29"/>
  <c r="L198" i="29"/>
  <c r="M198" i="29"/>
  <c r="N198" i="29"/>
  <c r="O198" i="29"/>
  <c r="P198" i="29"/>
  <c r="Q198" i="29"/>
  <c r="R198" i="29"/>
  <c r="S198" i="29"/>
  <c r="T198" i="29"/>
  <c r="U198" i="29"/>
  <c r="V198" i="29"/>
  <c r="W198" i="29"/>
  <c r="X198" i="29"/>
  <c r="Y198" i="29"/>
  <c r="Z198" i="29"/>
  <c r="AA198" i="29"/>
  <c r="B199" i="29"/>
  <c r="C199" i="29"/>
  <c r="D199" i="29"/>
  <c r="E199" i="29"/>
  <c r="F199" i="29"/>
  <c r="G199" i="29"/>
  <c r="H199" i="29"/>
  <c r="I199" i="29"/>
  <c r="J199" i="29"/>
  <c r="K199" i="29"/>
  <c r="L199" i="29"/>
  <c r="M199" i="29"/>
  <c r="N199" i="29"/>
  <c r="O199" i="29"/>
  <c r="P199" i="29"/>
  <c r="Q199" i="29"/>
  <c r="R199" i="29"/>
  <c r="S199" i="29"/>
  <c r="T199" i="29"/>
  <c r="U199" i="29"/>
  <c r="V199" i="29"/>
  <c r="W199" i="29"/>
  <c r="X199" i="29"/>
  <c r="Y199" i="29"/>
  <c r="Z199" i="29"/>
  <c r="AA199" i="29"/>
  <c r="B200" i="29"/>
  <c r="C200" i="29"/>
  <c r="D200" i="29"/>
  <c r="E200" i="29"/>
  <c r="F200" i="29"/>
  <c r="G200" i="29"/>
  <c r="H200" i="29"/>
  <c r="I200" i="29"/>
  <c r="J200" i="29"/>
  <c r="K200" i="29"/>
  <c r="L200" i="29"/>
  <c r="M200" i="29"/>
  <c r="N200" i="29"/>
  <c r="O200" i="29"/>
  <c r="P200" i="29"/>
  <c r="Q200" i="29"/>
  <c r="R200" i="29"/>
  <c r="S200" i="29"/>
  <c r="T200" i="29"/>
  <c r="U200" i="29"/>
  <c r="V200" i="29"/>
  <c r="W200" i="29"/>
  <c r="X200" i="29"/>
  <c r="Y200" i="29"/>
  <c r="Z200" i="29"/>
  <c r="AA200" i="29"/>
  <c r="B201" i="29"/>
  <c r="C201" i="29"/>
  <c r="D201" i="29"/>
  <c r="E201" i="29"/>
  <c r="F201" i="29"/>
  <c r="G201" i="29"/>
  <c r="H201" i="29"/>
  <c r="I201" i="29"/>
  <c r="J201" i="29"/>
  <c r="K201" i="29"/>
  <c r="L201" i="29"/>
  <c r="M201" i="29"/>
  <c r="N201" i="29"/>
  <c r="O201" i="29"/>
  <c r="P201" i="29"/>
  <c r="Q201" i="29"/>
  <c r="R201" i="29"/>
  <c r="S201" i="29"/>
  <c r="T201" i="29"/>
  <c r="U201" i="29"/>
  <c r="V201" i="29"/>
  <c r="W201" i="29"/>
  <c r="X201" i="29"/>
  <c r="Y201" i="29"/>
  <c r="Z201" i="29"/>
  <c r="AA201" i="29"/>
  <c r="B202" i="29"/>
  <c r="C202" i="29"/>
  <c r="D202" i="29"/>
  <c r="E202" i="29"/>
  <c r="F202" i="29"/>
  <c r="G202" i="29"/>
  <c r="H202" i="29"/>
  <c r="I202" i="29"/>
  <c r="J202" i="29"/>
  <c r="K202" i="29"/>
  <c r="L202" i="29"/>
  <c r="M202" i="29"/>
  <c r="N202" i="29"/>
  <c r="O202" i="29"/>
  <c r="P202" i="29"/>
  <c r="Q202" i="29"/>
  <c r="R202" i="29"/>
  <c r="S202" i="29"/>
  <c r="T202" i="29"/>
  <c r="U202" i="29"/>
  <c r="V202" i="29"/>
  <c r="W202" i="29"/>
  <c r="X202" i="29"/>
  <c r="Y202" i="29"/>
  <c r="Z202" i="29"/>
  <c r="AA202" i="29"/>
  <c r="B203" i="29"/>
  <c r="C203" i="29"/>
  <c r="D203" i="29"/>
  <c r="E203" i="29"/>
  <c r="F203" i="29"/>
  <c r="G203" i="29"/>
  <c r="H203" i="29"/>
  <c r="I203" i="29"/>
  <c r="J203" i="29"/>
  <c r="K203" i="29"/>
  <c r="L203" i="29"/>
  <c r="M203" i="29"/>
  <c r="N203" i="29"/>
  <c r="O203" i="29"/>
  <c r="P203" i="29"/>
  <c r="Q203" i="29"/>
  <c r="R203" i="29"/>
  <c r="S203" i="29"/>
  <c r="T203" i="29"/>
  <c r="U203" i="29"/>
  <c r="V203" i="29"/>
  <c r="W203" i="29"/>
  <c r="X203" i="29"/>
  <c r="Y203" i="29"/>
  <c r="Z203" i="29"/>
  <c r="AA203" i="29"/>
  <c r="B204" i="29"/>
  <c r="C204" i="29"/>
  <c r="D204" i="29"/>
  <c r="E204" i="29"/>
  <c r="F204" i="29"/>
  <c r="G204" i="29"/>
  <c r="H204" i="29"/>
  <c r="I204" i="29"/>
  <c r="J204" i="29"/>
  <c r="K204" i="29"/>
  <c r="L204" i="29"/>
  <c r="M204" i="29"/>
  <c r="N204" i="29"/>
  <c r="O204" i="29"/>
  <c r="P204" i="29"/>
  <c r="Q204" i="29"/>
  <c r="R204" i="29"/>
  <c r="S204" i="29"/>
  <c r="T204" i="29"/>
  <c r="U204" i="29"/>
  <c r="V204" i="29"/>
  <c r="W204" i="29"/>
  <c r="X204" i="29"/>
  <c r="Y204" i="29"/>
  <c r="Z204" i="29"/>
  <c r="AA204" i="29"/>
  <c r="B205" i="29"/>
  <c r="C205" i="29"/>
  <c r="D205" i="29"/>
  <c r="E205" i="29"/>
  <c r="F205" i="29"/>
  <c r="G205" i="29"/>
  <c r="H205" i="29"/>
  <c r="I205" i="29"/>
  <c r="J205" i="29"/>
  <c r="K205" i="29"/>
  <c r="L205" i="29"/>
  <c r="M205" i="29"/>
  <c r="N205" i="29"/>
  <c r="O205" i="29"/>
  <c r="P205" i="29"/>
  <c r="Q205" i="29"/>
  <c r="R205" i="29"/>
  <c r="S205" i="29"/>
  <c r="T205" i="29"/>
  <c r="U205" i="29"/>
  <c r="V205" i="29"/>
  <c r="W205" i="29"/>
  <c r="X205" i="29"/>
  <c r="Y205" i="29"/>
  <c r="Z205" i="29"/>
  <c r="AA205" i="29"/>
  <c r="B206" i="29"/>
  <c r="C206" i="29"/>
  <c r="D206" i="29"/>
  <c r="E206" i="29"/>
  <c r="F206" i="29"/>
  <c r="G206" i="29"/>
  <c r="H206" i="29"/>
  <c r="I206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Z206" i="29"/>
  <c r="AA206" i="29"/>
  <c r="B207" i="29"/>
  <c r="C207" i="29"/>
  <c r="D207" i="29"/>
  <c r="E207" i="29"/>
  <c r="F207" i="29"/>
  <c r="G207" i="29"/>
  <c r="H207" i="29"/>
  <c r="I207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Z207" i="29"/>
  <c r="AA207" i="29"/>
  <c r="B208" i="29"/>
  <c r="C208" i="29"/>
  <c r="D208" i="29"/>
  <c r="E208" i="29"/>
  <c r="F208" i="29"/>
  <c r="G208" i="29"/>
  <c r="H208" i="29"/>
  <c r="I208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Z208" i="29"/>
  <c r="AA208" i="29"/>
  <c r="B209" i="29"/>
  <c r="C209" i="29"/>
  <c r="D209" i="29"/>
  <c r="E209" i="29"/>
  <c r="F209" i="29"/>
  <c r="G209" i="29"/>
  <c r="H209" i="29"/>
  <c r="I209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Z209" i="29"/>
  <c r="AA209" i="29"/>
  <c r="B210" i="29"/>
  <c r="C210" i="29"/>
  <c r="D210" i="29"/>
  <c r="E210" i="29"/>
  <c r="F210" i="29"/>
  <c r="G210" i="29"/>
  <c r="H210" i="29"/>
  <c r="I210" i="29"/>
  <c r="J210" i="29"/>
  <c r="K210" i="29"/>
  <c r="L210" i="29"/>
  <c r="M210" i="29"/>
  <c r="N210" i="29"/>
  <c r="O210" i="29"/>
  <c r="P210" i="29"/>
  <c r="Q210" i="29"/>
  <c r="R210" i="29"/>
  <c r="S210" i="29"/>
  <c r="T210" i="29"/>
  <c r="U210" i="29"/>
  <c r="V210" i="29"/>
  <c r="W210" i="29"/>
  <c r="X210" i="29"/>
  <c r="Y210" i="29"/>
  <c r="Z210" i="29"/>
  <c r="AA210" i="29"/>
  <c r="B211" i="29"/>
  <c r="C211" i="29"/>
  <c r="D211" i="29"/>
  <c r="E211" i="29"/>
  <c r="F211" i="29"/>
  <c r="G211" i="29"/>
  <c r="H211" i="29"/>
  <c r="I211" i="29"/>
  <c r="J211" i="29"/>
  <c r="K211" i="29"/>
  <c r="L211" i="29"/>
  <c r="M211" i="29"/>
  <c r="N211" i="29"/>
  <c r="O211" i="29"/>
  <c r="P211" i="29"/>
  <c r="Q211" i="29"/>
  <c r="R211" i="29"/>
  <c r="S211" i="29"/>
  <c r="T211" i="29"/>
  <c r="U211" i="29"/>
  <c r="V211" i="29"/>
  <c r="W211" i="29"/>
  <c r="X211" i="29"/>
  <c r="Y211" i="29"/>
  <c r="Z211" i="29"/>
  <c r="AA211" i="29"/>
  <c r="B212" i="29"/>
  <c r="C212" i="29"/>
  <c r="D212" i="29"/>
  <c r="E212" i="29"/>
  <c r="F212" i="29"/>
  <c r="G212" i="29"/>
  <c r="H212" i="29"/>
  <c r="I212" i="29"/>
  <c r="J212" i="29"/>
  <c r="K212" i="29"/>
  <c r="L212" i="29"/>
  <c r="M212" i="29"/>
  <c r="N212" i="29"/>
  <c r="O212" i="29"/>
  <c r="P212" i="29"/>
  <c r="Q212" i="29"/>
  <c r="R212" i="29"/>
  <c r="S212" i="29"/>
  <c r="T212" i="29"/>
  <c r="U212" i="29"/>
  <c r="V212" i="29"/>
  <c r="W212" i="29"/>
  <c r="X212" i="29"/>
  <c r="Y212" i="29"/>
  <c r="Z212" i="29"/>
  <c r="AA212" i="29"/>
  <c r="B213" i="29"/>
  <c r="C213" i="29"/>
  <c r="D213" i="29"/>
  <c r="E213" i="29"/>
  <c r="F213" i="29"/>
  <c r="G213" i="29"/>
  <c r="H213" i="29"/>
  <c r="I213" i="29"/>
  <c r="J213" i="29"/>
  <c r="K213" i="29"/>
  <c r="L213" i="29"/>
  <c r="M213" i="29"/>
  <c r="N213" i="29"/>
  <c r="O213" i="29"/>
  <c r="P213" i="29"/>
  <c r="Q213" i="29"/>
  <c r="R213" i="29"/>
  <c r="S213" i="29"/>
  <c r="T213" i="29"/>
  <c r="U213" i="29"/>
  <c r="V213" i="29"/>
  <c r="W213" i="29"/>
  <c r="X213" i="29"/>
  <c r="Y213" i="29"/>
  <c r="Z213" i="29"/>
  <c r="AA213" i="29"/>
  <c r="B214" i="29"/>
  <c r="C214" i="29"/>
  <c r="D214" i="29"/>
  <c r="E214" i="29"/>
  <c r="F214" i="29"/>
  <c r="G214" i="29"/>
  <c r="H214" i="29"/>
  <c r="I214" i="29"/>
  <c r="J214" i="29"/>
  <c r="K214" i="29"/>
  <c r="L214" i="29"/>
  <c r="M214" i="29"/>
  <c r="N214" i="29"/>
  <c r="O214" i="29"/>
  <c r="P214" i="29"/>
  <c r="Q214" i="29"/>
  <c r="R214" i="29"/>
  <c r="S214" i="29"/>
  <c r="T214" i="29"/>
  <c r="U214" i="29"/>
  <c r="V214" i="29"/>
  <c r="W214" i="29"/>
  <c r="X214" i="29"/>
  <c r="Y214" i="29"/>
  <c r="Z214" i="29"/>
  <c r="AA214" i="29"/>
  <c r="B215" i="29"/>
  <c r="C215" i="29"/>
  <c r="D215" i="29"/>
  <c r="E215" i="29"/>
  <c r="F215" i="29"/>
  <c r="G215" i="29"/>
  <c r="H215" i="29"/>
  <c r="I215" i="29"/>
  <c r="J215" i="29"/>
  <c r="K215" i="29"/>
  <c r="L215" i="29"/>
  <c r="M215" i="29"/>
  <c r="N215" i="29"/>
  <c r="O215" i="29"/>
  <c r="P215" i="29"/>
  <c r="Q215" i="29"/>
  <c r="R215" i="29"/>
  <c r="S215" i="29"/>
  <c r="T215" i="29"/>
  <c r="U215" i="29"/>
  <c r="V215" i="29"/>
  <c r="W215" i="29"/>
  <c r="X215" i="29"/>
  <c r="Y215" i="29"/>
  <c r="Z215" i="29"/>
  <c r="AA215" i="29"/>
  <c r="B216" i="29"/>
  <c r="C216" i="29"/>
  <c r="D216" i="29"/>
  <c r="E216" i="29"/>
  <c r="F216" i="29"/>
  <c r="G216" i="29"/>
  <c r="H216" i="29"/>
  <c r="I216" i="29"/>
  <c r="J216" i="29"/>
  <c r="K216" i="29"/>
  <c r="L216" i="29"/>
  <c r="M216" i="29"/>
  <c r="N216" i="29"/>
  <c r="O216" i="29"/>
  <c r="P216" i="29"/>
  <c r="Q216" i="29"/>
  <c r="R216" i="29"/>
  <c r="S216" i="29"/>
  <c r="T216" i="29"/>
  <c r="U216" i="29"/>
  <c r="V216" i="29"/>
  <c r="W216" i="29"/>
  <c r="X216" i="29"/>
  <c r="Y216" i="29"/>
  <c r="Z216" i="29"/>
  <c r="AA216" i="29"/>
  <c r="B217" i="29"/>
  <c r="C217" i="29"/>
  <c r="D217" i="29"/>
  <c r="E217" i="29"/>
  <c r="F217" i="29"/>
  <c r="G217" i="29"/>
  <c r="H217" i="29"/>
  <c r="I217" i="29"/>
  <c r="J217" i="29"/>
  <c r="K217" i="29"/>
  <c r="L217" i="29"/>
  <c r="M217" i="29"/>
  <c r="N217" i="29"/>
  <c r="O217" i="29"/>
  <c r="P217" i="29"/>
  <c r="Q217" i="29"/>
  <c r="R217" i="29"/>
  <c r="S217" i="29"/>
  <c r="T217" i="29"/>
  <c r="U217" i="29"/>
  <c r="V217" i="29"/>
  <c r="W217" i="29"/>
  <c r="X217" i="29"/>
  <c r="Y217" i="29"/>
  <c r="Z217" i="29"/>
  <c r="AA217" i="29"/>
  <c r="B218" i="29"/>
  <c r="C218" i="29"/>
  <c r="D218" i="29"/>
  <c r="E218" i="29"/>
  <c r="F218" i="29"/>
  <c r="G218" i="29"/>
  <c r="H218" i="29"/>
  <c r="I218" i="29"/>
  <c r="J218" i="29"/>
  <c r="K218" i="29"/>
  <c r="L218" i="29"/>
  <c r="M218" i="29"/>
  <c r="N218" i="29"/>
  <c r="O218" i="29"/>
  <c r="P218" i="29"/>
  <c r="Q218" i="29"/>
  <c r="R218" i="29"/>
  <c r="S218" i="29"/>
  <c r="T218" i="29"/>
  <c r="U218" i="29"/>
  <c r="V218" i="29"/>
  <c r="W218" i="29"/>
  <c r="X218" i="29"/>
  <c r="Y218" i="29"/>
  <c r="Z218" i="29"/>
  <c r="AA218" i="29"/>
  <c r="B219" i="29"/>
  <c r="C219" i="29"/>
  <c r="D219" i="29"/>
  <c r="E219" i="29"/>
  <c r="F219" i="29"/>
  <c r="G219" i="29"/>
  <c r="H219" i="29"/>
  <c r="I219" i="29"/>
  <c r="J219" i="29"/>
  <c r="K219" i="29"/>
  <c r="L219" i="29"/>
  <c r="M219" i="29"/>
  <c r="N219" i="29"/>
  <c r="O219" i="29"/>
  <c r="P219" i="29"/>
  <c r="Q219" i="29"/>
  <c r="R219" i="29"/>
  <c r="S219" i="29"/>
  <c r="T219" i="29"/>
  <c r="U219" i="29"/>
  <c r="V219" i="29"/>
  <c r="W219" i="29"/>
  <c r="X219" i="29"/>
  <c r="Y219" i="29"/>
  <c r="Z219" i="29"/>
  <c r="AA219" i="29"/>
  <c r="B220" i="29"/>
  <c r="C220" i="29"/>
  <c r="D220" i="29"/>
  <c r="E220" i="29"/>
  <c r="F220" i="29"/>
  <c r="G220" i="29"/>
  <c r="H220" i="29"/>
  <c r="I220" i="29"/>
  <c r="J220" i="29"/>
  <c r="K220" i="29"/>
  <c r="L220" i="29"/>
  <c r="M220" i="29"/>
  <c r="N220" i="29"/>
  <c r="O220" i="29"/>
  <c r="P220" i="29"/>
  <c r="Q220" i="29"/>
  <c r="R220" i="29"/>
  <c r="S220" i="29"/>
  <c r="T220" i="29"/>
  <c r="U220" i="29"/>
  <c r="V220" i="29"/>
  <c r="W220" i="29"/>
  <c r="X220" i="29"/>
  <c r="Y220" i="29"/>
  <c r="Z220" i="29"/>
  <c r="AA220" i="29"/>
  <c r="B221" i="29"/>
  <c r="C221" i="29"/>
  <c r="D221" i="29"/>
  <c r="E221" i="29"/>
  <c r="F221" i="29"/>
  <c r="G221" i="29"/>
  <c r="H221" i="29"/>
  <c r="I221" i="29"/>
  <c r="J221" i="29"/>
  <c r="K221" i="29"/>
  <c r="L221" i="29"/>
  <c r="M221" i="29"/>
  <c r="N221" i="29"/>
  <c r="O221" i="29"/>
  <c r="P221" i="29"/>
  <c r="Q221" i="29"/>
  <c r="R221" i="29"/>
  <c r="S221" i="29"/>
  <c r="T221" i="29"/>
  <c r="U221" i="29"/>
  <c r="V221" i="29"/>
  <c r="W221" i="29"/>
  <c r="X221" i="29"/>
  <c r="Y221" i="29"/>
  <c r="Z221" i="29"/>
  <c r="AA221" i="29"/>
  <c r="B222" i="29"/>
  <c r="C222" i="29"/>
  <c r="D222" i="29"/>
  <c r="E222" i="29"/>
  <c r="F222" i="29"/>
  <c r="G222" i="29"/>
  <c r="H222" i="29"/>
  <c r="I222" i="29"/>
  <c r="J222" i="29"/>
  <c r="K222" i="29"/>
  <c r="L222" i="29"/>
  <c r="M222" i="29"/>
  <c r="N222" i="29"/>
  <c r="O222" i="29"/>
  <c r="P222" i="29"/>
  <c r="Q222" i="29"/>
  <c r="R222" i="29"/>
  <c r="S222" i="29"/>
  <c r="T222" i="29"/>
  <c r="U222" i="29"/>
  <c r="V222" i="29"/>
  <c r="W222" i="29"/>
  <c r="X222" i="29"/>
  <c r="Y222" i="29"/>
  <c r="Z222" i="29"/>
  <c r="AA222" i="29"/>
  <c r="B223" i="29"/>
  <c r="C223" i="29"/>
  <c r="D223" i="29"/>
  <c r="E223" i="29"/>
  <c r="F223" i="29"/>
  <c r="G223" i="29"/>
  <c r="H223" i="29"/>
  <c r="I223" i="29"/>
  <c r="J223" i="29"/>
  <c r="K223" i="29"/>
  <c r="L223" i="29"/>
  <c r="M223" i="29"/>
  <c r="N223" i="29"/>
  <c r="O223" i="29"/>
  <c r="P223" i="29"/>
  <c r="Q223" i="29"/>
  <c r="R223" i="29"/>
  <c r="S223" i="29"/>
  <c r="T223" i="29"/>
  <c r="U223" i="29"/>
  <c r="V223" i="29"/>
  <c r="W223" i="29"/>
  <c r="X223" i="29"/>
  <c r="Y223" i="29"/>
  <c r="Z223" i="29"/>
  <c r="AA223" i="29"/>
  <c r="B224" i="29"/>
  <c r="C224" i="29"/>
  <c r="D224" i="29"/>
  <c r="E224" i="29"/>
  <c r="F224" i="29"/>
  <c r="G224" i="29"/>
  <c r="H224" i="29"/>
  <c r="I224" i="29"/>
  <c r="J224" i="29"/>
  <c r="K224" i="29"/>
  <c r="L224" i="29"/>
  <c r="M224" i="29"/>
  <c r="N224" i="29"/>
  <c r="O224" i="29"/>
  <c r="P224" i="29"/>
  <c r="Q224" i="29"/>
  <c r="R224" i="29"/>
  <c r="S224" i="29"/>
  <c r="T224" i="29"/>
  <c r="U224" i="29"/>
  <c r="V224" i="29"/>
  <c r="W224" i="29"/>
  <c r="X224" i="29"/>
  <c r="Y224" i="29"/>
  <c r="Z224" i="29"/>
  <c r="AA224" i="29"/>
  <c r="B225" i="29"/>
  <c r="C225" i="29"/>
  <c r="D225" i="29"/>
  <c r="E225" i="29"/>
  <c r="F225" i="29"/>
  <c r="G225" i="29"/>
  <c r="H225" i="29"/>
  <c r="I225" i="29"/>
  <c r="J225" i="29"/>
  <c r="K225" i="29"/>
  <c r="L225" i="29"/>
  <c r="M225" i="29"/>
  <c r="N225" i="29"/>
  <c r="O225" i="29"/>
  <c r="P225" i="29"/>
  <c r="Q225" i="29"/>
  <c r="R225" i="29"/>
  <c r="S225" i="29"/>
  <c r="T225" i="29"/>
  <c r="U225" i="29"/>
  <c r="V225" i="29"/>
  <c r="W225" i="29"/>
  <c r="X225" i="29"/>
  <c r="Y225" i="29"/>
  <c r="Z225" i="29"/>
  <c r="AA225" i="29"/>
  <c r="B226" i="29"/>
  <c r="C226" i="29"/>
  <c r="D226" i="29"/>
  <c r="E226" i="29"/>
  <c r="F226" i="29"/>
  <c r="G226" i="29"/>
  <c r="H226" i="29"/>
  <c r="I226" i="29"/>
  <c r="J226" i="29"/>
  <c r="K226" i="29"/>
  <c r="L226" i="29"/>
  <c r="M226" i="29"/>
  <c r="N226" i="29"/>
  <c r="O226" i="29"/>
  <c r="P226" i="29"/>
  <c r="Q226" i="29"/>
  <c r="R226" i="29"/>
  <c r="S226" i="29"/>
  <c r="T226" i="29"/>
  <c r="U226" i="29"/>
  <c r="V226" i="29"/>
  <c r="W226" i="29"/>
  <c r="X226" i="29"/>
  <c r="Y226" i="29"/>
  <c r="Z226" i="29"/>
  <c r="AA226" i="29"/>
  <c r="B227" i="29"/>
  <c r="C227" i="29"/>
  <c r="D227" i="29"/>
  <c r="E227" i="29"/>
  <c r="F227" i="29"/>
  <c r="G227" i="29"/>
  <c r="H227" i="29"/>
  <c r="I227" i="29"/>
  <c r="J227" i="29"/>
  <c r="K227" i="29"/>
  <c r="L227" i="29"/>
  <c r="M227" i="29"/>
  <c r="N227" i="29"/>
  <c r="O227" i="29"/>
  <c r="P227" i="29"/>
  <c r="Q227" i="29"/>
  <c r="R227" i="29"/>
  <c r="S227" i="29"/>
  <c r="T227" i="29"/>
  <c r="U227" i="29"/>
  <c r="V227" i="29"/>
  <c r="W227" i="29"/>
  <c r="X227" i="29"/>
  <c r="Y227" i="29"/>
  <c r="Z227" i="29"/>
  <c r="AA227" i="29"/>
  <c r="B228" i="29"/>
  <c r="C228" i="29"/>
  <c r="D228" i="29"/>
  <c r="E228" i="29"/>
  <c r="F228" i="29"/>
  <c r="G228" i="29"/>
  <c r="H228" i="29"/>
  <c r="I228" i="29"/>
  <c r="J228" i="29"/>
  <c r="K228" i="29"/>
  <c r="L228" i="29"/>
  <c r="M228" i="29"/>
  <c r="N228" i="29"/>
  <c r="O228" i="29"/>
  <c r="P228" i="29"/>
  <c r="Q228" i="29"/>
  <c r="R228" i="29"/>
  <c r="S228" i="29"/>
  <c r="T228" i="29"/>
  <c r="U228" i="29"/>
  <c r="V228" i="29"/>
  <c r="W228" i="29"/>
  <c r="X228" i="29"/>
  <c r="Y228" i="29"/>
  <c r="Z228" i="29"/>
  <c r="AA228" i="29"/>
  <c r="B229" i="29"/>
  <c r="C229" i="29"/>
  <c r="D229" i="29"/>
  <c r="E229" i="29"/>
  <c r="F229" i="29"/>
  <c r="G229" i="29"/>
  <c r="H229" i="29"/>
  <c r="I229" i="29"/>
  <c r="J229" i="29"/>
  <c r="K229" i="29"/>
  <c r="L229" i="29"/>
  <c r="M229" i="29"/>
  <c r="N229" i="29"/>
  <c r="O229" i="29"/>
  <c r="P229" i="29"/>
  <c r="Q229" i="29"/>
  <c r="R229" i="29"/>
  <c r="S229" i="29"/>
  <c r="T229" i="29"/>
  <c r="U229" i="29"/>
  <c r="V229" i="29"/>
  <c r="W229" i="29"/>
  <c r="X229" i="29"/>
  <c r="Y229" i="29"/>
  <c r="Z229" i="29"/>
  <c r="AA229" i="29"/>
  <c r="B230" i="29"/>
  <c r="C230" i="29"/>
  <c r="D230" i="29"/>
  <c r="E230" i="29"/>
  <c r="F230" i="29"/>
  <c r="G230" i="29"/>
  <c r="H230" i="29"/>
  <c r="I230" i="29"/>
  <c r="J230" i="29"/>
  <c r="K230" i="29"/>
  <c r="L230" i="29"/>
  <c r="M230" i="29"/>
  <c r="N230" i="29"/>
  <c r="O230" i="29"/>
  <c r="P230" i="29"/>
  <c r="Q230" i="29"/>
  <c r="R230" i="29"/>
  <c r="S230" i="29"/>
  <c r="T230" i="29"/>
  <c r="U230" i="29"/>
  <c r="V230" i="29"/>
  <c r="W230" i="29"/>
  <c r="X230" i="29"/>
  <c r="Y230" i="29"/>
  <c r="Z230" i="29"/>
  <c r="AA230" i="29"/>
  <c r="B231" i="29"/>
  <c r="C231" i="29"/>
  <c r="D231" i="29"/>
  <c r="E231" i="29"/>
  <c r="F231" i="29"/>
  <c r="G231" i="29"/>
  <c r="H231" i="29"/>
  <c r="I231" i="29"/>
  <c r="J231" i="29"/>
  <c r="K231" i="29"/>
  <c r="L231" i="29"/>
  <c r="M231" i="29"/>
  <c r="N231" i="29"/>
  <c r="O231" i="29"/>
  <c r="P231" i="29"/>
  <c r="Q231" i="29"/>
  <c r="R231" i="29"/>
  <c r="S231" i="29"/>
  <c r="T231" i="29"/>
  <c r="U231" i="29"/>
  <c r="V231" i="29"/>
  <c r="W231" i="29"/>
  <c r="X231" i="29"/>
  <c r="Y231" i="29"/>
  <c r="Z231" i="29"/>
  <c r="AA231" i="29"/>
  <c r="B232" i="29"/>
  <c r="C232" i="29"/>
  <c r="D232" i="29"/>
  <c r="E232" i="29"/>
  <c r="F232" i="29"/>
  <c r="G232" i="29"/>
  <c r="H232" i="29"/>
  <c r="I232" i="29"/>
  <c r="J232" i="29"/>
  <c r="K232" i="29"/>
  <c r="L232" i="29"/>
  <c r="M232" i="29"/>
  <c r="N232" i="29"/>
  <c r="O232" i="29"/>
  <c r="P232" i="29"/>
  <c r="Q232" i="29"/>
  <c r="R232" i="29"/>
  <c r="S232" i="29"/>
  <c r="T232" i="29"/>
  <c r="U232" i="29"/>
  <c r="V232" i="29"/>
  <c r="W232" i="29"/>
  <c r="X232" i="29"/>
  <c r="Y232" i="29"/>
  <c r="Z232" i="29"/>
  <c r="AA232" i="29"/>
  <c r="B233" i="29"/>
  <c r="C233" i="29"/>
  <c r="D233" i="29"/>
  <c r="E233" i="29"/>
  <c r="F233" i="29"/>
  <c r="G233" i="29"/>
  <c r="H233" i="29"/>
  <c r="I233" i="29"/>
  <c r="J233" i="29"/>
  <c r="K233" i="29"/>
  <c r="L233" i="29"/>
  <c r="M233" i="29"/>
  <c r="N233" i="29"/>
  <c r="O233" i="29"/>
  <c r="P233" i="29"/>
  <c r="Q233" i="29"/>
  <c r="R233" i="29"/>
  <c r="S233" i="29"/>
  <c r="T233" i="29"/>
  <c r="U233" i="29"/>
  <c r="V233" i="29"/>
  <c r="W233" i="29"/>
  <c r="X233" i="29"/>
  <c r="Y233" i="29"/>
  <c r="Z233" i="29"/>
  <c r="AA233" i="29"/>
  <c r="B234" i="29"/>
  <c r="C234" i="29"/>
  <c r="D234" i="29"/>
  <c r="E234" i="29"/>
  <c r="F234" i="29"/>
  <c r="G234" i="29"/>
  <c r="H234" i="29"/>
  <c r="I234" i="29"/>
  <c r="J234" i="29"/>
  <c r="K234" i="29"/>
  <c r="L234" i="29"/>
  <c r="M234" i="29"/>
  <c r="N234" i="29"/>
  <c r="O234" i="29"/>
  <c r="P234" i="29"/>
  <c r="Q234" i="29"/>
  <c r="R234" i="29"/>
  <c r="S234" i="29"/>
  <c r="T234" i="29"/>
  <c r="U234" i="29"/>
  <c r="V234" i="29"/>
  <c r="W234" i="29"/>
  <c r="X234" i="29"/>
  <c r="Y234" i="29"/>
  <c r="Z234" i="29"/>
  <c r="AA234" i="29"/>
  <c r="B235" i="29"/>
  <c r="C235" i="29"/>
  <c r="D235" i="29"/>
  <c r="E235" i="29"/>
  <c r="F235" i="29"/>
  <c r="G235" i="29"/>
  <c r="H235" i="29"/>
  <c r="I235" i="29"/>
  <c r="J235" i="29"/>
  <c r="K235" i="29"/>
  <c r="L235" i="29"/>
  <c r="M235" i="29"/>
  <c r="N235" i="29"/>
  <c r="O235" i="29"/>
  <c r="P235" i="29"/>
  <c r="Q235" i="29"/>
  <c r="R235" i="29"/>
  <c r="S235" i="29"/>
  <c r="T235" i="29"/>
  <c r="U235" i="29"/>
  <c r="V235" i="29"/>
  <c r="W235" i="29"/>
  <c r="X235" i="29"/>
  <c r="Y235" i="29"/>
  <c r="Z235" i="29"/>
  <c r="AA235" i="29"/>
  <c r="B236" i="29"/>
  <c r="C236" i="29"/>
  <c r="D236" i="29"/>
  <c r="E236" i="29"/>
  <c r="F236" i="29"/>
  <c r="G236" i="29"/>
  <c r="H236" i="29"/>
  <c r="I236" i="29"/>
  <c r="J236" i="29"/>
  <c r="K236" i="29"/>
  <c r="L236" i="29"/>
  <c r="M236" i="29"/>
  <c r="N236" i="29"/>
  <c r="O236" i="29"/>
  <c r="P236" i="29"/>
  <c r="Q236" i="29"/>
  <c r="R236" i="29"/>
  <c r="S236" i="29"/>
  <c r="T236" i="29"/>
  <c r="U236" i="29"/>
  <c r="V236" i="29"/>
  <c r="W236" i="29"/>
  <c r="X236" i="29"/>
  <c r="Y236" i="29"/>
  <c r="Z236" i="29"/>
  <c r="AA236" i="29"/>
  <c r="B237" i="29"/>
  <c r="C237" i="29"/>
  <c r="D237" i="29"/>
  <c r="E237" i="29"/>
  <c r="F237" i="29"/>
  <c r="G237" i="29"/>
  <c r="H237" i="29"/>
  <c r="I237" i="29"/>
  <c r="J237" i="29"/>
  <c r="K237" i="29"/>
  <c r="L237" i="29"/>
  <c r="M237" i="29"/>
  <c r="N237" i="29"/>
  <c r="O237" i="29"/>
  <c r="P237" i="29"/>
  <c r="Q237" i="29"/>
  <c r="R237" i="29"/>
  <c r="S237" i="29"/>
  <c r="T237" i="29"/>
  <c r="U237" i="29"/>
  <c r="V237" i="29"/>
  <c r="W237" i="29"/>
  <c r="X237" i="29"/>
  <c r="Y237" i="29"/>
  <c r="Z237" i="29"/>
  <c r="AA237" i="29"/>
  <c r="B238" i="29"/>
  <c r="C238" i="29"/>
  <c r="D238" i="29"/>
  <c r="E238" i="29"/>
  <c r="F238" i="29"/>
  <c r="G238" i="29"/>
  <c r="H238" i="29"/>
  <c r="I238" i="29"/>
  <c r="J238" i="29"/>
  <c r="K238" i="29"/>
  <c r="L238" i="29"/>
  <c r="M238" i="29"/>
  <c r="N238" i="29"/>
  <c r="O238" i="29"/>
  <c r="P238" i="29"/>
  <c r="Q238" i="29"/>
  <c r="R238" i="29"/>
  <c r="S238" i="29"/>
  <c r="T238" i="29"/>
  <c r="U238" i="29"/>
  <c r="V238" i="29"/>
  <c r="W238" i="29"/>
  <c r="X238" i="29"/>
  <c r="Y238" i="29"/>
  <c r="Z238" i="29"/>
  <c r="AA238" i="29"/>
  <c r="B239" i="29"/>
  <c r="C239" i="29"/>
  <c r="D239" i="29"/>
  <c r="E239" i="29"/>
  <c r="F239" i="29"/>
  <c r="G239" i="29"/>
  <c r="H239" i="29"/>
  <c r="I239" i="29"/>
  <c r="J239" i="29"/>
  <c r="K239" i="29"/>
  <c r="L239" i="29"/>
  <c r="M239" i="29"/>
  <c r="N239" i="29"/>
  <c r="O239" i="29"/>
  <c r="P239" i="29"/>
  <c r="Q239" i="29"/>
  <c r="R239" i="29"/>
  <c r="S239" i="29"/>
  <c r="T239" i="29"/>
  <c r="U239" i="29"/>
  <c r="V239" i="29"/>
  <c r="W239" i="29"/>
  <c r="X239" i="29"/>
  <c r="Y239" i="29"/>
  <c r="Z239" i="29"/>
  <c r="AA239" i="29"/>
  <c r="B240" i="29"/>
  <c r="C240" i="29"/>
  <c r="D240" i="29"/>
  <c r="E240" i="29"/>
  <c r="F240" i="29"/>
  <c r="G240" i="29"/>
  <c r="H240" i="29"/>
  <c r="I240" i="29"/>
  <c r="J240" i="29"/>
  <c r="K240" i="29"/>
  <c r="L240" i="29"/>
  <c r="M240" i="29"/>
  <c r="N240" i="29"/>
  <c r="O240" i="29"/>
  <c r="P240" i="29"/>
  <c r="Q240" i="29"/>
  <c r="R240" i="29"/>
  <c r="S240" i="29"/>
  <c r="T240" i="29"/>
  <c r="U240" i="29"/>
  <c r="V240" i="29"/>
  <c r="W240" i="29"/>
  <c r="X240" i="29"/>
  <c r="Y240" i="29"/>
  <c r="Z240" i="29"/>
  <c r="AA240" i="29"/>
  <c r="B241" i="29"/>
  <c r="C241" i="29"/>
  <c r="D241" i="29"/>
  <c r="E241" i="29"/>
  <c r="F241" i="29"/>
  <c r="G241" i="29"/>
  <c r="H241" i="29"/>
  <c r="I241" i="29"/>
  <c r="J241" i="29"/>
  <c r="K241" i="29"/>
  <c r="L241" i="29"/>
  <c r="M241" i="29"/>
  <c r="N241" i="29"/>
  <c r="O241" i="29"/>
  <c r="P241" i="29"/>
  <c r="Q241" i="29"/>
  <c r="R241" i="29"/>
  <c r="S241" i="29"/>
  <c r="T241" i="29"/>
  <c r="U241" i="29"/>
  <c r="V241" i="29"/>
  <c r="W241" i="29"/>
  <c r="X241" i="29"/>
  <c r="Y241" i="29"/>
  <c r="Z241" i="29"/>
  <c r="AA241" i="29"/>
  <c r="B242" i="29"/>
  <c r="C242" i="29"/>
  <c r="D242" i="29"/>
  <c r="E242" i="29"/>
  <c r="F242" i="29"/>
  <c r="G242" i="29"/>
  <c r="H242" i="29"/>
  <c r="I242" i="29"/>
  <c r="J242" i="29"/>
  <c r="K242" i="29"/>
  <c r="L242" i="29"/>
  <c r="M242" i="29"/>
  <c r="N242" i="29"/>
  <c r="O242" i="29"/>
  <c r="P242" i="29"/>
  <c r="Q242" i="29"/>
  <c r="R242" i="29"/>
  <c r="S242" i="29"/>
  <c r="T242" i="29"/>
  <c r="U242" i="29"/>
  <c r="V242" i="29"/>
  <c r="W242" i="29"/>
  <c r="X242" i="29"/>
  <c r="Y242" i="29"/>
  <c r="Z242" i="29"/>
  <c r="AA242" i="29"/>
  <c r="B243" i="29"/>
  <c r="C243" i="29"/>
  <c r="D243" i="29"/>
  <c r="E243" i="29"/>
  <c r="F243" i="29"/>
  <c r="G243" i="29"/>
  <c r="H243" i="29"/>
  <c r="I243" i="29"/>
  <c r="J243" i="29"/>
  <c r="K243" i="29"/>
  <c r="L243" i="29"/>
  <c r="M243" i="29"/>
  <c r="N243" i="29"/>
  <c r="O243" i="29"/>
  <c r="P243" i="29"/>
  <c r="Q243" i="29"/>
  <c r="R243" i="29"/>
  <c r="S243" i="29"/>
  <c r="T243" i="29"/>
  <c r="U243" i="29"/>
  <c r="V243" i="29"/>
  <c r="W243" i="29"/>
  <c r="X243" i="29"/>
  <c r="Y243" i="29"/>
  <c r="Z243" i="29"/>
  <c r="AA243" i="29"/>
  <c r="B244" i="29"/>
  <c r="C244" i="29"/>
  <c r="D244" i="29"/>
  <c r="E244" i="29"/>
  <c r="F244" i="29"/>
  <c r="G244" i="29"/>
  <c r="H244" i="29"/>
  <c r="I244" i="29"/>
  <c r="J244" i="29"/>
  <c r="K244" i="29"/>
  <c r="L244" i="29"/>
  <c r="M244" i="29"/>
  <c r="N244" i="29"/>
  <c r="O244" i="29"/>
  <c r="P244" i="29"/>
  <c r="Q244" i="29"/>
  <c r="R244" i="29"/>
  <c r="S244" i="29"/>
  <c r="T244" i="29"/>
  <c r="U244" i="29"/>
  <c r="V244" i="29"/>
  <c r="W244" i="29"/>
  <c r="X244" i="29"/>
  <c r="Y244" i="29"/>
  <c r="Z244" i="29"/>
  <c r="AA244" i="29"/>
  <c r="B245" i="29"/>
  <c r="C245" i="29"/>
  <c r="D245" i="29"/>
  <c r="E245" i="29"/>
  <c r="F245" i="29"/>
  <c r="G245" i="29"/>
  <c r="H245" i="29"/>
  <c r="I245" i="29"/>
  <c r="J245" i="29"/>
  <c r="K245" i="29"/>
  <c r="L245" i="29"/>
  <c r="M245" i="29"/>
  <c r="N245" i="29"/>
  <c r="O245" i="29"/>
  <c r="P245" i="29"/>
  <c r="Q245" i="29"/>
  <c r="R245" i="29"/>
  <c r="S245" i="29"/>
  <c r="T245" i="29"/>
  <c r="U245" i="29"/>
  <c r="V245" i="29"/>
  <c r="W245" i="29"/>
  <c r="X245" i="29"/>
  <c r="Y245" i="29"/>
  <c r="Z245" i="29"/>
  <c r="AA245" i="29"/>
  <c r="B246" i="29"/>
  <c r="C246" i="29"/>
  <c r="D246" i="29"/>
  <c r="E246" i="29"/>
  <c r="F246" i="29"/>
  <c r="G246" i="29"/>
  <c r="H246" i="29"/>
  <c r="I246" i="29"/>
  <c r="J246" i="29"/>
  <c r="K246" i="29"/>
  <c r="L246" i="29"/>
  <c r="M246" i="29"/>
  <c r="N246" i="29"/>
  <c r="O246" i="29"/>
  <c r="P246" i="29"/>
  <c r="Q246" i="29"/>
  <c r="R246" i="29"/>
  <c r="S246" i="29"/>
  <c r="T246" i="29"/>
  <c r="U246" i="29"/>
  <c r="V246" i="29"/>
  <c r="W246" i="29"/>
  <c r="X246" i="29"/>
  <c r="Y246" i="29"/>
  <c r="Z246" i="29"/>
  <c r="AA246" i="29"/>
  <c r="B247" i="29"/>
  <c r="C247" i="29"/>
  <c r="D247" i="29"/>
  <c r="E247" i="29"/>
  <c r="F247" i="29"/>
  <c r="G247" i="29"/>
  <c r="H247" i="29"/>
  <c r="I247" i="29"/>
  <c r="J247" i="29"/>
  <c r="K247" i="29"/>
  <c r="L247" i="29"/>
  <c r="M247" i="29"/>
  <c r="N247" i="29"/>
  <c r="O247" i="29"/>
  <c r="P247" i="29"/>
  <c r="Q247" i="29"/>
  <c r="R247" i="29"/>
  <c r="S247" i="29"/>
  <c r="T247" i="29"/>
  <c r="U247" i="29"/>
  <c r="V247" i="29"/>
  <c r="W247" i="29"/>
  <c r="X247" i="29"/>
  <c r="Y247" i="29"/>
  <c r="Z247" i="29"/>
  <c r="AA247" i="29"/>
  <c r="B248" i="29"/>
  <c r="C248" i="29"/>
  <c r="D248" i="29"/>
  <c r="E248" i="29"/>
  <c r="F248" i="29"/>
  <c r="G248" i="29"/>
  <c r="H248" i="29"/>
  <c r="I248" i="29"/>
  <c r="J248" i="29"/>
  <c r="K248" i="29"/>
  <c r="L248" i="29"/>
  <c r="M248" i="29"/>
  <c r="N248" i="29"/>
  <c r="O248" i="29"/>
  <c r="P248" i="29"/>
  <c r="Q248" i="29"/>
  <c r="R248" i="29"/>
  <c r="S248" i="29"/>
  <c r="T248" i="29"/>
  <c r="U248" i="29"/>
  <c r="V248" i="29"/>
  <c r="W248" i="29"/>
  <c r="X248" i="29"/>
  <c r="Y248" i="29"/>
  <c r="Z248" i="29"/>
  <c r="AA248" i="29"/>
  <c r="B249" i="29"/>
  <c r="C249" i="29"/>
  <c r="D249" i="29"/>
  <c r="E249" i="29"/>
  <c r="F249" i="29"/>
  <c r="G249" i="29"/>
  <c r="H249" i="29"/>
  <c r="I249" i="29"/>
  <c r="J249" i="29"/>
  <c r="K249" i="29"/>
  <c r="L249" i="29"/>
  <c r="M249" i="29"/>
  <c r="N249" i="29"/>
  <c r="O249" i="29"/>
  <c r="P249" i="29"/>
  <c r="Q249" i="29"/>
  <c r="R249" i="29"/>
  <c r="S249" i="29"/>
  <c r="T249" i="29"/>
  <c r="U249" i="29"/>
  <c r="V249" i="29"/>
  <c r="W249" i="29"/>
  <c r="X249" i="29"/>
  <c r="Y249" i="29"/>
  <c r="Z249" i="29"/>
  <c r="AA249" i="29"/>
  <c r="B250" i="29"/>
  <c r="C250" i="29"/>
  <c r="D250" i="29"/>
  <c r="E250" i="29"/>
  <c r="F250" i="29"/>
  <c r="G250" i="29"/>
  <c r="H250" i="29"/>
  <c r="I250" i="29"/>
  <c r="J250" i="29"/>
  <c r="K250" i="29"/>
  <c r="L250" i="29"/>
  <c r="M250" i="29"/>
  <c r="N250" i="29"/>
  <c r="O250" i="29"/>
  <c r="P250" i="29"/>
  <c r="Q250" i="29"/>
  <c r="R250" i="29"/>
  <c r="S250" i="29"/>
  <c r="T250" i="29"/>
  <c r="U250" i="29"/>
  <c r="V250" i="29"/>
  <c r="W250" i="29"/>
  <c r="X250" i="29"/>
  <c r="Y250" i="29"/>
  <c r="Z250" i="29"/>
  <c r="AA250" i="29"/>
  <c r="B251" i="29"/>
  <c r="C251" i="29"/>
  <c r="D251" i="29"/>
  <c r="E251" i="29"/>
  <c r="F251" i="29"/>
  <c r="G251" i="29"/>
  <c r="H251" i="29"/>
  <c r="I251" i="29"/>
  <c r="J251" i="29"/>
  <c r="K251" i="29"/>
  <c r="L251" i="29"/>
  <c r="M251" i="29"/>
  <c r="N251" i="29"/>
  <c r="O251" i="29"/>
  <c r="P251" i="29"/>
  <c r="Q251" i="29"/>
  <c r="R251" i="29"/>
  <c r="S251" i="29"/>
  <c r="T251" i="29"/>
  <c r="U251" i="29"/>
  <c r="V251" i="29"/>
  <c r="W251" i="29"/>
  <c r="X251" i="29"/>
  <c r="Y251" i="29"/>
  <c r="Z251" i="29"/>
  <c r="AA251" i="29"/>
  <c r="B252" i="29"/>
  <c r="C252" i="29"/>
  <c r="D252" i="29"/>
  <c r="E252" i="29"/>
  <c r="F252" i="29"/>
  <c r="G252" i="29"/>
  <c r="H252" i="29"/>
  <c r="I252" i="29"/>
  <c r="J252" i="29"/>
  <c r="K252" i="29"/>
  <c r="L252" i="29"/>
  <c r="M252" i="29"/>
  <c r="N252" i="29"/>
  <c r="O252" i="29"/>
  <c r="P252" i="29"/>
  <c r="Q252" i="29"/>
  <c r="R252" i="29"/>
  <c r="S252" i="29"/>
  <c r="T252" i="29"/>
  <c r="U252" i="29"/>
  <c r="V252" i="29"/>
  <c r="W252" i="29"/>
  <c r="X252" i="29"/>
  <c r="Y252" i="29"/>
  <c r="Z252" i="29"/>
  <c r="AA252" i="29"/>
  <c r="B253" i="29"/>
  <c r="C253" i="29"/>
  <c r="D253" i="29"/>
  <c r="E253" i="29"/>
  <c r="F253" i="29"/>
  <c r="G253" i="29"/>
  <c r="H253" i="29"/>
  <c r="I253" i="29"/>
  <c r="J253" i="29"/>
  <c r="K253" i="29"/>
  <c r="L253" i="29"/>
  <c r="M253" i="29"/>
  <c r="N253" i="29"/>
  <c r="O253" i="29"/>
  <c r="P253" i="29"/>
  <c r="Q253" i="29"/>
  <c r="R253" i="29"/>
  <c r="S253" i="29"/>
  <c r="T253" i="29"/>
  <c r="U253" i="29"/>
  <c r="V253" i="29"/>
  <c r="W253" i="29"/>
  <c r="X253" i="29"/>
  <c r="Y253" i="29"/>
  <c r="Z253" i="29"/>
  <c r="AA253" i="29"/>
  <c r="B254" i="29"/>
  <c r="C254" i="29"/>
  <c r="D254" i="29"/>
  <c r="E254" i="29"/>
  <c r="F254" i="29"/>
  <c r="G254" i="29"/>
  <c r="H254" i="29"/>
  <c r="I254" i="29"/>
  <c r="J254" i="29"/>
  <c r="K254" i="29"/>
  <c r="L254" i="29"/>
  <c r="M254" i="29"/>
  <c r="N254" i="29"/>
  <c r="O254" i="29"/>
  <c r="P254" i="29"/>
  <c r="Q254" i="29"/>
  <c r="R254" i="29"/>
  <c r="S254" i="29"/>
  <c r="T254" i="29"/>
  <c r="U254" i="29"/>
  <c r="V254" i="29"/>
  <c r="W254" i="29"/>
  <c r="X254" i="29"/>
  <c r="Y254" i="29"/>
  <c r="Z254" i="29"/>
  <c r="AA254" i="29"/>
  <c r="B255" i="29"/>
  <c r="C255" i="29"/>
  <c r="D255" i="29"/>
  <c r="E255" i="29"/>
  <c r="F255" i="29"/>
  <c r="G255" i="29"/>
  <c r="H255" i="29"/>
  <c r="I255" i="29"/>
  <c r="J255" i="29"/>
  <c r="K255" i="29"/>
  <c r="L255" i="29"/>
  <c r="M255" i="29"/>
  <c r="N255" i="29"/>
  <c r="O255" i="29"/>
  <c r="P255" i="29"/>
  <c r="Q255" i="29"/>
  <c r="R255" i="29"/>
  <c r="S255" i="29"/>
  <c r="T255" i="29"/>
  <c r="U255" i="29"/>
  <c r="V255" i="29"/>
  <c r="W255" i="29"/>
  <c r="X255" i="29"/>
  <c r="Y255" i="29"/>
  <c r="Z255" i="29"/>
  <c r="AA255" i="29"/>
  <c r="B256" i="29"/>
  <c r="C256" i="29"/>
  <c r="D256" i="29"/>
  <c r="E256" i="29"/>
  <c r="F256" i="29"/>
  <c r="G256" i="29"/>
  <c r="H256" i="29"/>
  <c r="I256" i="29"/>
  <c r="J256" i="29"/>
  <c r="K256" i="29"/>
  <c r="L256" i="29"/>
  <c r="M256" i="29"/>
  <c r="N256" i="29"/>
  <c r="O256" i="29"/>
  <c r="P256" i="29"/>
  <c r="Q256" i="29"/>
  <c r="R256" i="29"/>
  <c r="S256" i="29"/>
  <c r="T256" i="29"/>
  <c r="U256" i="29"/>
  <c r="V256" i="29"/>
  <c r="W256" i="29"/>
  <c r="X256" i="29"/>
  <c r="Y256" i="29"/>
  <c r="Z256" i="29"/>
  <c r="AA256" i="29"/>
  <c r="B257" i="29"/>
  <c r="C257" i="29"/>
  <c r="D257" i="29"/>
  <c r="E257" i="29"/>
  <c r="F257" i="29"/>
  <c r="G257" i="29"/>
  <c r="H257" i="29"/>
  <c r="I257" i="29"/>
  <c r="J257" i="29"/>
  <c r="K257" i="29"/>
  <c r="L257" i="29"/>
  <c r="M257" i="29"/>
  <c r="N257" i="29"/>
  <c r="O257" i="29"/>
  <c r="P257" i="29"/>
  <c r="Q257" i="29"/>
  <c r="R257" i="29"/>
  <c r="S257" i="29"/>
  <c r="T257" i="29"/>
  <c r="U257" i="29"/>
  <c r="V257" i="29"/>
  <c r="W257" i="29"/>
  <c r="X257" i="29"/>
  <c r="Y257" i="29"/>
  <c r="Z257" i="29"/>
  <c r="AA257" i="29"/>
  <c r="B258" i="29"/>
  <c r="C258" i="29"/>
  <c r="D258" i="29"/>
  <c r="E258" i="29"/>
  <c r="F258" i="29"/>
  <c r="G258" i="29"/>
  <c r="H258" i="29"/>
  <c r="I258" i="29"/>
  <c r="J258" i="29"/>
  <c r="K258" i="29"/>
  <c r="L258" i="29"/>
  <c r="M258" i="29"/>
  <c r="N258" i="29"/>
  <c r="O258" i="29"/>
  <c r="P258" i="29"/>
  <c r="Q258" i="29"/>
  <c r="R258" i="29"/>
  <c r="S258" i="29"/>
  <c r="T258" i="29"/>
  <c r="U258" i="29"/>
  <c r="V258" i="29"/>
  <c r="W258" i="29"/>
  <c r="X258" i="29"/>
  <c r="Y258" i="29"/>
  <c r="Z258" i="29"/>
  <c r="AA258" i="29"/>
  <c r="B259" i="29"/>
  <c r="C259" i="29"/>
  <c r="D259" i="29"/>
  <c r="E259" i="29"/>
  <c r="F259" i="29"/>
  <c r="G259" i="29"/>
  <c r="H259" i="29"/>
  <c r="I259" i="29"/>
  <c r="J259" i="29"/>
  <c r="K259" i="29"/>
  <c r="L259" i="29"/>
  <c r="M259" i="29"/>
  <c r="N259" i="29"/>
  <c r="O259" i="29"/>
  <c r="P259" i="29"/>
  <c r="Q259" i="29"/>
  <c r="R259" i="29"/>
  <c r="S259" i="29"/>
  <c r="T259" i="29"/>
  <c r="U259" i="29"/>
  <c r="V259" i="29"/>
  <c r="W259" i="29"/>
  <c r="X259" i="29"/>
  <c r="Y259" i="29"/>
  <c r="Z259" i="29"/>
  <c r="AA259" i="29"/>
  <c r="B260" i="29"/>
  <c r="C260" i="29"/>
  <c r="D260" i="29"/>
  <c r="E260" i="29"/>
  <c r="F260" i="29"/>
  <c r="G260" i="29"/>
  <c r="H260" i="29"/>
  <c r="I260" i="29"/>
  <c r="J260" i="29"/>
  <c r="K260" i="29"/>
  <c r="L260" i="29"/>
  <c r="M260" i="29"/>
  <c r="N260" i="29"/>
  <c r="O260" i="29"/>
  <c r="P260" i="29"/>
  <c r="Q260" i="29"/>
  <c r="R260" i="29"/>
  <c r="S260" i="29"/>
  <c r="T260" i="29"/>
  <c r="U260" i="29"/>
  <c r="V260" i="29"/>
  <c r="W260" i="29"/>
  <c r="X260" i="29"/>
  <c r="Y260" i="29"/>
  <c r="Z260" i="29"/>
  <c r="AA260" i="29"/>
  <c r="B261" i="29"/>
  <c r="C261" i="29"/>
  <c r="D261" i="29"/>
  <c r="E261" i="29"/>
  <c r="F261" i="29"/>
  <c r="G261" i="29"/>
  <c r="H261" i="29"/>
  <c r="I261" i="29"/>
  <c r="J261" i="29"/>
  <c r="K261" i="29"/>
  <c r="L261" i="29"/>
  <c r="M261" i="29"/>
  <c r="N261" i="29"/>
  <c r="O261" i="29"/>
  <c r="P261" i="29"/>
  <c r="Q261" i="29"/>
  <c r="R261" i="29"/>
  <c r="S261" i="29"/>
  <c r="T261" i="29"/>
  <c r="U261" i="29"/>
  <c r="V261" i="29"/>
  <c r="W261" i="29"/>
  <c r="X261" i="29"/>
  <c r="Y261" i="29"/>
  <c r="Z261" i="29"/>
  <c r="AA261" i="29"/>
  <c r="B262" i="29"/>
  <c r="C262" i="29"/>
  <c r="D262" i="29"/>
  <c r="E262" i="29"/>
  <c r="F262" i="29"/>
  <c r="G262" i="29"/>
  <c r="H262" i="29"/>
  <c r="I262" i="29"/>
  <c r="J262" i="29"/>
  <c r="K262" i="29"/>
  <c r="L262" i="29"/>
  <c r="M262" i="29"/>
  <c r="N262" i="29"/>
  <c r="O262" i="29"/>
  <c r="P262" i="29"/>
  <c r="Q262" i="29"/>
  <c r="R262" i="29"/>
  <c r="S262" i="29"/>
  <c r="T262" i="29"/>
  <c r="U262" i="29"/>
  <c r="V262" i="29"/>
  <c r="W262" i="29"/>
  <c r="X262" i="29"/>
  <c r="Y262" i="29"/>
  <c r="Z262" i="29"/>
  <c r="AA262" i="29"/>
  <c r="B263" i="29"/>
  <c r="C263" i="29"/>
  <c r="D263" i="29"/>
  <c r="E263" i="29"/>
  <c r="F263" i="29"/>
  <c r="G263" i="29"/>
  <c r="H263" i="29"/>
  <c r="I263" i="29"/>
  <c r="J263" i="29"/>
  <c r="K263" i="29"/>
  <c r="L263" i="29"/>
  <c r="M263" i="29"/>
  <c r="N263" i="29"/>
  <c r="O263" i="29"/>
  <c r="P263" i="29"/>
  <c r="Q263" i="29"/>
  <c r="R263" i="29"/>
  <c r="S263" i="29"/>
  <c r="T263" i="29"/>
  <c r="U263" i="29"/>
  <c r="V263" i="29"/>
  <c r="W263" i="29"/>
  <c r="X263" i="29"/>
  <c r="Y263" i="29"/>
  <c r="Z263" i="29"/>
  <c r="AA263" i="29"/>
  <c r="B264" i="29"/>
  <c r="C264" i="29"/>
  <c r="D264" i="29"/>
  <c r="E264" i="29"/>
  <c r="F264" i="29"/>
  <c r="G264" i="29"/>
  <c r="H264" i="29"/>
  <c r="I264" i="29"/>
  <c r="J264" i="29"/>
  <c r="K264" i="29"/>
  <c r="L264" i="29"/>
  <c r="M264" i="29"/>
  <c r="N264" i="29"/>
  <c r="O264" i="29"/>
  <c r="P264" i="29"/>
  <c r="Q264" i="29"/>
  <c r="R264" i="29"/>
  <c r="S264" i="29"/>
  <c r="T264" i="29"/>
  <c r="U264" i="29"/>
  <c r="V264" i="29"/>
  <c r="W264" i="29"/>
  <c r="X264" i="29"/>
  <c r="Y264" i="29"/>
  <c r="Z264" i="29"/>
  <c r="AA264" i="29"/>
  <c r="B265" i="29"/>
  <c r="C265" i="29"/>
  <c r="D265" i="29"/>
  <c r="E265" i="29"/>
  <c r="F265" i="29"/>
  <c r="G265" i="29"/>
  <c r="H265" i="29"/>
  <c r="I265" i="29"/>
  <c r="J265" i="29"/>
  <c r="K265" i="29"/>
  <c r="L265" i="29"/>
  <c r="M265" i="29"/>
  <c r="N265" i="29"/>
  <c r="O265" i="29"/>
  <c r="P265" i="29"/>
  <c r="Q265" i="29"/>
  <c r="R265" i="29"/>
  <c r="S265" i="29"/>
  <c r="T265" i="29"/>
  <c r="U265" i="29"/>
  <c r="V265" i="29"/>
  <c r="W265" i="29"/>
  <c r="X265" i="29"/>
  <c r="Y265" i="29"/>
  <c r="Z265" i="29"/>
  <c r="AA265" i="29"/>
  <c r="B266" i="29"/>
  <c r="C266" i="29"/>
  <c r="D266" i="29"/>
  <c r="E266" i="29"/>
  <c r="F266" i="29"/>
  <c r="G266" i="29"/>
  <c r="H266" i="29"/>
  <c r="I266" i="29"/>
  <c r="J266" i="29"/>
  <c r="K266" i="29"/>
  <c r="L266" i="29"/>
  <c r="M266" i="29"/>
  <c r="N266" i="29"/>
  <c r="O266" i="29"/>
  <c r="P266" i="29"/>
  <c r="Q266" i="29"/>
  <c r="R266" i="29"/>
  <c r="S266" i="29"/>
  <c r="T266" i="29"/>
  <c r="U266" i="29"/>
  <c r="V266" i="29"/>
  <c r="W266" i="29"/>
  <c r="X266" i="29"/>
  <c r="Y266" i="29"/>
  <c r="Z266" i="29"/>
  <c r="AA266" i="29"/>
  <c r="B267" i="29"/>
  <c r="C267" i="29"/>
  <c r="D267" i="29"/>
  <c r="E267" i="29"/>
  <c r="F267" i="29"/>
  <c r="G267" i="29"/>
  <c r="H267" i="29"/>
  <c r="I267" i="29"/>
  <c r="J267" i="29"/>
  <c r="K267" i="29"/>
  <c r="L267" i="29"/>
  <c r="M267" i="29"/>
  <c r="N267" i="29"/>
  <c r="O267" i="29"/>
  <c r="P267" i="29"/>
  <c r="Q267" i="29"/>
  <c r="R267" i="29"/>
  <c r="S267" i="29"/>
  <c r="T267" i="29"/>
  <c r="U267" i="29"/>
  <c r="V267" i="29"/>
  <c r="W267" i="29"/>
  <c r="X267" i="29"/>
  <c r="Y267" i="29"/>
  <c r="Z267" i="29"/>
  <c r="AA267" i="29"/>
  <c r="B268" i="29"/>
  <c r="C268" i="29"/>
  <c r="D268" i="29"/>
  <c r="E268" i="29"/>
  <c r="F268" i="29"/>
  <c r="G268" i="29"/>
  <c r="H268" i="29"/>
  <c r="I268" i="29"/>
  <c r="J268" i="29"/>
  <c r="K268" i="29"/>
  <c r="L268" i="29"/>
  <c r="M268" i="29"/>
  <c r="N268" i="29"/>
  <c r="O268" i="29"/>
  <c r="P268" i="29"/>
  <c r="Q268" i="29"/>
  <c r="R268" i="29"/>
  <c r="S268" i="29"/>
  <c r="T268" i="29"/>
  <c r="U268" i="29"/>
  <c r="V268" i="29"/>
  <c r="W268" i="29"/>
  <c r="X268" i="29"/>
  <c r="Y268" i="29"/>
  <c r="Z268" i="29"/>
  <c r="AA268" i="29"/>
  <c r="B269" i="29"/>
  <c r="C269" i="29"/>
  <c r="D269" i="29"/>
  <c r="E269" i="29"/>
  <c r="F269" i="29"/>
  <c r="G269" i="29"/>
  <c r="H269" i="29"/>
  <c r="I269" i="29"/>
  <c r="J269" i="29"/>
  <c r="K269" i="29"/>
  <c r="L269" i="29"/>
  <c r="M269" i="29"/>
  <c r="N269" i="29"/>
  <c r="O269" i="29"/>
  <c r="P269" i="29"/>
  <c r="Q269" i="29"/>
  <c r="R269" i="29"/>
  <c r="S269" i="29"/>
  <c r="T269" i="29"/>
  <c r="U269" i="29"/>
  <c r="V269" i="29"/>
  <c r="W269" i="29"/>
  <c r="X269" i="29"/>
  <c r="Y269" i="29"/>
  <c r="Z269" i="29"/>
  <c r="AA269" i="29"/>
  <c r="B270" i="29"/>
  <c r="C270" i="29"/>
  <c r="D270" i="29"/>
  <c r="E270" i="29"/>
  <c r="F270" i="29"/>
  <c r="G270" i="29"/>
  <c r="H270" i="29"/>
  <c r="I270" i="29"/>
  <c r="J270" i="29"/>
  <c r="K270" i="29"/>
  <c r="L270" i="29"/>
  <c r="M270" i="29"/>
  <c r="N270" i="29"/>
  <c r="O270" i="29"/>
  <c r="P270" i="29"/>
  <c r="Q270" i="29"/>
  <c r="R270" i="29"/>
  <c r="S270" i="29"/>
  <c r="T270" i="29"/>
  <c r="U270" i="29"/>
  <c r="V270" i="29"/>
  <c r="W270" i="29"/>
  <c r="X270" i="29"/>
  <c r="Y270" i="29"/>
  <c r="Z270" i="29"/>
  <c r="AA270" i="29"/>
  <c r="B271" i="29"/>
  <c r="C271" i="29"/>
  <c r="D271" i="29"/>
  <c r="E271" i="29"/>
  <c r="F271" i="29"/>
  <c r="G271" i="29"/>
  <c r="H271" i="29"/>
  <c r="I271" i="29"/>
  <c r="J271" i="29"/>
  <c r="K271" i="29"/>
  <c r="L271" i="29"/>
  <c r="M271" i="29"/>
  <c r="N271" i="29"/>
  <c r="O271" i="29"/>
  <c r="P271" i="29"/>
  <c r="Q271" i="29"/>
  <c r="R271" i="29"/>
  <c r="S271" i="29"/>
  <c r="T271" i="29"/>
  <c r="U271" i="29"/>
  <c r="V271" i="29"/>
  <c r="W271" i="29"/>
  <c r="X271" i="29"/>
  <c r="Y271" i="29"/>
  <c r="Z271" i="29"/>
  <c r="AA271" i="29"/>
  <c r="B272" i="29"/>
  <c r="C272" i="29"/>
  <c r="D272" i="29"/>
  <c r="E272" i="29"/>
  <c r="F272" i="29"/>
  <c r="G272" i="29"/>
  <c r="H272" i="29"/>
  <c r="I272" i="29"/>
  <c r="J272" i="29"/>
  <c r="K272" i="29"/>
  <c r="L272" i="29"/>
  <c r="M272" i="29"/>
  <c r="N272" i="29"/>
  <c r="O272" i="29"/>
  <c r="P272" i="29"/>
  <c r="Q272" i="29"/>
  <c r="R272" i="29"/>
  <c r="S272" i="29"/>
  <c r="T272" i="29"/>
  <c r="U272" i="29"/>
  <c r="V272" i="29"/>
  <c r="W272" i="29"/>
  <c r="X272" i="29"/>
  <c r="Y272" i="29"/>
  <c r="Z272" i="29"/>
  <c r="AA272" i="29"/>
  <c r="B273" i="29"/>
  <c r="C273" i="29"/>
  <c r="D273" i="29"/>
  <c r="E273" i="29"/>
  <c r="F273" i="29"/>
  <c r="G273" i="29"/>
  <c r="H273" i="29"/>
  <c r="I273" i="29"/>
  <c r="J273" i="29"/>
  <c r="K273" i="29"/>
  <c r="L273" i="29"/>
  <c r="M273" i="29"/>
  <c r="N273" i="29"/>
  <c r="O273" i="29"/>
  <c r="P273" i="29"/>
  <c r="Q273" i="29"/>
  <c r="R273" i="29"/>
  <c r="S273" i="29"/>
  <c r="T273" i="29"/>
  <c r="U273" i="29"/>
  <c r="V273" i="29"/>
  <c r="W273" i="29"/>
  <c r="X273" i="29"/>
  <c r="Y273" i="29"/>
  <c r="Z273" i="29"/>
  <c r="AA273" i="29"/>
  <c r="B274" i="29"/>
  <c r="C274" i="29"/>
  <c r="D274" i="29"/>
  <c r="E274" i="29"/>
  <c r="F274" i="29"/>
  <c r="G274" i="29"/>
  <c r="H274" i="29"/>
  <c r="I274" i="29"/>
  <c r="J274" i="29"/>
  <c r="K274" i="29"/>
  <c r="L274" i="29"/>
  <c r="M274" i="29"/>
  <c r="N274" i="29"/>
  <c r="O274" i="29"/>
  <c r="P274" i="29"/>
  <c r="Q274" i="29"/>
  <c r="R274" i="29"/>
  <c r="S274" i="29"/>
  <c r="T274" i="29"/>
  <c r="U274" i="29"/>
  <c r="V274" i="29"/>
  <c r="W274" i="29"/>
  <c r="X274" i="29"/>
  <c r="Y274" i="29"/>
  <c r="Z274" i="29"/>
  <c r="AA274" i="29"/>
  <c r="B275" i="29"/>
  <c r="C275" i="29"/>
  <c r="D275" i="29"/>
  <c r="E275" i="29"/>
  <c r="F275" i="29"/>
  <c r="G275" i="29"/>
  <c r="H275" i="29"/>
  <c r="I275" i="29"/>
  <c r="J275" i="29"/>
  <c r="K275" i="29"/>
  <c r="L275" i="29"/>
  <c r="M275" i="29"/>
  <c r="N275" i="29"/>
  <c r="O275" i="29"/>
  <c r="P275" i="29"/>
  <c r="Q275" i="29"/>
  <c r="R275" i="29"/>
  <c r="S275" i="29"/>
  <c r="T275" i="29"/>
  <c r="U275" i="29"/>
  <c r="V275" i="29"/>
  <c r="W275" i="29"/>
  <c r="X275" i="29"/>
  <c r="Y275" i="29"/>
  <c r="Z275" i="29"/>
  <c r="AA275" i="29"/>
  <c r="B276" i="29"/>
  <c r="C276" i="29"/>
  <c r="D276" i="29"/>
  <c r="E276" i="29"/>
  <c r="F276" i="29"/>
  <c r="G276" i="29"/>
  <c r="H276" i="29"/>
  <c r="I276" i="29"/>
  <c r="J276" i="29"/>
  <c r="K276" i="29"/>
  <c r="L276" i="29"/>
  <c r="M276" i="29"/>
  <c r="N276" i="29"/>
  <c r="O276" i="29"/>
  <c r="P276" i="29"/>
  <c r="Q276" i="29"/>
  <c r="R276" i="29"/>
  <c r="S276" i="29"/>
  <c r="T276" i="29"/>
  <c r="U276" i="29"/>
  <c r="V276" i="29"/>
  <c r="W276" i="29"/>
  <c r="X276" i="29"/>
  <c r="Y276" i="29"/>
  <c r="Z276" i="29"/>
  <c r="AA276" i="29"/>
  <c r="B277" i="29"/>
  <c r="C277" i="29"/>
  <c r="D277" i="29"/>
  <c r="E277" i="29"/>
  <c r="F277" i="29"/>
  <c r="G277" i="29"/>
  <c r="H277" i="29"/>
  <c r="I277" i="29"/>
  <c r="J277" i="29"/>
  <c r="K277" i="29"/>
  <c r="L277" i="29"/>
  <c r="M277" i="29"/>
  <c r="N277" i="29"/>
  <c r="O277" i="29"/>
  <c r="P277" i="29"/>
  <c r="Q277" i="29"/>
  <c r="R277" i="29"/>
  <c r="S277" i="29"/>
  <c r="T277" i="29"/>
  <c r="U277" i="29"/>
  <c r="V277" i="29"/>
  <c r="W277" i="29"/>
  <c r="X277" i="29"/>
  <c r="Y277" i="29"/>
  <c r="Z277" i="29"/>
  <c r="AA277" i="29"/>
  <c r="B278" i="29"/>
  <c r="C278" i="29"/>
  <c r="D278" i="29"/>
  <c r="E278" i="29"/>
  <c r="F278" i="29"/>
  <c r="G278" i="29"/>
  <c r="H278" i="29"/>
  <c r="I278" i="29"/>
  <c r="J278" i="29"/>
  <c r="K278" i="29"/>
  <c r="L278" i="29"/>
  <c r="M278" i="29"/>
  <c r="N278" i="29"/>
  <c r="O278" i="29"/>
  <c r="P278" i="29"/>
  <c r="Q278" i="29"/>
  <c r="R278" i="29"/>
  <c r="S278" i="29"/>
  <c r="T278" i="29"/>
  <c r="U278" i="29"/>
  <c r="V278" i="29"/>
  <c r="W278" i="29"/>
  <c r="X278" i="29"/>
  <c r="Y278" i="29"/>
  <c r="Z278" i="29"/>
  <c r="AA278" i="29"/>
  <c r="B279" i="29"/>
  <c r="C279" i="29"/>
  <c r="D279" i="29"/>
  <c r="E279" i="29"/>
  <c r="F279" i="29"/>
  <c r="G279" i="29"/>
  <c r="H279" i="29"/>
  <c r="I279" i="29"/>
  <c r="J279" i="29"/>
  <c r="K279" i="29"/>
  <c r="L279" i="29"/>
  <c r="M279" i="29"/>
  <c r="N279" i="29"/>
  <c r="O279" i="29"/>
  <c r="P279" i="29"/>
  <c r="Q279" i="29"/>
  <c r="R279" i="29"/>
  <c r="S279" i="29"/>
  <c r="T279" i="29"/>
  <c r="U279" i="29"/>
  <c r="V279" i="29"/>
  <c r="W279" i="29"/>
  <c r="X279" i="29"/>
  <c r="Y279" i="29"/>
  <c r="Z279" i="29"/>
  <c r="AA279" i="29"/>
  <c r="B280" i="29"/>
  <c r="C280" i="29"/>
  <c r="D280" i="29"/>
  <c r="E280" i="29"/>
  <c r="F280" i="29"/>
  <c r="G280" i="29"/>
  <c r="H280" i="29"/>
  <c r="I280" i="29"/>
  <c r="J280" i="29"/>
  <c r="K280" i="29"/>
  <c r="L280" i="29"/>
  <c r="M280" i="29"/>
  <c r="N280" i="29"/>
  <c r="O280" i="29"/>
  <c r="P280" i="29"/>
  <c r="Q280" i="29"/>
  <c r="R280" i="29"/>
  <c r="S280" i="29"/>
  <c r="T280" i="29"/>
  <c r="U280" i="29"/>
  <c r="V280" i="29"/>
  <c r="W280" i="29"/>
  <c r="X280" i="29"/>
  <c r="Y280" i="29"/>
  <c r="Z280" i="29"/>
  <c r="AA280" i="29"/>
  <c r="B281" i="29"/>
  <c r="C281" i="29"/>
  <c r="D281" i="29"/>
  <c r="E281" i="29"/>
  <c r="F281" i="29"/>
  <c r="G281" i="29"/>
  <c r="H281" i="29"/>
  <c r="I281" i="29"/>
  <c r="J281" i="29"/>
  <c r="K281" i="29"/>
  <c r="L281" i="29"/>
  <c r="M281" i="29"/>
  <c r="N281" i="29"/>
  <c r="O281" i="29"/>
  <c r="P281" i="29"/>
  <c r="Q281" i="29"/>
  <c r="R281" i="29"/>
  <c r="S281" i="29"/>
  <c r="T281" i="29"/>
  <c r="U281" i="29"/>
  <c r="V281" i="29"/>
  <c r="W281" i="29"/>
  <c r="X281" i="29"/>
  <c r="Y281" i="29"/>
  <c r="Z281" i="29"/>
  <c r="AA281" i="29"/>
  <c r="B282" i="29"/>
  <c r="C282" i="29"/>
  <c r="D282" i="29"/>
  <c r="E282" i="29"/>
  <c r="F282" i="29"/>
  <c r="G282" i="29"/>
  <c r="H282" i="29"/>
  <c r="I282" i="29"/>
  <c r="J282" i="29"/>
  <c r="K282" i="29"/>
  <c r="L282" i="29"/>
  <c r="M282" i="29"/>
  <c r="N282" i="29"/>
  <c r="O282" i="29"/>
  <c r="P282" i="29"/>
  <c r="Q282" i="29"/>
  <c r="R282" i="29"/>
  <c r="S282" i="29"/>
  <c r="T282" i="29"/>
  <c r="U282" i="29"/>
  <c r="V282" i="29"/>
  <c r="W282" i="29"/>
  <c r="X282" i="29"/>
  <c r="Y282" i="29"/>
  <c r="Z282" i="29"/>
  <c r="AA282" i="29"/>
  <c r="B283" i="29"/>
  <c r="C283" i="29"/>
  <c r="D283" i="29"/>
  <c r="E283" i="29"/>
  <c r="F283" i="29"/>
  <c r="G283" i="29"/>
  <c r="H283" i="29"/>
  <c r="I283" i="29"/>
  <c r="J283" i="29"/>
  <c r="K283" i="29"/>
  <c r="L283" i="29"/>
  <c r="M283" i="29"/>
  <c r="N283" i="29"/>
  <c r="O283" i="29"/>
  <c r="P283" i="29"/>
  <c r="Q283" i="29"/>
  <c r="R283" i="29"/>
  <c r="S283" i="29"/>
  <c r="T283" i="29"/>
  <c r="U283" i="29"/>
  <c r="V283" i="29"/>
  <c r="W283" i="29"/>
  <c r="X283" i="29"/>
  <c r="Y283" i="29"/>
  <c r="Z283" i="29"/>
  <c r="AA283" i="29"/>
  <c r="B284" i="29"/>
  <c r="C284" i="29"/>
  <c r="D284" i="29"/>
  <c r="E284" i="29"/>
  <c r="F284" i="29"/>
  <c r="G284" i="29"/>
  <c r="H284" i="29"/>
  <c r="I284" i="29"/>
  <c r="J284" i="29"/>
  <c r="K284" i="29"/>
  <c r="L284" i="29"/>
  <c r="M284" i="29"/>
  <c r="N284" i="29"/>
  <c r="O284" i="29"/>
  <c r="P284" i="29"/>
  <c r="Q284" i="29"/>
  <c r="R284" i="29"/>
  <c r="S284" i="29"/>
  <c r="T284" i="29"/>
  <c r="U284" i="29"/>
  <c r="V284" i="29"/>
  <c r="W284" i="29"/>
  <c r="X284" i="29"/>
  <c r="Y284" i="29"/>
  <c r="Z284" i="29"/>
  <c r="AA284" i="29"/>
  <c r="B285" i="29"/>
  <c r="C285" i="29"/>
  <c r="D285" i="29"/>
  <c r="E285" i="29"/>
  <c r="F285" i="29"/>
  <c r="G285" i="29"/>
  <c r="H285" i="29"/>
  <c r="I285" i="29"/>
  <c r="J285" i="29"/>
  <c r="K285" i="29"/>
  <c r="L285" i="29"/>
  <c r="M285" i="29"/>
  <c r="N285" i="29"/>
  <c r="O285" i="29"/>
  <c r="P285" i="29"/>
  <c r="Q285" i="29"/>
  <c r="R285" i="29"/>
  <c r="S285" i="29"/>
  <c r="T285" i="29"/>
  <c r="U285" i="29"/>
  <c r="V285" i="29"/>
  <c r="W285" i="29"/>
  <c r="X285" i="29"/>
  <c r="Y285" i="29"/>
  <c r="Z285" i="29"/>
  <c r="AA285" i="29"/>
  <c r="B286" i="29"/>
  <c r="C286" i="29"/>
  <c r="D286" i="29"/>
  <c r="E286" i="29"/>
  <c r="F286" i="29"/>
  <c r="G286" i="29"/>
  <c r="H286" i="29"/>
  <c r="I286" i="29"/>
  <c r="J286" i="29"/>
  <c r="K286" i="29"/>
  <c r="L286" i="29"/>
  <c r="M286" i="29"/>
  <c r="N286" i="29"/>
  <c r="O286" i="29"/>
  <c r="P286" i="29"/>
  <c r="Q286" i="29"/>
  <c r="R286" i="29"/>
  <c r="S286" i="29"/>
  <c r="T286" i="29"/>
  <c r="U286" i="29"/>
  <c r="V286" i="29"/>
  <c r="W286" i="29"/>
  <c r="X286" i="29"/>
  <c r="Y286" i="29"/>
  <c r="Z286" i="29"/>
  <c r="AA286" i="29"/>
  <c r="B287" i="29"/>
  <c r="C287" i="29"/>
  <c r="D287" i="29"/>
  <c r="E287" i="29"/>
  <c r="F287" i="29"/>
  <c r="G287" i="29"/>
  <c r="H287" i="29"/>
  <c r="I287" i="29"/>
  <c r="J287" i="29"/>
  <c r="K287" i="29"/>
  <c r="L287" i="29"/>
  <c r="M287" i="29"/>
  <c r="N287" i="29"/>
  <c r="O287" i="29"/>
  <c r="P287" i="29"/>
  <c r="Q287" i="29"/>
  <c r="R287" i="29"/>
  <c r="S287" i="29"/>
  <c r="T287" i="29"/>
  <c r="U287" i="29"/>
  <c r="V287" i="29"/>
  <c r="W287" i="29"/>
  <c r="X287" i="29"/>
  <c r="Y287" i="29"/>
  <c r="Z287" i="29"/>
  <c r="AA287" i="29"/>
  <c r="B288" i="29"/>
  <c r="C288" i="29"/>
  <c r="D288" i="29"/>
  <c r="E288" i="29"/>
  <c r="F288" i="29"/>
  <c r="G288" i="29"/>
  <c r="H288" i="29"/>
  <c r="I288" i="29"/>
  <c r="J288" i="29"/>
  <c r="K288" i="29"/>
  <c r="L288" i="29"/>
  <c r="M288" i="29"/>
  <c r="N288" i="29"/>
  <c r="O288" i="29"/>
  <c r="P288" i="29"/>
  <c r="Q288" i="29"/>
  <c r="R288" i="29"/>
  <c r="S288" i="29"/>
  <c r="T288" i="29"/>
  <c r="U288" i="29"/>
  <c r="V288" i="29"/>
  <c r="W288" i="29"/>
  <c r="X288" i="29"/>
  <c r="Y288" i="29"/>
  <c r="Z288" i="29"/>
  <c r="AA288" i="29"/>
  <c r="K8" i="29"/>
  <c r="L8" i="29"/>
  <c r="M8" i="29"/>
  <c r="N8" i="29"/>
  <c r="O8" i="29"/>
  <c r="P8" i="29"/>
  <c r="Q8" i="29"/>
  <c r="R8" i="29"/>
  <c r="S8" i="29"/>
  <c r="T8" i="29"/>
  <c r="U8" i="29"/>
  <c r="V8" i="29"/>
  <c r="W8" i="29"/>
  <c r="X8" i="29"/>
  <c r="Y8" i="29"/>
  <c r="Z8" i="29"/>
  <c r="AA8" i="29"/>
  <c r="J8" i="29"/>
  <c r="I8" i="29"/>
  <c r="H8" i="29"/>
  <c r="G8" i="29"/>
  <c r="F8" i="29"/>
  <c r="E8" i="29"/>
  <c r="B8" i="29"/>
  <c r="B586" i="29"/>
  <c r="B585" i="29"/>
  <c r="B584" i="29"/>
  <c r="AB303" i="5"/>
  <c r="AD9" i="29" l="1"/>
  <c r="AD286" i="29"/>
  <c r="AD282" i="29"/>
  <c r="AD276" i="29"/>
  <c r="AD270" i="29"/>
  <c r="AD266" i="29"/>
  <c r="AD260" i="29"/>
  <c r="AD258" i="29"/>
  <c r="AD254" i="29"/>
  <c r="AD252" i="29"/>
  <c r="AD248" i="29"/>
  <c r="AD246" i="29"/>
  <c r="AD244" i="29"/>
  <c r="AD238" i="29"/>
  <c r="AD234" i="29"/>
  <c r="AD232" i="29"/>
  <c r="AD230" i="29"/>
  <c r="AD224" i="29"/>
  <c r="AD218" i="29"/>
  <c r="AD216" i="29"/>
  <c r="AD212" i="29"/>
  <c r="AD206" i="29"/>
  <c r="AD204" i="29"/>
  <c r="AD200" i="29"/>
  <c r="AD198" i="29"/>
  <c r="AD196" i="29"/>
  <c r="AD190" i="29"/>
  <c r="AD186" i="29"/>
  <c r="AD180" i="29"/>
  <c r="AD176" i="29"/>
  <c r="AD172" i="29"/>
  <c r="AD168" i="29"/>
  <c r="AD164" i="29"/>
  <c r="AD160" i="29"/>
  <c r="AD156" i="29"/>
  <c r="AD148" i="29"/>
  <c r="AD146" i="29"/>
  <c r="AD142" i="29"/>
  <c r="AD138" i="29"/>
  <c r="AD132" i="29"/>
  <c r="AD130" i="29"/>
  <c r="AD126" i="29"/>
  <c r="AD122" i="29"/>
  <c r="AD118" i="29"/>
  <c r="AD114" i="29"/>
  <c r="AD112" i="29"/>
  <c r="AD108" i="29"/>
  <c r="AD104" i="29"/>
  <c r="AD102" i="29"/>
  <c r="AD92" i="29"/>
  <c r="AD90" i="29"/>
  <c r="AD86" i="29"/>
  <c r="AD82" i="29"/>
  <c r="AD80" i="29"/>
  <c r="AD76" i="29"/>
  <c r="AD74" i="29"/>
  <c r="AD56" i="29"/>
  <c r="AD52" i="29"/>
  <c r="AD48" i="29"/>
  <c r="AD44" i="29"/>
  <c r="AD42" i="29"/>
  <c r="AD38" i="29"/>
  <c r="AD36" i="29"/>
  <c r="AD34" i="29"/>
  <c r="AD30" i="29"/>
  <c r="AD22" i="29"/>
  <c r="AD15" i="29"/>
  <c r="AD287" i="29"/>
  <c r="AD285" i="29"/>
  <c r="AD283" i="29"/>
  <c r="AD281" i="29"/>
  <c r="AD277" i="29"/>
  <c r="AD275" i="29"/>
  <c r="AD271" i="29"/>
  <c r="AD269" i="29"/>
  <c r="AD267" i="29"/>
  <c r="AD265" i="29"/>
  <c r="AD263" i="29"/>
  <c r="AD261" i="29"/>
  <c r="AD259" i="29"/>
  <c r="AD257" i="29"/>
  <c r="AD255" i="29"/>
  <c r="AD253" i="29"/>
  <c r="AD251" i="29"/>
  <c r="AD249" i="29"/>
  <c r="AD247" i="29"/>
  <c r="AD245" i="29"/>
  <c r="AD243" i="29"/>
  <c r="AD241" i="29"/>
  <c r="AD239" i="29"/>
  <c r="AD237" i="29"/>
  <c r="AD235" i="29"/>
  <c r="AD233" i="29"/>
  <c r="AD231" i="29"/>
  <c r="AD229" i="29"/>
  <c r="AD227" i="29"/>
  <c r="AD225" i="29"/>
  <c r="AD223" i="29"/>
  <c r="AD221" i="29"/>
  <c r="AD219" i="29"/>
  <c r="AD217" i="29"/>
  <c r="AD215" i="29"/>
  <c r="AD213" i="29"/>
  <c r="AD211" i="29"/>
  <c r="AD209" i="29"/>
  <c r="AD207" i="29"/>
  <c r="AD205" i="29"/>
  <c r="AD203" i="29"/>
  <c r="AD201" i="29"/>
  <c r="AD199" i="29"/>
  <c r="AD197" i="29"/>
  <c r="AD195" i="29"/>
  <c r="AD193" i="29"/>
  <c r="AD191" i="29"/>
  <c r="AD189" i="29"/>
  <c r="AD187" i="29"/>
  <c r="AD288" i="29"/>
  <c r="AD284" i="29"/>
  <c r="AD280" i="29"/>
  <c r="AD278" i="29"/>
  <c r="AD274" i="29"/>
  <c r="AD272" i="29"/>
  <c r="AD268" i="29"/>
  <c r="AD264" i="29"/>
  <c r="AD262" i="29"/>
  <c r="AD256" i="29"/>
  <c r="AD250" i="29"/>
  <c r="AD242" i="29"/>
  <c r="AD240" i="29"/>
  <c r="AD236" i="29"/>
  <c r="AD228" i="29"/>
  <c r="AD226" i="29"/>
  <c r="AD222" i="29"/>
  <c r="AD220" i="29"/>
  <c r="AD214" i="29"/>
  <c r="AD210" i="29"/>
  <c r="AD208" i="29"/>
  <c r="AD202" i="29"/>
  <c r="AD194" i="29"/>
  <c r="AD192" i="29"/>
  <c r="AD188" i="29"/>
  <c r="AD184" i="29"/>
  <c r="AD182" i="29"/>
  <c r="AD178" i="29"/>
  <c r="AD174" i="29"/>
  <c r="AD170" i="29"/>
  <c r="AD166" i="29"/>
  <c r="AD162" i="29"/>
  <c r="AD158" i="29"/>
  <c r="AD154" i="29"/>
  <c r="AD152" i="29"/>
  <c r="AD150" i="29"/>
  <c r="AD144" i="29"/>
  <c r="AD140" i="29"/>
  <c r="AD136" i="29"/>
  <c r="AD134" i="29"/>
  <c r="AD128" i="29"/>
  <c r="AD124" i="29"/>
  <c r="AD120" i="29"/>
  <c r="AD116" i="29"/>
  <c r="AD110" i="29"/>
  <c r="AD106" i="29"/>
  <c r="AD100" i="29"/>
  <c r="AD98" i="29"/>
  <c r="AD96" i="29"/>
  <c r="AD94" i="29"/>
  <c r="AD88" i="29"/>
  <c r="AD84" i="29"/>
  <c r="AD78" i="29"/>
  <c r="AD72" i="29"/>
  <c r="AD70" i="29"/>
  <c r="AD68" i="29"/>
  <c r="AD66" i="29"/>
  <c r="AD64" i="29"/>
  <c r="AD62" i="29"/>
  <c r="AD60" i="29"/>
  <c r="AD58" i="29"/>
  <c r="AD54" i="29"/>
  <c r="AD50" i="29"/>
  <c r="AD46" i="29"/>
  <c r="AD40" i="29"/>
  <c r="AD32" i="29"/>
  <c r="AD28" i="29"/>
  <c r="AD26" i="29"/>
  <c r="AD24" i="29"/>
  <c r="AD20" i="29"/>
  <c r="AD18" i="29"/>
  <c r="AD16" i="29"/>
  <c r="AD13" i="29"/>
  <c r="AD11" i="29"/>
  <c r="AD279" i="29"/>
  <c r="AD273" i="29"/>
  <c r="AD8" i="29"/>
  <c r="AD185" i="29"/>
  <c r="AD183" i="29"/>
  <c r="AD181" i="29"/>
  <c r="AD179" i="29"/>
  <c r="AD177" i="29"/>
  <c r="AD175" i="29"/>
  <c r="AD173" i="29"/>
  <c r="AD171" i="29"/>
  <c r="AD169" i="29"/>
  <c r="AD167" i="29"/>
  <c r="AD165" i="29"/>
  <c r="AD163" i="29"/>
  <c r="AD161" i="29"/>
  <c r="AD159" i="29"/>
  <c r="AD157" i="29"/>
  <c r="AD155" i="29"/>
  <c r="AD153" i="29"/>
  <c r="AD151" i="29"/>
  <c r="AD149" i="29"/>
  <c r="AD147" i="29"/>
  <c r="AD145" i="29"/>
  <c r="AD143" i="29"/>
  <c r="AD141" i="29"/>
  <c r="AD139" i="29"/>
  <c r="AD137" i="29"/>
  <c r="AD135" i="29"/>
  <c r="AD133" i="29"/>
  <c r="AD131" i="29"/>
  <c r="AD129" i="29"/>
  <c r="AD127" i="29"/>
  <c r="AD125" i="29"/>
  <c r="AD123" i="29"/>
  <c r="AD121" i="29"/>
  <c r="AD119" i="29"/>
  <c r="AD117" i="29"/>
  <c r="AD115" i="29"/>
  <c r="AD113" i="29"/>
  <c r="AD111" i="29"/>
  <c r="AD109" i="29"/>
  <c r="AD107" i="29"/>
  <c r="AD105" i="29"/>
  <c r="AD103" i="29"/>
  <c r="AD101" i="29"/>
  <c r="AD99" i="29"/>
  <c r="AD97" i="29"/>
  <c r="AD95" i="29"/>
  <c r="AD93" i="29"/>
  <c r="AD91" i="29"/>
  <c r="AD89" i="29"/>
  <c r="AD87" i="29"/>
  <c r="AD85" i="29"/>
  <c r="AD83" i="29"/>
  <c r="AD81" i="29"/>
  <c r="AD79" i="29"/>
  <c r="AD77" i="29"/>
  <c r="AD75" i="29"/>
  <c r="AD73" i="29"/>
  <c r="AD71" i="29"/>
  <c r="AD69" i="29"/>
  <c r="AD67" i="29"/>
  <c r="AD65" i="29"/>
  <c r="AD63" i="29"/>
  <c r="AD61" i="29"/>
  <c r="AD59" i="29"/>
  <c r="AD57" i="29"/>
  <c r="AD55" i="29"/>
  <c r="AD53" i="29"/>
  <c r="AD51" i="29"/>
  <c r="AD49" i="29"/>
  <c r="AD47" i="29"/>
  <c r="AD45" i="29"/>
  <c r="AD43" i="29"/>
  <c r="AD41" i="29"/>
  <c r="AD39" i="29"/>
  <c r="AD37" i="29"/>
  <c r="AD35" i="29"/>
  <c r="AD33" i="29"/>
  <c r="AD31" i="29"/>
  <c r="AD29" i="29"/>
  <c r="AD27" i="29"/>
  <c r="AD25" i="29"/>
  <c r="AD23" i="29"/>
  <c r="AD21" i="29"/>
  <c r="AD19" i="29"/>
  <c r="AD17" i="29"/>
  <c r="AD14" i="29"/>
  <c r="AD12" i="29"/>
  <c r="AD10" i="29"/>
  <c r="D587" i="29"/>
  <c r="H587" i="29"/>
  <c r="L587" i="29"/>
  <c r="P587" i="29"/>
  <c r="T587" i="29"/>
  <c r="B587" i="29"/>
  <c r="F587" i="29"/>
  <c r="J587" i="29"/>
  <c r="N587" i="29"/>
  <c r="R587" i="29"/>
  <c r="Z587" i="29"/>
  <c r="W587" i="29"/>
  <c r="AA587" i="29"/>
  <c r="Y587" i="29"/>
  <c r="C587" i="29"/>
  <c r="G587" i="29"/>
  <c r="K587" i="29"/>
  <c r="O587" i="29"/>
  <c r="X587" i="29"/>
  <c r="E587" i="29"/>
  <c r="I587" i="29"/>
  <c r="M587" i="29"/>
  <c r="Q587" i="29"/>
  <c r="U587" i="29"/>
  <c r="S587" i="29"/>
  <c r="S590" i="29" l="1"/>
  <c r="P590" i="29"/>
  <c r="J590" i="29"/>
  <c r="K590" i="29"/>
  <c r="N590" i="29"/>
  <c r="L590" i="29"/>
  <c r="B590" i="29"/>
  <c r="G590" i="29"/>
  <c r="F590" i="29"/>
  <c r="H590" i="29"/>
  <c r="M590" i="29"/>
  <c r="C590" i="29"/>
  <c r="I590" i="29"/>
  <c r="Q590" i="29"/>
  <c r="D590" i="29"/>
  <c r="O590" i="29"/>
  <c r="R590" i="29"/>
  <c r="E590" i="29"/>
  <c r="AB304" i="5" l="1"/>
  <c r="AB305" i="5"/>
  <c r="AB306" i="5"/>
  <c r="AB307" i="5"/>
  <c r="AB308" i="5"/>
  <c r="AB309" i="5"/>
  <c r="AB310" i="5"/>
  <c r="AB311" i="5"/>
  <c r="AB312" i="5"/>
  <c r="AB313" i="5"/>
  <c r="AB314" i="5"/>
  <c r="AB315" i="5"/>
  <c r="AB316" i="5"/>
  <c r="AB317" i="5"/>
  <c r="AB318" i="5"/>
  <c r="AB319" i="5"/>
  <c r="AB320" i="5"/>
  <c r="AB321" i="5"/>
  <c r="AB322" i="5"/>
  <c r="AB323" i="5"/>
  <c r="AB324" i="5"/>
  <c r="AB325" i="5"/>
  <c r="AB326" i="5"/>
  <c r="AB327" i="5"/>
  <c r="AB328" i="5"/>
  <c r="AB329" i="5"/>
  <c r="AB330" i="5"/>
  <c r="AB331" i="5"/>
  <c r="AB332" i="5"/>
  <c r="AB333" i="5"/>
  <c r="AB334" i="5"/>
  <c r="AB335" i="5"/>
  <c r="AB336" i="5"/>
  <c r="AB337" i="5"/>
  <c r="AB338" i="5"/>
  <c r="AB339" i="5"/>
  <c r="AB340" i="5"/>
  <c r="AB341" i="5"/>
  <c r="AB342" i="5"/>
  <c r="AB343" i="5"/>
  <c r="AB344" i="5"/>
  <c r="AB345" i="5"/>
  <c r="AB346" i="5"/>
  <c r="AB347" i="5"/>
  <c r="AB348" i="5"/>
  <c r="AB349" i="5"/>
  <c r="AB350" i="5"/>
  <c r="AB351" i="5"/>
  <c r="AB352" i="5"/>
  <c r="AB353" i="5"/>
  <c r="AB354" i="5"/>
  <c r="AB355" i="5"/>
  <c r="AB356" i="5"/>
  <c r="AB357" i="5"/>
  <c r="AB358" i="5"/>
  <c r="AB359" i="5"/>
  <c r="AB360" i="5"/>
  <c r="AB361" i="5"/>
  <c r="AB362" i="5"/>
  <c r="AB363" i="5"/>
  <c r="AB364" i="5"/>
  <c r="AB365" i="5"/>
  <c r="AB366" i="5"/>
  <c r="AB367" i="5"/>
  <c r="AB368" i="5"/>
  <c r="AB369" i="5"/>
  <c r="AB370" i="5"/>
  <c r="AB371" i="5"/>
  <c r="AB372" i="5"/>
  <c r="AB373" i="5"/>
  <c r="AB374" i="5"/>
  <c r="AB375" i="5"/>
  <c r="AB376" i="5"/>
  <c r="AB377" i="5"/>
  <c r="AB378" i="5"/>
  <c r="AB379" i="5"/>
  <c r="AB380" i="5"/>
  <c r="AB381" i="5"/>
  <c r="AB382" i="5"/>
  <c r="AB383" i="5"/>
  <c r="AB384" i="5"/>
  <c r="AB385" i="5"/>
  <c r="AB386" i="5"/>
  <c r="AB387" i="5"/>
  <c r="AB388" i="5"/>
  <c r="AB389" i="5"/>
  <c r="AB390" i="5"/>
  <c r="AB391" i="5"/>
  <c r="AB392" i="5"/>
  <c r="AB393" i="5"/>
  <c r="AB394" i="5"/>
  <c r="AB395" i="5"/>
  <c r="AB396" i="5"/>
  <c r="AB397" i="5"/>
  <c r="AB398" i="5"/>
  <c r="AB399" i="5"/>
  <c r="AB400" i="5"/>
  <c r="AB401" i="5"/>
  <c r="AB402" i="5"/>
  <c r="AB403" i="5"/>
  <c r="AB404" i="5"/>
  <c r="AB405" i="5"/>
  <c r="AB406" i="5"/>
  <c r="AB407" i="5"/>
  <c r="A10" i="5" l="1"/>
  <c r="A11" i="5"/>
  <c r="A12" i="5"/>
  <c r="A13" i="5"/>
  <c r="A14" i="5"/>
  <c r="A15" i="5"/>
  <c r="A16" i="5"/>
  <c r="A17" i="5"/>
  <c r="A18" i="5"/>
  <c r="A19" i="5"/>
  <c r="A20" i="5"/>
  <c r="A8" i="29" s="1"/>
  <c r="A21" i="5"/>
  <c r="A9" i="29" s="1"/>
  <c r="A22" i="5"/>
  <c r="A10" i="29" s="1"/>
  <c r="A23" i="5"/>
  <c r="A11" i="29" s="1"/>
  <c r="A24" i="5"/>
  <c r="A12" i="29" s="1"/>
  <c r="A25" i="5"/>
  <c r="A13" i="29" s="1"/>
  <c r="A26" i="5"/>
  <c r="A14" i="29" s="1"/>
  <c r="A27" i="5"/>
  <c r="A15" i="29" s="1"/>
  <c r="A28" i="5"/>
  <c r="A16" i="29" s="1"/>
  <c r="A29" i="5"/>
  <c r="A17" i="29" s="1"/>
  <c r="A30" i="5"/>
  <c r="A18" i="29" s="1"/>
  <c r="A31" i="5"/>
  <c r="A19" i="29" s="1"/>
  <c r="A32" i="5"/>
  <c r="A20" i="29" s="1"/>
  <c r="A33" i="5"/>
  <c r="A21" i="29" s="1"/>
  <c r="A34" i="5"/>
  <c r="A22" i="29" s="1"/>
  <c r="A35" i="5"/>
  <c r="A23" i="29" s="1"/>
  <c r="A36" i="5"/>
  <c r="A24" i="29" s="1"/>
  <c r="A37" i="5"/>
  <c r="A25" i="29" s="1"/>
  <c r="A38" i="5"/>
  <c r="A26" i="29" s="1"/>
  <c r="A39" i="5"/>
  <c r="A27" i="29" s="1"/>
  <c r="A40" i="5"/>
  <c r="A28" i="29" s="1"/>
  <c r="A41" i="5"/>
  <c r="A29" i="29" s="1"/>
  <c r="A42" i="5"/>
  <c r="A30" i="29" s="1"/>
  <c r="A43" i="5"/>
  <c r="A31" i="29" s="1"/>
  <c r="A44" i="5"/>
  <c r="A32" i="29" s="1"/>
  <c r="A45" i="5"/>
  <c r="A33" i="29" s="1"/>
  <c r="A46" i="5"/>
  <c r="A34" i="29" s="1"/>
  <c r="A47" i="5"/>
  <c r="A35" i="29" s="1"/>
  <c r="A48" i="5"/>
  <c r="A36" i="29" s="1"/>
  <c r="A49" i="5"/>
  <c r="A37" i="29" s="1"/>
  <c r="A50" i="5"/>
  <c r="A38" i="29" s="1"/>
  <c r="A51" i="5"/>
  <c r="A39" i="29" s="1"/>
  <c r="A52" i="5"/>
  <c r="A40" i="29" s="1"/>
  <c r="A53" i="5"/>
  <c r="A41" i="29" s="1"/>
  <c r="A54" i="5"/>
  <c r="A42" i="29" s="1"/>
  <c r="A55" i="5"/>
  <c r="A43" i="29" s="1"/>
  <c r="A56" i="5"/>
  <c r="A44" i="29" s="1"/>
  <c r="A57" i="5"/>
  <c r="A45" i="29" s="1"/>
  <c r="A58" i="5"/>
  <c r="A46" i="29" s="1"/>
  <c r="A59" i="5"/>
  <c r="A47" i="29" s="1"/>
  <c r="A60" i="5"/>
  <c r="A48" i="29" s="1"/>
  <c r="A61" i="5"/>
  <c r="A49" i="29" s="1"/>
  <c r="A62" i="5"/>
  <c r="A50" i="29" s="1"/>
  <c r="A63" i="5"/>
  <c r="A51" i="29" s="1"/>
  <c r="A64" i="5"/>
  <c r="A52" i="29" s="1"/>
  <c r="A65" i="5"/>
  <c r="A53" i="29" s="1"/>
  <c r="A66" i="5"/>
  <c r="A54" i="29" s="1"/>
  <c r="A67" i="5"/>
  <c r="A55" i="29" s="1"/>
  <c r="A68" i="5"/>
  <c r="A56" i="29" s="1"/>
  <c r="A69" i="5"/>
  <c r="A57" i="29" s="1"/>
  <c r="A70" i="5"/>
  <c r="A58" i="29" s="1"/>
  <c r="A71" i="5"/>
  <c r="A59" i="29" s="1"/>
  <c r="A72" i="5"/>
  <c r="A60" i="29" s="1"/>
  <c r="A73" i="5"/>
  <c r="A61" i="29" s="1"/>
  <c r="A74" i="5"/>
  <c r="A62" i="29" s="1"/>
  <c r="A75" i="5"/>
  <c r="A63" i="29" s="1"/>
  <c r="A76" i="5"/>
  <c r="A64" i="29" s="1"/>
  <c r="A77" i="5"/>
  <c r="A65" i="29" s="1"/>
  <c r="A78" i="5"/>
  <c r="A66" i="29" s="1"/>
  <c r="A79" i="5"/>
  <c r="A67" i="29" s="1"/>
  <c r="A80" i="5"/>
  <c r="A68" i="29" s="1"/>
  <c r="A81" i="5"/>
  <c r="A69" i="29" s="1"/>
  <c r="A82" i="5"/>
  <c r="A70" i="29" s="1"/>
  <c r="A83" i="5"/>
  <c r="A71" i="29" s="1"/>
  <c r="A84" i="5"/>
  <c r="A72" i="29" s="1"/>
  <c r="A85" i="5"/>
  <c r="A73" i="29" s="1"/>
  <c r="A86" i="5"/>
  <c r="A74" i="29" s="1"/>
  <c r="A87" i="5"/>
  <c r="A75" i="29" s="1"/>
  <c r="A88" i="5"/>
  <c r="A76" i="29" s="1"/>
  <c r="A89" i="5"/>
  <c r="A77" i="29" s="1"/>
  <c r="A90" i="5"/>
  <c r="A78" i="29" s="1"/>
  <c r="A91" i="5"/>
  <c r="A79" i="29" s="1"/>
  <c r="A92" i="5"/>
  <c r="A80" i="29" s="1"/>
  <c r="A93" i="5"/>
  <c r="A81" i="29" s="1"/>
  <c r="A94" i="5"/>
  <c r="A82" i="29" s="1"/>
  <c r="A95" i="5"/>
  <c r="A83" i="29" s="1"/>
  <c r="A96" i="5"/>
  <c r="A84" i="29" s="1"/>
  <c r="A97" i="5"/>
  <c r="A85" i="29" s="1"/>
  <c r="A98" i="5"/>
  <c r="A86" i="29" s="1"/>
  <c r="A99" i="5"/>
  <c r="A87" i="29" s="1"/>
  <c r="A100" i="5"/>
  <c r="A88" i="29" s="1"/>
  <c r="A101" i="5"/>
  <c r="A89" i="29" s="1"/>
  <c r="A102" i="5"/>
  <c r="A90" i="29" s="1"/>
  <c r="A103" i="5"/>
  <c r="A91" i="29" s="1"/>
  <c r="A104" i="5"/>
  <c r="A92" i="29" s="1"/>
  <c r="A105" i="5"/>
  <c r="A93" i="29" s="1"/>
  <c r="A106" i="5"/>
  <c r="A94" i="29" s="1"/>
  <c r="A107" i="5"/>
  <c r="A95" i="29" s="1"/>
  <c r="A108" i="5"/>
  <c r="A96" i="29" s="1"/>
  <c r="A109" i="5"/>
  <c r="A97" i="29" s="1"/>
  <c r="A110" i="5"/>
  <c r="A98" i="29" s="1"/>
  <c r="A111" i="5"/>
  <c r="A99" i="29" s="1"/>
  <c r="A112" i="5"/>
  <c r="A100" i="29" s="1"/>
  <c r="A113" i="5"/>
  <c r="A101" i="29" s="1"/>
  <c r="A114" i="5"/>
  <c r="A102" i="29" s="1"/>
  <c r="A115" i="5"/>
  <c r="A103" i="29" s="1"/>
  <c r="A116" i="5"/>
  <c r="A104" i="29" s="1"/>
  <c r="A117" i="5"/>
  <c r="A105" i="29" s="1"/>
  <c r="A118" i="5"/>
  <c r="A106" i="29" s="1"/>
  <c r="A119" i="5"/>
  <c r="A107" i="29" s="1"/>
  <c r="A120" i="5"/>
  <c r="A108" i="29" s="1"/>
  <c r="A121" i="5"/>
  <c r="A109" i="29" s="1"/>
  <c r="A122" i="5"/>
  <c r="A110" i="29" s="1"/>
  <c r="A123" i="5"/>
  <c r="A111" i="29" s="1"/>
  <c r="A124" i="5"/>
  <c r="A112" i="29" s="1"/>
  <c r="A125" i="5"/>
  <c r="A113" i="29" s="1"/>
  <c r="A126" i="5"/>
  <c r="A114" i="29" s="1"/>
  <c r="A127" i="5"/>
  <c r="A115" i="29" s="1"/>
  <c r="A128" i="5"/>
  <c r="A116" i="29" s="1"/>
  <c r="A129" i="5"/>
  <c r="A117" i="29" s="1"/>
  <c r="A130" i="5"/>
  <c r="A118" i="29" s="1"/>
  <c r="A131" i="5"/>
  <c r="A119" i="29" s="1"/>
  <c r="A132" i="5"/>
  <c r="A120" i="29" s="1"/>
  <c r="A133" i="5"/>
  <c r="A121" i="29" s="1"/>
  <c r="A134" i="5"/>
  <c r="A122" i="29" s="1"/>
  <c r="A135" i="5"/>
  <c r="A123" i="29" s="1"/>
  <c r="A136" i="5"/>
  <c r="A124" i="29" s="1"/>
  <c r="A137" i="5"/>
  <c r="A125" i="29" s="1"/>
  <c r="A138" i="5"/>
  <c r="A126" i="29" s="1"/>
  <c r="A139" i="5"/>
  <c r="A127" i="29" s="1"/>
  <c r="A140" i="5"/>
  <c r="A128" i="29" s="1"/>
  <c r="A141" i="5"/>
  <c r="A129" i="29" s="1"/>
  <c r="A142" i="5"/>
  <c r="A130" i="29" s="1"/>
  <c r="A143" i="5"/>
  <c r="A131" i="29" s="1"/>
  <c r="A144" i="5"/>
  <c r="A132" i="29" s="1"/>
  <c r="A145" i="5"/>
  <c r="A133" i="29" s="1"/>
  <c r="A146" i="5"/>
  <c r="A134" i="29" s="1"/>
  <c r="A147" i="5"/>
  <c r="A135" i="29" s="1"/>
  <c r="A148" i="5"/>
  <c r="A136" i="29" s="1"/>
  <c r="A149" i="5"/>
  <c r="A137" i="29" s="1"/>
  <c r="A150" i="5"/>
  <c r="A138" i="29" s="1"/>
  <c r="A151" i="5"/>
  <c r="A139" i="29" s="1"/>
  <c r="A152" i="5"/>
  <c r="A140" i="29" s="1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289" i="29" s="1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533" i="5"/>
  <c r="A534" i="5"/>
  <c r="A535" i="5"/>
  <c r="A536" i="5"/>
  <c r="A537" i="5"/>
  <c r="A538" i="5"/>
  <c r="A539" i="5"/>
  <c r="A540" i="5"/>
  <c r="A541" i="5"/>
  <c r="A542" i="5"/>
  <c r="A543" i="5"/>
  <c r="A544" i="5"/>
  <c r="A545" i="5"/>
  <c r="A546" i="5"/>
  <c r="A547" i="5"/>
  <c r="A548" i="5"/>
  <c r="A549" i="5"/>
  <c r="A550" i="5"/>
  <c r="A551" i="5"/>
  <c r="A552" i="5"/>
  <c r="A553" i="5"/>
  <c r="A554" i="5"/>
  <c r="A555" i="5"/>
  <c r="A556" i="5"/>
  <c r="A557" i="5"/>
  <c r="A558" i="5"/>
  <c r="A559" i="5"/>
  <c r="A560" i="5"/>
  <c r="A561" i="5"/>
  <c r="A562" i="5"/>
  <c r="A563" i="5"/>
  <c r="A564" i="5"/>
  <c r="A565" i="5"/>
  <c r="A566" i="5"/>
  <c r="A567" i="5"/>
  <c r="A568" i="5"/>
  <c r="A569" i="5"/>
  <c r="A570" i="5"/>
  <c r="A571" i="5"/>
  <c r="A572" i="5"/>
  <c r="A573" i="5"/>
  <c r="A574" i="5"/>
  <c r="A575" i="5"/>
  <c r="A576" i="5"/>
  <c r="A577" i="5"/>
  <c r="A578" i="5"/>
  <c r="A579" i="5"/>
  <c r="A580" i="5"/>
  <c r="A581" i="5"/>
  <c r="A9" i="5"/>
  <c r="A285" i="29" l="1"/>
  <c r="A277" i="29"/>
  <c r="A269" i="29"/>
  <c r="A261" i="29"/>
  <c r="A253" i="29"/>
  <c r="A245" i="29"/>
  <c r="A237" i="29"/>
  <c r="A229" i="29"/>
  <c r="A221" i="29"/>
  <c r="A213" i="29"/>
  <c r="A205" i="29"/>
  <c r="A197" i="29"/>
  <c r="A185" i="29"/>
  <c r="A177" i="29"/>
  <c r="A169" i="29"/>
  <c r="A161" i="29"/>
  <c r="A153" i="29"/>
  <c r="A145" i="29"/>
  <c r="A281" i="29"/>
  <c r="A273" i="29"/>
  <c r="A265" i="29"/>
  <c r="A257" i="29"/>
  <c r="A249" i="29"/>
  <c r="A241" i="29"/>
  <c r="A233" i="29"/>
  <c r="A225" i="29"/>
  <c r="A217" i="29"/>
  <c r="A209" i="29"/>
  <c r="A201" i="29"/>
  <c r="A193" i="29"/>
  <c r="A189" i="29"/>
  <c r="A181" i="29"/>
  <c r="A173" i="29"/>
  <c r="A165" i="29"/>
  <c r="A157" i="29"/>
  <c r="A149" i="29"/>
  <c r="A141" i="29"/>
  <c r="A288" i="29"/>
  <c r="A284" i="29"/>
  <c r="A280" i="29"/>
  <c r="A276" i="29"/>
  <c r="A272" i="29"/>
  <c r="A268" i="29"/>
  <c r="A264" i="29"/>
  <c r="A260" i="29"/>
  <c r="A256" i="29"/>
  <c r="A252" i="29"/>
  <c r="A248" i="29"/>
  <c r="A244" i="29"/>
  <c r="A240" i="29"/>
  <c r="A236" i="29"/>
  <c r="A232" i="29"/>
  <c r="A228" i="29"/>
  <c r="A224" i="29"/>
  <c r="A220" i="29"/>
  <c r="A216" i="29"/>
  <c r="A212" i="29"/>
  <c r="A208" i="29"/>
  <c r="A204" i="29"/>
  <c r="A200" i="29"/>
  <c r="A196" i="29"/>
  <c r="A192" i="29"/>
  <c r="A188" i="29"/>
  <c r="A184" i="29"/>
  <c r="A180" i="29"/>
  <c r="A176" i="29"/>
  <c r="A172" i="29"/>
  <c r="A168" i="29"/>
  <c r="A164" i="29"/>
  <c r="A160" i="29"/>
  <c r="A156" i="29"/>
  <c r="A152" i="29"/>
  <c r="A148" i="29"/>
  <c r="A144" i="29"/>
  <c r="A287" i="29"/>
  <c r="A283" i="29"/>
  <c r="A279" i="29"/>
  <c r="A275" i="29"/>
  <c r="A271" i="29"/>
  <c r="A267" i="29"/>
  <c r="A263" i="29"/>
  <c r="A259" i="29"/>
  <c r="A255" i="29"/>
  <c r="A251" i="29"/>
  <c r="A247" i="29"/>
  <c r="A243" i="29"/>
  <c r="A239" i="29"/>
  <c r="A235" i="29"/>
  <c r="A231" i="29"/>
  <c r="A227" i="29"/>
  <c r="A223" i="29"/>
  <c r="A219" i="29"/>
  <c r="A215" i="29"/>
  <c r="A211" i="29"/>
  <c r="A207" i="29"/>
  <c r="A203" i="29"/>
  <c r="A199" i="29"/>
  <c r="A195" i="29"/>
  <c r="A191" i="29"/>
  <c r="A187" i="29"/>
  <c r="A183" i="29"/>
  <c r="A179" i="29"/>
  <c r="A175" i="29"/>
  <c r="A171" i="29"/>
  <c r="A167" i="29"/>
  <c r="A163" i="29"/>
  <c r="A159" i="29"/>
  <c r="A155" i="29"/>
  <c r="A151" i="29"/>
  <c r="A147" i="29"/>
  <c r="A143" i="29"/>
  <c r="A286" i="29"/>
  <c r="A282" i="29"/>
  <c r="A278" i="29"/>
  <c r="A274" i="29"/>
  <c r="A270" i="29"/>
  <c r="A266" i="29"/>
  <c r="A262" i="29"/>
  <c r="A258" i="29"/>
  <c r="A254" i="29"/>
  <c r="A250" i="29"/>
  <c r="A246" i="29"/>
  <c r="A242" i="29"/>
  <c r="A238" i="29"/>
  <c r="A234" i="29"/>
  <c r="A230" i="29"/>
  <c r="A226" i="29"/>
  <c r="A222" i="29"/>
  <c r="A218" i="29"/>
  <c r="A214" i="29"/>
  <c r="A210" i="29"/>
  <c r="A206" i="29"/>
  <c r="A202" i="29"/>
  <c r="A198" i="29"/>
  <c r="A194" i="29"/>
  <c r="A190" i="29"/>
  <c r="A186" i="29"/>
  <c r="A182" i="29"/>
  <c r="A178" i="29"/>
  <c r="A174" i="29"/>
  <c r="A170" i="29"/>
  <c r="A166" i="29"/>
  <c r="A162" i="29"/>
  <c r="A158" i="29"/>
  <c r="A154" i="29"/>
  <c r="A150" i="29"/>
  <c r="A146" i="29"/>
  <c r="A142" i="29"/>
  <c r="B301" i="5" l="1"/>
  <c r="C301" i="5"/>
  <c r="D301" i="5"/>
  <c r="E301" i="5"/>
  <c r="F301" i="5"/>
  <c r="G301" i="5"/>
  <c r="H301" i="5"/>
  <c r="I301" i="5"/>
  <c r="J301" i="5"/>
  <c r="K301" i="5"/>
  <c r="L301" i="5"/>
  <c r="M301" i="5"/>
  <c r="N301" i="5"/>
  <c r="O301" i="5"/>
  <c r="P301" i="5"/>
  <c r="Q301" i="5"/>
  <c r="R301" i="5"/>
  <c r="S301" i="5"/>
  <c r="T301" i="5"/>
  <c r="U301" i="5"/>
  <c r="V301" i="5"/>
  <c r="W301" i="5"/>
  <c r="X301" i="5"/>
  <c r="Y301" i="5"/>
  <c r="Z301" i="5"/>
  <c r="AA301" i="5"/>
  <c r="B302" i="5"/>
  <c r="C302" i="5"/>
  <c r="D302" i="5"/>
  <c r="E302" i="5"/>
  <c r="F302" i="5"/>
  <c r="G302" i="5"/>
  <c r="H302" i="5"/>
  <c r="I302" i="5"/>
  <c r="J302" i="5"/>
  <c r="K302" i="5"/>
  <c r="L302" i="5"/>
  <c r="M302" i="5"/>
  <c r="N302" i="5"/>
  <c r="O302" i="5"/>
  <c r="P302" i="5"/>
  <c r="Q302" i="5"/>
  <c r="R302" i="5"/>
  <c r="S302" i="5"/>
  <c r="T302" i="5"/>
  <c r="U302" i="5"/>
  <c r="V302" i="5"/>
  <c r="W302" i="5"/>
  <c r="X302" i="5"/>
  <c r="Y302" i="5"/>
  <c r="Z302" i="5"/>
  <c r="AA302" i="5"/>
  <c r="B303" i="5"/>
  <c r="C303" i="5"/>
  <c r="D303" i="5"/>
  <c r="E303" i="5"/>
  <c r="F303" i="5"/>
  <c r="G303" i="5"/>
  <c r="H303" i="5"/>
  <c r="I303" i="5"/>
  <c r="J303" i="5"/>
  <c r="K303" i="5"/>
  <c r="L303" i="5"/>
  <c r="M303" i="5"/>
  <c r="N303" i="5"/>
  <c r="O303" i="5"/>
  <c r="P303" i="5"/>
  <c r="Q303" i="5"/>
  <c r="R303" i="5"/>
  <c r="S303" i="5"/>
  <c r="T303" i="5"/>
  <c r="U303" i="5"/>
  <c r="V303" i="5"/>
  <c r="W303" i="5"/>
  <c r="X303" i="5"/>
  <c r="Y303" i="5"/>
  <c r="Z303" i="5"/>
  <c r="AA303" i="5"/>
  <c r="B304" i="5"/>
  <c r="C304" i="5"/>
  <c r="D304" i="5"/>
  <c r="E304" i="5"/>
  <c r="F304" i="5"/>
  <c r="G304" i="5"/>
  <c r="H304" i="5"/>
  <c r="I304" i="5"/>
  <c r="J304" i="5"/>
  <c r="K304" i="5"/>
  <c r="L304" i="5"/>
  <c r="M304" i="5"/>
  <c r="N304" i="5"/>
  <c r="O304" i="5"/>
  <c r="P304" i="5"/>
  <c r="Q304" i="5"/>
  <c r="R304" i="5"/>
  <c r="S304" i="5"/>
  <c r="T304" i="5"/>
  <c r="U304" i="5"/>
  <c r="V304" i="5"/>
  <c r="W304" i="5"/>
  <c r="X304" i="5"/>
  <c r="Y304" i="5"/>
  <c r="Z304" i="5"/>
  <c r="AA304" i="5"/>
  <c r="B305" i="5"/>
  <c r="C305" i="5"/>
  <c r="D305" i="5"/>
  <c r="E305" i="5"/>
  <c r="F305" i="5"/>
  <c r="G305" i="5"/>
  <c r="H305" i="5"/>
  <c r="I305" i="5"/>
  <c r="J305" i="5"/>
  <c r="K305" i="5"/>
  <c r="L305" i="5"/>
  <c r="M305" i="5"/>
  <c r="N305" i="5"/>
  <c r="O305" i="5"/>
  <c r="P305" i="5"/>
  <c r="Q305" i="5"/>
  <c r="R305" i="5"/>
  <c r="S305" i="5"/>
  <c r="T305" i="5"/>
  <c r="U305" i="5"/>
  <c r="V305" i="5"/>
  <c r="W305" i="5"/>
  <c r="X305" i="5"/>
  <c r="Y305" i="5"/>
  <c r="Z305" i="5"/>
  <c r="AA305" i="5"/>
  <c r="B306" i="5"/>
  <c r="C306" i="5"/>
  <c r="D306" i="5"/>
  <c r="E306" i="5"/>
  <c r="F306" i="5"/>
  <c r="G306" i="5"/>
  <c r="H306" i="5"/>
  <c r="I306" i="5"/>
  <c r="J306" i="5"/>
  <c r="K306" i="5"/>
  <c r="L306" i="5"/>
  <c r="M306" i="5"/>
  <c r="N306" i="5"/>
  <c r="O306" i="5"/>
  <c r="P306" i="5"/>
  <c r="Q306" i="5"/>
  <c r="R306" i="5"/>
  <c r="S306" i="5"/>
  <c r="T306" i="5"/>
  <c r="U306" i="5"/>
  <c r="V306" i="5"/>
  <c r="W306" i="5"/>
  <c r="X306" i="5"/>
  <c r="Y306" i="5"/>
  <c r="Z306" i="5"/>
  <c r="AA306" i="5"/>
  <c r="B307" i="5"/>
  <c r="C307" i="5"/>
  <c r="D307" i="5"/>
  <c r="E307" i="5"/>
  <c r="F307" i="5"/>
  <c r="G307" i="5"/>
  <c r="H307" i="5"/>
  <c r="I307" i="5"/>
  <c r="J307" i="5"/>
  <c r="K307" i="5"/>
  <c r="L307" i="5"/>
  <c r="M307" i="5"/>
  <c r="N307" i="5"/>
  <c r="O307" i="5"/>
  <c r="P307" i="5"/>
  <c r="Q307" i="5"/>
  <c r="R307" i="5"/>
  <c r="S307" i="5"/>
  <c r="T307" i="5"/>
  <c r="U307" i="5"/>
  <c r="V307" i="5"/>
  <c r="W307" i="5"/>
  <c r="X307" i="5"/>
  <c r="Y307" i="5"/>
  <c r="Z307" i="5"/>
  <c r="AA307" i="5"/>
  <c r="B308" i="5"/>
  <c r="C308" i="5"/>
  <c r="D308" i="5"/>
  <c r="E308" i="5"/>
  <c r="F308" i="5"/>
  <c r="G308" i="5"/>
  <c r="H308" i="5"/>
  <c r="I308" i="5"/>
  <c r="J308" i="5"/>
  <c r="K308" i="5"/>
  <c r="L308" i="5"/>
  <c r="M308" i="5"/>
  <c r="N308" i="5"/>
  <c r="O308" i="5"/>
  <c r="P308" i="5"/>
  <c r="Q308" i="5"/>
  <c r="R308" i="5"/>
  <c r="S308" i="5"/>
  <c r="T308" i="5"/>
  <c r="U308" i="5"/>
  <c r="V308" i="5"/>
  <c r="W308" i="5"/>
  <c r="X308" i="5"/>
  <c r="Y308" i="5"/>
  <c r="Z308" i="5"/>
  <c r="AA308" i="5"/>
  <c r="B309" i="5"/>
  <c r="C309" i="5"/>
  <c r="D309" i="5"/>
  <c r="E309" i="5"/>
  <c r="F309" i="5"/>
  <c r="G309" i="5"/>
  <c r="H309" i="5"/>
  <c r="I309" i="5"/>
  <c r="J309" i="5"/>
  <c r="K309" i="5"/>
  <c r="L309" i="5"/>
  <c r="M309" i="5"/>
  <c r="N309" i="5"/>
  <c r="O309" i="5"/>
  <c r="P309" i="5"/>
  <c r="Q309" i="5"/>
  <c r="R309" i="5"/>
  <c r="S309" i="5"/>
  <c r="T309" i="5"/>
  <c r="U309" i="5"/>
  <c r="V309" i="5"/>
  <c r="W309" i="5"/>
  <c r="X309" i="5"/>
  <c r="Y309" i="5"/>
  <c r="Z309" i="5"/>
  <c r="AA309" i="5"/>
  <c r="B310" i="5"/>
  <c r="C310" i="5"/>
  <c r="D310" i="5"/>
  <c r="E310" i="5"/>
  <c r="F310" i="5"/>
  <c r="G310" i="5"/>
  <c r="H310" i="5"/>
  <c r="I310" i="5"/>
  <c r="J310" i="5"/>
  <c r="K310" i="5"/>
  <c r="L310" i="5"/>
  <c r="M310" i="5"/>
  <c r="N310" i="5"/>
  <c r="O310" i="5"/>
  <c r="P310" i="5"/>
  <c r="Q310" i="5"/>
  <c r="R310" i="5"/>
  <c r="S310" i="5"/>
  <c r="T310" i="5"/>
  <c r="U310" i="5"/>
  <c r="V310" i="5"/>
  <c r="W310" i="5"/>
  <c r="X310" i="5"/>
  <c r="Y310" i="5"/>
  <c r="Z310" i="5"/>
  <c r="AA310" i="5"/>
  <c r="B311" i="5"/>
  <c r="C311" i="5"/>
  <c r="D311" i="5"/>
  <c r="E311" i="5"/>
  <c r="F311" i="5"/>
  <c r="G311" i="5"/>
  <c r="H311" i="5"/>
  <c r="I311" i="5"/>
  <c r="J311" i="5"/>
  <c r="K311" i="5"/>
  <c r="L311" i="5"/>
  <c r="M311" i="5"/>
  <c r="N311" i="5"/>
  <c r="O311" i="5"/>
  <c r="P311" i="5"/>
  <c r="Q311" i="5"/>
  <c r="R311" i="5"/>
  <c r="S311" i="5"/>
  <c r="T311" i="5"/>
  <c r="U311" i="5"/>
  <c r="V311" i="5"/>
  <c r="W311" i="5"/>
  <c r="X311" i="5"/>
  <c r="Y311" i="5"/>
  <c r="Z311" i="5"/>
  <c r="AA311" i="5"/>
  <c r="B312" i="5"/>
  <c r="C312" i="5"/>
  <c r="D312" i="5"/>
  <c r="E312" i="5"/>
  <c r="F312" i="5"/>
  <c r="G312" i="5"/>
  <c r="H312" i="5"/>
  <c r="I312" i="5"/>
  <c r="J312" i="5"/>
  <c r="K312" i="5"/>
  <c r="L312" i="5"/>
  <c r="M312" i="5"/>
  <c r="N312" i="5"/>
  <c r="O312" i="5"/>
  <c r="P312" i="5"/>
  <c r="Q312" i="5"/>
  <c r="R312" i="5"/>
  <c r="S312" i="5"/>
  <c r="T312" i="5"/>
  <c r="U312" i="5"/>
  <c r="V312" i="5"/>
  <c r="W312" i="5"/>
  <c r="X312" i="5"/>
  <c r="Y312" i="5"/>
  <c r="Z312" i="5"/>
  <c r="AA312" i="5"/>
  <c r="B313" i="5"/>
  <c r="C313" i="5"/>
  <c r="D313" i="5"/>
  <c r="E313" i="5"/>
  <c r="F313" i="5"/>
  <c r="G313" i="5"/>
  <c r="H313" i="5"/>
  <c r="I313" i="5"/>
  <c r="J313" i="5"/>
  <c r="K313" i="5"/>
  <c r="L313" i="5"/>
  <c r="M313" i="5"/>
  <c r="N313" i="5"/>
  <c r="O313" i="5"/>
  <c r="P313" i="5"/>
  <c r="Q313" i="5"/>
  <c r="R313" i="5"/>
  <c r="S313" i="5"/>
  <c r="T313" i="5"/>
  <c r="U313" i="5"/>
  <c r="V313" i="5"/>
  <c r="W313" i="5"/>
  <c r="X313" i="5"/>
  <c r="Y313" i="5"/>
  <c r="Z313" i="5"/>
  <c r="AA313" i="5"/>
  <c r="B314" i="5"/>
  <c r="C314" i="5"/>
  <c r="D314" i="5"/>
  <c r="E314" i="5"/>
  <c r="F314" i="5"/>
  <c r="G314" i="5"/>
  <c r="H314" i="5"/>
  <c r="I314" i="5"/>
  <c r="J314" i="5"/>
  <c r="K314" i="5"/>
  <c r="L314" i="5"/>
  <c r="M314" i="5"/>
  <c r="N314" i="5"/>
  <c r="O314" i="5"/>
  <c r="P314" i="5"/>
  <c r="Q314" i="5"/>
  <c r="R314" i="5"/>
  <c r="S314" i="5"/>
  <c r="T314" i="5"/>
  <c r="U314" i="5"/>
  <c r="V314" i="5"/>
  <c r="W314" i="5"/>
  <c r="X314" i="5"/>
  <c r="Y314" i="5"/>
  <c r="Z314" i="5"/>
  <c r="AA314" i="5"/>
  <c r="B315" i="5"/>
  <c r="C315" i="5"/>
  <c r="D315" i="5"/>
  <c r="E315" i="5"/>
  <c r="F315" i="5"/>
  <c r="G315" i="5"/>
  <c r="H315" i="5"/>
  <c r="I315" i="5"/>
  <c r="J315" i="5"/>
  <c r="K315" i="5"/>
  <c r="L315" i="5"/>
  <c r="M315" i="5"/>
  <c r="N315" i="5"/>
  <c r="O315" i="5"/>
  <c r="P315" i="5"/>
  <c r="Q315" i="5"/>
  <c r="R315" i="5"/>
  <c r="S315" i="5"/>
  <c r="T315" i="5"/>
  <c r="U315" i="5"/>
  <c r="V315" i="5"/>
  <c r="W315" i="5"/>
  <c r="X315" i="5"/>
  <c r="Y315" i="5"/>
  <c r="Z315" i="5"/>
  <c r="AA315" i="5"/>
  <c r="B316" i="5"/>
  <c r="C316" i="5"/>
  <c r="D316" i="5"/>
  <c r="E316" i="5"/>
  <c r="F316" i="5"/>
  <c r="G316" i="5"/>
  <c r="H316" i="5"/>
  <c r="I316" i="5"/>
  <c r="J316" i="5"/>
  <c r="K316" i="5"/>
  <c r="L316" i="5"/>
  <c r="M316" i="5"/>
  <c r="N316" i="5"/>
  <c r="O316" i="5"/>
  <c r="P316" i="5"/>
  <c r="Q316" i="5"/>
  <c r="R316" i="5"/>
  <c r="S316" i="5"/>
  <c r="T316" i="5"/>
  <c r="U316" i="5"/>
  <c r="V316" i="5"/>
  <c r="W316" i="5"/>
  <c r="X316" i="5"/>
  <c r="Y316" i="5"/>
  <c r="Z316" i="5"/>
  <c r="AA316" i="5"/>
  <c r="B317" i="5"/>
  <c r="C317" i="5"/>
  <c r="D317" i="5"/>
  <c r="E317" i="5"/>
  <c r="F317" i="5"/>
  <c r="G317" i="5"/>
  <c r="H317" i="5"/>
  <c r="I317" i="5"/>
  <c r="J317" i="5"/>
  <c r="K317" i="5"/>
  <c r="L317" i="5"/>
  <c r="M317" i="5"/>
  <c r="N317" i="5"/>
  <c r="O317" i="5"/>
  <c r="P317" i="5"/>
  <c r="Q317" i="5"/>
  <c r="R317" i="5"/>
  <c r="S317" i="5"/>
  <c r="T317" i="5"/>
  <c r="U317" i="5"/>
  <c r="V317" i="5"/>
  <c r="W317" i="5"/>
  <c r="X317" i="5"/>
  <c r="Y317" i="5"/>
  <c r="Z317" i="5"/>
  <c r="AA317" i="5"/>
  <c r="B318" i="5"/>
  <c r="C318" i="5"/>
  <c r="D318" i="5"/>
  <c r="E318" i="5"/>
  <c r="F318" i="5"/>
  <c r="G318" i="5"/>
  <c r="H318" i="5"/>
  <c r="I318" i="5"/>
  <c r="J318" i="5"/>
  <c r="K318" i="5"/>
  <c r="L318" i="5"/>
  <c r="M318" i="5"/>
  <c r="N318" i="5"/>
  <c r="O318" i="5"/>
  <c r="P318" i="5"/>
  <c r="Q318" i="5"/>
  <c r="R318" i="5"/>
  <c r="S318" i="5"/>
  <c r="T318" i="5"/>
  <c r="U318" i="5"/>
  <c r="V318" i="5"/>
  <c r="W318" i="5"/>
  <c r="X318" i="5"/>
  <c r="Y318" i="5"/>
  <c r="Z318" i="5"/>
  <c r="AA318" i="5"/>
  <c r="B319" i="5"/>
  <c r="C319" i="5"/>
  <c r="D319" i="5"/>
  <c r="E319" i="5"/>
  <c r="F319" i="5"/>
  <c r="G319" i="5"/>
  <c r="H319" i="5"/>
  <c r="I319" i="5"/>
  <c r="J319" i="5"/>
  <c r="K319" i="5"/>
  <c r="L319" i="5"/>
  <c r="M319" i="5"/>
  <c r="N319" i="5"/>
  <c r="O319" i="5"/>
  <c r="P319" i="5"/>
  <c r="Q319" i="5"/>
  <c r="R319" i="5"/>
  <c r="S319" i="5"/>
  <c r="T319" i="5"/>
  <c r="U319" i="5"/>
  <c r="V319" i="5"/>
  <c r="W319" i="5"/>
  <c r="X319" i="5"/>
  <c r="Y319" i="5"/>
  <c r="Z319" i="5"/>
  <c r="AA319" i="5"/>
  <c r="B320" i="5"/>
  <c r="C320" i="5"/>
  <c r="D320" i="5"/>
  <c r="E320" i="5"/>
  <c r="F320" i="5"/>
  <c r="G320" i="5"/>
  <c r="H320" i="5"/>
  <c r="I320" i="5"/>
  <c r="J320" i="5"/>
  <c r="K320" i="5"/>
  <c r="L320" i="5"/>
  <c r="M320" i="5"/>
  <c r="N320" i="5"/>
  <c r="O320" i="5"/>
  <c r="P320" i="5"/>
  <c r="Q320" i="5"/>
  <c r="R320" i="5"/>
  <c r="S320" i="5"/>
  <c r="T320" i="5"/>
  <c r="U320" i="5"/>
  <c r="V320" i="5"/>
  <c r="W320" i="5"/>
  <c r="X320" i="5"/>
  <c r="Y320" i="5"/>
  <c r="Z320" i="5"/>
  <c r="AA320" i="5"/>
  <c r="B321" i="5"/>
  <c r="C321" i="5"/>
  <c r="D321" i="5"/>
  <c r="E321" i="5"/>
  <c r="F321" i="5"/>
  <c r="G321" i="5"/>
  <c r="H321" i="5"/>
  <c r="I321" i="5"/>
  <c r="J321" i="5"/>
  <c r="K321" i="5"/>
  <c r="L321" i="5"/>
  <c r="M321" i="5"/>
  <c r="N321" i="5"/>
  <c r="O321" i="5"/>
  <c r="P321" i="5"/>
  <c r="Q321" i="5"/>
  <c r="R321" i="5"/>
  <c r="S321" i="5"/>
  <c r="T321" i="5"/>
  <c r="U321" i="5"/>
  <c r="V321" i="5"/>
  <c r="W321" i="5"/>
  <c r="X321" i="5"/>
  <c r="Y321" i="5"/>
  <c r="Z321" i="5"/>
  <c r="AA321" i="5"/>
  <c r="B322" i="5"/>
  <c r="C322" i="5"/>
  <c r="D322" i="5"/>
  <c r="E322" i="5"/>
  <c r="F322" i="5"/>
  <c r="G322" i="5"/>
  <c r="H322" i="5"/>
  <c r="I322" i="5"/>
  <c r="J322" i="5"/>
  <c r="K322" i="5"/>
  <c r="L322" i="5"/>
  <c r="M322" i="5"/>
  <c r="N322" i="5"/>
  <c r="O322" i="5"/>
  <c r="P322" i="5"/>
  <c r="Q322" i="5"/>
  <c r="R322" i="5"/>
  <c r="S322" i="5"/>
  <c r="T322" i="5"/>
  <c r="U322" i="5"/>
  <c r="V322" i="5"/>
  <c r="W322" i="5"/>
  <c r="X322" i="5"/>
  <c r="Y322" i="5"/>
  <c r="Z322" i="5"/>
  <c r="AA322" i="5"/>
  <c r="B323" i="5"/>
  <c r="C323" i="5"/>
  <c r="D323" i="5"/>
  <c r="E323" i="5"/>
  <c r="F323" i="5"/>
  <c r="G323" i="5"/>
  <c r="H323" i="5"/>
  <c r="I323" i="5"/>
  <c r="J323" i="5"/>
  <c r="K323" i="5"/>
  <c r="L323" i="5"/>
  <c r="M323" i="5"/>
  <c r="N323" i="5"/>
  <c r="O323" i="5"/>
  <c r="P323" i="5"/>
  <c r="Q323" i="5"/>
  <c r="R323" i="5"/>
  <c r="S323" i="5"/>
  <c r="T323" i="5"/>
  <c r="U323" i="5"/>
  <c r="V323" i="5"/>
  <c r="W323" i="5"/>
  <c r="X323" i="5"/>
  <c r="Y323" i="5"/>
  <c r="Z323" i="5"/>
  <c r="AA323" i="5"/>
  <c r="B324" i="5"/>
  <c r="C324" i="5"/>
  <c r="D324" i="5"/>
  <c r="E324" i="5"/>
  <c r="F324" i="5"/>
  <c r="G324" i="5"/>
  <c r="H324" i="5"/>
  <c r="I324" i="5"/>
  <c r="J324" i="5"/>
  <c r="K324" i="5"/>
  <c r="L324" i="5"/>
  <c r="M324" i="5"/>
  <c r="N324" i="5"/>
  <c r="O324" i="5"/>
  <c r="P324" i="5"/>
  <c r="Q324" i="5"/>
  <c r="R324" i="5"/>
  <c r="S324" i="5"/>
  <c r="T324" i="5"/>
  <c r="U324" i="5"/>
  <c r="V324" i="5"/>
  <c r="W324" i="5"/>
  <c r="X324" i="5"/>
  <c r="Y324" i="5"/>
  <c r="Z324" i="5"/>
  <c r="AA324" i="5"/>
  <c r="B325" i="5"/>
  <c r="C325" i="5"/>
  <c r="D325" i="5"/>
  <c r="E325" i="5"/>
  <c r="F325" i="5"/>
  <c r="G325" i="5"/>
  <c r="H325" i="5"/>
  <c r="I325" i="5"/>
  <c r="J325" i="5"/>
  <c r="K325" i="5"/>
  <c r="L325" i="5"/>
  <c r="M325" i="5"/>
  <c r="N325" i="5"/>
  <c r="O325" i="5"/>
  <c r="P325" i="5"/>
  <c r="Q325" i="5"/>
  <c r="R325" i="5"/>
  <c r="S325" i="5"/>
  <c r="T325" i="5"/>
  <c r="U325" i="5"/>
  <c r="V325" i="5"/>
  <c r="W325" i="5"/>
  <c r="X325" i="5"/>
  <c r="Y325" i="5"/>
  <c r="Z325" i="5"/>
  <c r="AA325" i="5"/>
  <c r="B326" i="5"/>
  <c r="C326" i="5"/>
  <c r="D326" i="5"/>
  <c r="E326" i="5"/>
  <c r="F326" i="5"/>
  <c r="G326" i="5"/>
  <c r="H326" i="5"/>
  <c r="I326" i="5"/>
  <c r="J326" i="5"/>
  <c r="K326" i="5"/>
  <c r="L326" i="5"/>
  <c r="M326" i="5"/>
  <c r="N326" i="5"/>
  <c r="O326" i="5"/>
  <c r="P326" i="5"/>
  <c r="Q326" i="5"/>
  <c r="R326" i="5"/>
  <c r="S326" i="5"/>
  <c r="T326" i="5"/>
  <c r="U326" i="5"/>
  <c r="V326" i="5"/>
  <c r="W326" i="5"/>
  <c r="X326" i="5"/>
  <c r="Y326" i="5"/>
  <c r="Z326" i="5"/>
  <c r="AA326" i="5"/>
  <c r="B327" i="5"/>
  <c r="C327" i="5"/>
  <c r="D327" i="5"/>
  <c r="E327" i="5"/>
  <c r="F327" i="5"/>
  <c r="G327" i="5"/>
  <c r="H327" i="5"/>
  <c r="I327" i="5"/>
  <c r="J327" i="5"/>
  <c r="K327" i="5"/>
  <c r="L327" i="5"/>
  <c r="M327" i="5"/>
  <c r="N327" i="5"/>
  <c r="O327" i="5"/>
  <c r="P327" i="5"/>
  <c r="Q327" i="5"/>
  <c r="R327" i="5"/>
  <c r="S327" i="5"/>
  <c r="T327" i="5"/>
  <c r="U327" i="5"/>
  <c r="V327" i="5"/>
  <c r="W327" i="5"/>
  <c r="X327" i="5"/>
  <c r="Y327" i="5"/>
  <c r="Z327" i="5"/>
  <c r="AA327" i="5"/>
  <c r="B328" i="5"/>
  <c r="C328" i="5"/>
  <c r="D328" i="5"/>
  <c r="E328" i="5"/>
  <c r="F328" i="5"/>
  <c r="G328" i="5"/>
  <c r="H328" i="5"/>
  <c r="I328" i="5"/>
  <c r="J328" i="5"/>
  <c r="K328" i="5"/>
  <c r="L328" i="5"/>
  <c r="M328" i="5"/>
  <c r="N328" i="5"/>
  <c r="O328" i="5"/>
  <c r="P328" i="5"/>
  <c r="Q328" i="5"/>
  <c r="R328" i="5"/>
  <c r="S328" i="5"/>
  <c r="T328" i="5"/>
  <c r="U328" i="5"/>
  <c r="V328" i="5"/>
  <c r="W328" i="5"/>
  <c r="X328" i="5"/>
  <c r="Y328" i="5"/>
  <c r="Z328" i="5"/>
  <c r="AA328" i="5"/>
  <c r="B329" i="5"/>
  <c r="C329" i="5"/>
  <c r="D329" i="5"/>
  <c r="E329" i="5"/>
  <c r="F329" i="5"/>
  <c r="G329" i="5"/>
  <c r="H329" i="5"/>
  <c r="I329" i="5"/>
  <c r="J329" i="5"/>
  <c r="K329" i="5"/>
  <c r="L329" i="5"/>
  <c r="M329" i="5"/>
  <c r="N329" i="5"/>
  <c r="O329" i="5"/>
  <c r="P329" i="5"/>
  <c r="Q329" i="5"/>
  <c r="R329" i="5"/>
  <c r="S329" i="5"/>
  <c r="T329" i="5"/>
  <c r="U329" i="5"/>
  <c r="V329" i="5"/>
  <c r="W329" i="5"/>
  <c r="X329" i="5"/>
  <c r="Y329" i="5"/>
  <c r="Z329" i="5"/>
  <c r="AA329" i="5"/>
  <c r="B330" i="5"/>
  <c r="C330" i="5"/>
  <c r="D330" i="5"/>
  <c r="E330" i="5"/>
  <c r="F330" i="5"/>
  <c r="G330" i="5"/>
  <c r="H330" i="5"/>
  <c r="I330" i="5"/>
  <c r="J330" i="5"/>
  <c r="K330" i="5"/>
  <c r="L330" i="5"/>
  <c r="M330" i="5"/>
  <c r="N330" i="5"/>
  <c r="O330" i="5"/>
  <c r="P330" i="5"/>
  <c r="Q330" i="5"/>
  <c r="R330" i="5"/>
  <c r="S330" i="5"/>
  <c r="T330" i="5"/>
  <c r="U330" i="5"/>
  <c r="V330" i="5"/>
  <c r="W330" i="5"/>
  <c r="X330" i="5"/>
  <c r="Y330" i="5"/>
  <c r="Z330" i="5"/>
  <c r="AA330" i="5"/>
  <c r="B331" i="5"/>
  <c r="C331" i="5"/>
  <c r="D331" i="5"/>
  <c r="E331" i="5"/>
  <c r="F331" i="5"/>
  <c r="G331" i="5"/>
  <c r="H331" i="5"/>
  <c r="I331" i="5"/>
  <c r="J331" i="5"/>
  <c r="K331" i="5"/>
  <c r="L331" i="5"/>
  <c r="M331" i="5"/>
  <c r="N331" i="5"/>
  <c r="O331" i="5"/>
  <c r="P331" i="5"/>
  <c r="Q331" i="5"/>
  <c r="R331" i="5"/>
  <c r="S331" i="5"/>
  <c r="T331" i="5"/>
  <c r="U331" i="5"/>
  <c r="V331" i="5"/>
  <c r="W331" i="5"/>
  <c r="X331" i="5"/>
  <c r="Y331" i="5"/>
  <c r="Z331" i="5"/>
  <c r="AA331" i="5"/>
  <c r="B332" i="5"/>
  <c r="C332" i="5"/>
  <c r="D332" i="5"/>
  <c r="E332" i="5"/>
  <c r="F332" i="5"/>
  <c r="G332" i="5"/>
  <c r="H332" i="5"/>
  <c r="I332" i="5"/>
  <c r="J332" i="5"/>
  <c r="K332" i="5"/>
  <c r="L332" i="5"/>
  <c r="M332" i="5"/>
  <c r="N332" i="5"/>
  <c r="O332" i="5"/>
  <c r="P332" i="5"/>
  <c r="Q332" i="5"/>
  <c r="R332" i="5"/>
  <c r="S332" i="5"/>
  <c r="T332" i="5"/>
  <c r="U332" i="5"/>
  <c r="V332" i="5"/>
  <c r="W332" i="5"/>
  <c r="X332" i="5"/>
  <c r="Y332" i="5"/>
  <c r="Z332" i="5"/>
  <c r="AA332" i="5"/>
  <c r="B333" i="5"/>
  <c r="C333" i="5"/>
  <c r="D333" i="5"/>
  <c r="E333" i="5"/>
  <c r="F333" i="5"/>
  <c r="G333" i="5"/>
  <c r="H333" i="5"/>
  <c r="I333" i="5"/>
  <c r="J333" i="5"/>
  <c r="K333" i="5"/>
  <c r="L333" i="5"/>
  <c r="M333" i="5"/>
  <c r="N333" i="5"/>
  <c r="O333" i="5"/>
  <c r="P333" i="5"/>
  <c r="Q333" i="5"/>
  <c r="R333" i="5"/>
  <c r="S333" i="5"/>
  <c r="T333" i="5"/>
  <c r="U333" i="5"/>
  <c r="V333" i="5"/>
  <c r="W333" i="5"/>
  <c r="X333" i="5"/>
  <c r="Y333" i="5"/>
  <c r="Z333" i="5"/>
  <c r="AA333" i="5"/>
  <c r="B334" i="5"/>
  <c r="C334" i="5"/>
  <c r="D334" i="5"/>
  <c r="E334" i="5"/>
  <c r="F334" i="5"/>
  <c r="G334" i="5"/>
  <c r="H334" i="5"/>
  <c r="I334" i="5"/>
  <c r="J334" i="5"/>
  <c r="K334" i="5"/>
  <c r="L334" i="5"/>
  <c r="M334" i="5"/>
  <c r="N334" i="5"/>
  <c r="O334" i="5"/>
  <c r="P334" i="5"/>
  <c r="Q334" i="5"/>
  <c r="R334" i="5"/>
  <c r="S334" i="5"/>
  <c r="T334" i="5"/>
  <c r="U334" i="5"/>
  <c r="V334" i="5"/>
  <c r="W334" i="5"/>
  <c r="X334" i="5"/>
  <c r="Y334" i="5"/>
  <c r="Z334" i="5"/>
  <c r="AA334" i="5"/>
  <c r="B335" i="5"/>
  <c r="C335" i="5"/>
  <c r="D335" i="5"/>
  <c r="E335" i="5"/>
  <c r="F335" i="5"/>
  <c r="G335" i="5"/>
  <c r="H335" i="5"/>
  <c r="I335" i="5"/>
  <c r="J335" i="5"/>
  <c r="K335" i="5"/>
  <c r="L335" i="5"/>
  <c r="M335" i="5"/>
  <c r="N335" i="5"/>
  <c r="O335" i="5"/>
  <c r="P335" i="5"/>
  <c r="Q335" i="5"/>
  <c r="R335" i="5"/>
  <c r="S335" i="5"/>
  <c r="T335" i="5"/>
  <c r="U335" i="5"/>
  <c r="V335" i="5"/>
  <c r="W335" i="5"/>
  <c r="X335" i="5"/>
  <c r="Y335" i="5"/>
  <c r="Z335" i="5"/>
  <c r="AA335" i="5"/>
  <c r="B336" i="5"/>
  <c r="C336" i="5"/>
  <c r="D336" i="5"/>
  <c r="E336" i="5"/>
  <c r="F336" i="5"/>
  <c r="G336" i="5"/>
  <c r="H336" i="5"/>
  <c r="I336" i="5"/>
  <c r="J336" i="5"/>
  <c r="K336" i="5"/>
  <c r="L336" i="5"/>
  <c r="M336" i="5"/>
  <c r="N336" i="5"/>
  <c r="O336" i="5"/>
  <c r="P336" i="5"/>
  <c r="Q336" i="5"/>
  <c r="R336" i="5"/>
  <c r="S336" i="5"/>
  <c r="T336" i="5"/>
  <c r="U336" i="5"/>
  <c r="V336" i="5"/>
  <c r="W336" i="5"/>
  <c r="X336" i="5"/>
  <c r="Y336" i="5"/>
  <c r="Z336" i="5"/>
  <c r="AA336" i="5"/>
  <c r="B337" i="5"/>
  <c r="C337" i="5"/>
  <c r="D337" i="5"/>
  <c r="E337" i="5"/>
  <c r="F337" i="5"/>
  <c r="G337" i="5"/>
  <c r="H337" i="5"/>
  <c r="I337" i="5"/>
  <c r="J337" i="5"/>
  <c r="K337" i="5"/>
  <c r="L337" i="5"/>
  <c r="M337" i="5"/>
  <c r="N337" i="5"/>
  <c r="O337" i="5"/>
  <c r="P337" i="5"/>
  <c r="Q337" i="5"/>
  <c r="R337" i="5"/>
  <c r="S337" i="5"/>
  <c r="T337" i="5"/>
  <c r="U337" i="5"/>
  <c r="V337" i="5"/>
  <c r="W337" i="5"/>
  <c r="X337" i="5"/>
  <c r="Y337" i="5"/>
  <c r="Z337" i="5"/>
  <c r="AA337" i="5"/>
  <c r="B338" i="5"/>
  <c r="C338" i="5"/>
  <c r="D338" i="5"/>
  <c r="E338" i="5"/>
  <c r="F338" i="5"/>
  <c r="G338" i="5"/>
  <c r="H338" i="5"/>
  <c r="I338" i="5"/>
  <c r="J338" i="5"/>
  <c r="K338" i="5"/>
  <c r="L338" i="5"/>
  <c r="M338" i="5"/>
  <c r="N338" i="5"/>
  <c r="O338" i="5"/>
  <c r="P338" i="5"/>
  <c r="Q338" i="5"/>
  <c r="R338" i="5"/>
  <c r="S338" i="5"/>
  <c r="T338" i="5"/>
  <c r="U338" i="5"/>
  <c r="V338" i="5"/>
  <c r="W338" i="5"/>
  <c r="X338" i="5"/>
  <c r="Y338" i="5"/>
  <c r="Z338" i="5"/>
  <c r="AA338" i="5"/>
  <c r="B339" i="5"/>
  <c r="C339" i="5"/>
  <c r="D339" i="5"/>
  <c r="E339" i="5"/>
  <c r="F339" i="5"/>
  <c r="G339" i="5"/>
  <c r="H339" i="5"/>
  <c r="I339" i="5"/>
  <c r="J339" i="5"/>
  <c r="K339" i="5"/>
  <c r="L339" i="5"/>
  <c r="M339" i="5"/>
  <c r="N339" i="5"/>
  <c r="O339" i="5"/>
  <c r="P339" i="5"/>
  <c r="Q339" i="5"/>
  <c r="R339" i="5"/>
  <c r="S339" i="5"/>
  <c r="T339" i="5"/>
  <c r="U339" i="5"/>
  <c r="V339" i="5"/>
  <c r="W339" i="5"/>
  <c r="X339" i="5"/>
  <c r="Y339" i="5"/>
  <c r="Z339" i="5"/>
  <c r="AA339" i="5"/>
  <c r="B340" i="5"/>
  <c r="C340" i="5"/>
  <c r="D340" i="5"/>
  <c r="E340" i="5"/>
  <c r="F340" i="5"/>
  <c r="G340" i="5"/>
  <c r="H340" i="5"/>
  <c r="I340" i="5"/>
  <c r="J340" i="5"/>
  <c r="K340" i="5"/>
  <c r="L340" i="5"/>
  <c r="M340" i="5"/>
  <c r="N340" i="5"/>
  <c r="O340" i="5"/>
  <c r="P340" i="5"/>
  <c r="Q340" i="5"/>
  <c r="R340" i="5"/>
  <c r="S340" i="5"/>
  <c r="T340" i="5"/>
  <c r="U340" i="5"/>
  <c r="V340" i="5"/>
  <c r="W340" i="5"/>
  <c r="X340" i="5"/>
  <c r="Y340" i="5"/>
  <c r="Z340" i="5"/>
  <c r="AA340" i="5"/>
  <c r="B341" i="5"/>
  <c r="C341" i="5"/>
  <c r="D341" i="5"/>
  <c r="E341" i="5"/>
  <c r="F341" i="5"/>
  <c r="G341" i="5"/>
  <c r="H341" i="5"/>
  <c r="I341" i="5"/>
  <c r="J341" i="5"/>
  <c r="K341" i="5"/>
  <c r="L341" i="5"/>
  <c r="M341" i="5"/>
  <c r="N341" i="5"/>
  <c r="O341" i="5"/>
  <c r="P341" i="5"/>
  <c r="Q341" i="5"/>
  <c r="R341" i="5"/>
  <c r="S341" i="5"/>
  <c r="T341" i="5"/>
  <c r="U341" i="5"/>
  <c r="V341" i="5"/>
  <c r="W341" i="5"/>
  <c r="X341" i="5"/>
  <c r="Y341" i="5"/>
  <c r="Z341" i="5"/>
  <c r="AA341" i="5"/>
  <c r="B342" i="5"/>
  <c r="C342" i="5"/>
  <c r="D342" i="5"/>
  <c r="E342" i="5"/>
  <c r="F342" i="5"/>
  <c r="G342" i="5"/>
  <c r="H342" i="5"/>
  <c r="I342" i="5"/>
  <c r="J342" i="5"/>
  <c r="K342" i="5"/>
  <c r="L342" i="5"/>
  <c r="M342" i="5"/>
  <c r="N342" i="5"/>
  <c r="O342" i="5"/>
  <c r="P342" i="5"/>
  <c r="Q342" i="5"/>
  <c r="R342" i="5"/>
  <c r="S342" i="5"/>
  <c r="T342" i="5"/>
  <c r="U342" i="5"/>
  <c r="V342" i="5"/>
  <c r="W342" i="5"/>
  <c r="X342" i="5"/>
  <c r="Y342" i="5"/>
  <c r="Z342" i="5"/>
  <c r="AA342" i="5"/>
  <c r="B343" i="5"/>
  <c r="C343" i="5"/>
  <c r="D343" i="5"/>
  <c r="E343" i="5"/>
  <c r="F343" i="5"/>
  <c r="G343" i="5"/>
  <c r="H343" i="5"/>
  <c r="I343" i="5"/>
  <c r="J343" i="5"/>
  <c r="K343" i="5"/>
  <c r="L343" i="5"/>
  <c r="M343" i="5"/>
  <c r="N343" i="5"/>
  <c r="O343" i="5"/>
  <c r="P343" i="5"/>
  <c r="Q343" i="5"/>
  <c r="R343" i="5"/>
  <c r="S343" i="5"/>
  <c r="T343" i="5"/>
  <c r="U343" i="5"/>
  <c r="V343" i="5"/>
  <c r="W343" i="5"/>
  <c r="X343" i="5"/>
  <c r="Y343" i="5"/>
  <c r="Z343" i="5"/>
  <c r="AA343" i="5"/>
  <c r="B344" i="5"/>
  <c r="C344" i="5"/>
  <c r="D344" i="5"/>
  <c r="E344" i="5"/>
  <c r="F344" i="5"/>
  <c r="G344" i="5"/>
  <c r="H344" i="5"/>
  <c r="I344" i="5"/>
  <c r="J344" i="5"/>
  <c r="K344" i="5"/>
  <c r="L344" i="5"/>
  <c r="M344" i="5"/>
  <c r="N344" i="5"/>
  <c r="O344" i="5"/>
  <c r="P344" i="5"/>
  <c r="Q344" i="5"/>
  <c r="R344" i="5"/>
  <c r="S344" i="5"/>
  <c r="T344" i="5"/>
  <c r="U344" i="5"/>
  <c r="V344" i="5"/>
  <c r="W344" i="5"/>
  <c r="X344" i="5"/>
  <c r="Y344" i="5"/>
  <c r="Z344" i="5"/>
  <c r="AA344" i="5"/>
  <c r="B345" i="5"/>
  <c r="C345" i="5"/>
  <c r="D345" i="5"/>
  <c r="E345" i="5"/>
  <c r="F345" i="5"/>
  <c r="G345" i="5"/>
  <c r="H345" i="5"/>
  <c r="I345" i="5"/>
  <c r="J345" i="5"/>
  <c r="K345" i="5"/>
  <c r="L345" i="5"/>
  <c r="M345" i="5"/>
  <c r="N345" i="5"/>
  <c r="O345" i="5"/>
  <c r="P345" i="5"/>
  <c r="Q345" i="5"/>
  <c r="R345" i="5"/>
  <c r="S345" i="5"/>
  <c r="T345" i="5"/>
  <c r="U345" i="5"/>
  <c r="V345" i="5"/>
  <c r="W345" i="5"/>
  <c r="X345" i="5"/>
  <c r="Y345" i="5"/>
  <c r="Z345" i="5"/>
  <c r="AA345" i="5"/>
  <c r="B346" i="5"/>
  <c r="C346" i="5"/>
  <c r="D346" i="5"/>
  <c r="E346" i="5"/>
  <c r="F346" i="5"/>
  <c r="G346" i="5"/>
  <c r="H346" i="5"/>
  <c r="I346" i="5"/>
  <c r="J346" i="5"/>
  <c r="K346" i="5"/>
  <c r="L346" i="5"/>
  <c r="M346" i="5"/>
  <c r="N346" i="5"/>
  <c r="O346" i="5"/>
  <c r="P346" i="5"/>
  <c r="Q346" i="5"/>
  <c r="R346" i="5"/>
  <c r="S346" i="5"/>
  <c r="T346" i="5"/>
  <c r="U346" i="5"/>
  <c r="V346" i="5"/>
  <c r="W346" i="5"/>
  <c r="X346" i="5"/>
  <c r="Y346" i="5"/>
  <c r="Z346" i="5"/>
  <c r="AA346" i="5"/>
  <c r="B347" i="5"/>
  <c r="C347" i="5"/>
  <c r="D347" i="5"/>
  <c r="E347" i="5"/>
  <c r="F347" i="5"/>
  <c r="G347" i="5"/>
  <c r="H347" i="5"/>
  <c r="I347" i="5"/>
  <c r="J347" i="5"/>
  <c r="K347" i="5"/>
  <c r="L347" i="5"/>
  <c r="M347" i="5"/>
  <c r="N347" i="5"/>
  <c r="O347" i="5"/>
  <c r="P347" i="5"/>
  <c r="Q347" i="5"/>
  <c r="R347" i="5"/>
  <c r="S347" i="5"/>
  <c r="T347" i="5"/>
  <c r="U347" i="5"/>
  <c r="V347" i="5"/>
  <c r="W347" i="5"/>
  <c r="X347" i="5"/>
  <c r="Y347" i="5"/>
  <c r="Z347" i="5"/>
  <c r="AA347" i="5"/>
  <c r="B348" i="5"/>
  <c r="C348" i="5"/>
  <c r="D348" i="5"/>
  <c r="E348" i="5"/>
  <c r="F348" i="5"/>
  <c r="G348" i="5"/>
  <c r="H348" i="5"/>
  <c r="I348" i="5"/>
  <c r="J348" i="5"/>
  <c r="K348" i="5"/>
  <c r="L348" i="5"/>
  <c r="M348" i="5"/>
  <c r="N348" i="5"/>
  <c r="O348" i="5"/>
  <c r="P348" i="5"/>
  <c r="Q348" i="5"/>
  <c r="R348" i="5"/>
  <c r="S348" i="5"/>
  <c r="T348" i="5"/>
  <c r="U348" i="5"/>
  <c r="V348" i="5"/>
  <c r="W348" i="5"/>
  <c r="X348" i="5"/>
  <c r="Y348" i="5"/>
  <c r="Z348" i="5"/>
  <c r="AA348" i="5"/>
  <c r="B349" i="5"/>
  <c r="C349" i="5"/>
  <c r="D349" i="5"/>
  <c r="E349" i="5"/>
  <c r="F349" i="5"/>
  <c r="G349" i="5"/>
  <c r="H349" i="5"/>
  <c r="I349" i="5"/>
  <c r="J349" i="5"/>
  <c r="K349" i="5"/>
  <c r="L349" i="5"/>
  <c r="M349" i="5"/>
  <c r="N349" i="5"/>
  <c r="O349" i="5"/>
  <c r="P349" i="5"/>
  <c r="Q349" i="5"/>
  <c r="R349" i="5"/>
  <c r="S349" i="5"/>
  <c r="T349" i="5"/>
  <c r="U349" i="5"/>
  <c r="V349" i="5"/>
  <c r="W349" i="5"/>
  <c r="X349" i="5"/>
  <c r="Y349" i="5"/>
  <c r="Z349" i="5"/>
  <c r="AA349" i="5"/>
  <c r="B350" i="5"/>
  <c r="C350" i="5"/>
  <c r="D350" i="5"/>
  <c r="E350" i="5"/>
  <c r="F350" i="5"/>
  <c r="G350" i="5"/>
  <c r="H350" i="5"/>
  <c r="I350" i="5"/>
  <c r="J350" i="5"/>
  <c r="K350" i="5"/>
  <c r="L350" i="5"/>
  <c r="M350" i="5"/>
  <c r="N350" i="5"/>
  <c r="O350" i="5"/>
  <c r="P350" i="5"/>
  <c r="Q350" i="5"/>
  <c r="R350" i="5"/>
  <c r="S350" i="5"/>
  <c r="T350" i="5"/>
  <c r="U350" i="5"/>
  <c r="V350" i="5"/>
  <c r="W350" i="5"/>
  <c r="X350" i="5"/>
  <c r="Y350" i="5"/>
  <c r="Z350" i="5"/>
  <c r="AA350" i="5"/>
  <c r="B351" i="5"/>
  <c r="C351" i="5"/>
  <c r="D351" i="5"/>
  <c r="E351" i="5"/>
  <c r="F351" i="5"/>
  <c r="G351" i="5"/>
  <c r="H351" i="5"/>
  <c r="I351" i="5"/>
  <c r="J351" i="5"/>
  <c r="K351" i="5"/>
  <c r="L351" i="5"/>
  <c r="M351" i="5"/>
  <c r="N351" i="5"/>
  <c r="O351" i="5"/>
  <c r="P351" i="5"/>
  <c r="Q351" i="5"/>
  <c r="R351" i="5"/>
  <c r="S351" i="5"/>
  <c r="T351" i="5"/>
  <c r="U351" i="5"/>
  <c r="V351" i="5"/>
  <c r="W351" i="5"/>
  <c r="X351" i="5"/>
  <c r="Y351" i="5"/>
  <c r="Z351" i="5"/>
  <c r="AA351" i="5"/>
  <c r="B352" i="5"/>
  <c r="C352" i="5"/>
  <c r="D352" i="5"/>
  <c r="E352" i="5"/>
  <c r="F352" i="5"/>
  <c r="G352" i="5"/>
  <c r="H352" i="5"/>
  <c r="I352" i="5"/>
  <c r="J352" i="5"/>
  <c r="K352" i="5"/>
  <c r="L352" i="5"/>
  <c r="M352" i="5"/>
  <c r="N352" i="5"/>
  <c r="O352" i="5"/>
  <c r="P352" i="5"/>
  <c r="Q352" i="5"/>
  <c r="R352" i="5"/>
  <c r="S352" i="5"/>
  <c r="T352" i="5"/>
  <c r="U352" i="5"/>
  <c r="V352" i="5"/>
  <c r="W352" i="5"/>
  <c r="X352" i="5"/>
  <c r="Y352" i="5"/>
  <c r="Z352" i="5"/>
  <c r="AA352" i="5"/>
  <c r="B353" i="5"/>
  <c r="C353" i="5"/>
  <c r="D353" i="5"/>
  <c r="E353" i="5"/>
  <c r="F353" i="5"/>
  <c r="G353" i="5"/>
  <c r="H353" i="5"/>
  <c r="I353" i="5"/>
  <c r="J353" i="5"/>
  <c r="K353" i="5"/>
  <c r="L353" i="5"/>
  <c r="M353" i="5"/>
  <c r="N353" i="5"/>
  <c r="O353" i="5"/>
  <c r="P353" i="5"/>
  <c r="Q353" i="5"/>
  <c r="R353" i="5"/>
  <c r="S353" i="5"/>
  <c r="T353" i="5"/>
  <c r="U353" i="5"/>
  <c r="V353" i="5"/>
  <c r="W353" i="5"/>
  <c r="X353" i="5"/>
  <c r="Y353" i="5"/>
  <c r="Z353" i="5"/>
  <c r="AA353" i="5"/>
  <c r="B354" i="5"/>
  <c r="C354" i="5"/>
  <c r="D354" i="5"/>
  <c r="E354" i="5"/>
  <c r="F354" i="5"/>
  <c r="G354" i="5"/>
  <c r="H354" i="5"/>
  <c r="I354" i="5"/>
  <c r="J354" i="5"/>
  <c r="K354" i="5"/>
  <c r="L354" i="5"/>
  <c r="M354" i="5"/>
  <c r="N354" i="5"/>
  <c r="O354" i="5"/>
  <c r="P354" i="5"/>
  <c r="Q354" i="5"/>
  <c r="R354" i="5"/>
  <c r="S354" i="5"/>
  <c r="T354" i="5"/>
  <c r="U354" i="5"/>
  <c r="V354" i="5"/>
  <c r="W354" i="5"/>
  <c r="X354" i="5"/>
  <c r="Y354" i="5"/>
  <c r="Z354" i="5"/>
  <c r="AA354" i="5"/>
  <c r="B355" i="5"/>
  <c r="C355" i="5"/>
  <c r="D355" i="5"/>
  <c r="E355" i="5"/>
  <c r="F355" i="5"/>
  <c r="G355" i="5"/>
  <c r="H355" i="5"/>
  <c r="I355" i="5"/>
  <c r="J355" i="5"/>
  <c r="K355" i="5"/>
  <c r="L355" i="5"/>
  <c r="M355" i="5"/>
  <c r="N355" i="5"/>
  <c r="O355" i="5"/>
  <c r="P355" i="5"/>
  <c r="Q355" i="5"/>
  <c r="R355" i="5"/>
  <c r="S355" i="5"/>
  <c r="T355" i="5"/>
  <c r="U355" i="5"/>
  <c r="V355" i="5"/>
  <c r="W355" i="5"/>
  <c r="X355" i="5"/>
  <c r="Y355" i="5"/>
  <c r="Z355" i="5"/>
  <c r="AA355" i="5"/>
  <c r="B356" i="5"/>
  <c r="C356" i="5"/>
  <c r="D356" i="5"/>
  <c r="E356" i="5"/>
  <c r="F356" i="5"/>
  <c r="G356" i="5"/>
  <c r="H356" i="5"/>
  <c r="I356" i="5"/>
  <c r="J356" i="5"/>
  <c r="K356" i="5"/>
  <c r="L356" i="5"/>
  <c r="M356" i="5"/>
  <c r="N356" i="5"/>
  <c r="O356" i="5"/>
  <c r="P356" i="5"/>
  <c r="Q356" i="5"/>
  <c r="R356" i="5"/>
  <c r="S356" i="5"/>
  <c r="T356" i="5"/>
  <c r="U356" i="5"/>
  <c r="V356" i="5"/>
  <c r="W356" i="5"/>
  <c r="X356" i="5"/>
  <c r="Y356" i="5"/>
  <c r="Z356" i="5"/>
  <c r="AA356" i="5"/>
  <c r="B357" i="5"/>
  <c r="C357" i="5"/>
  <c r="D357" i="5"/>
  <c r="E357" i="5"/>
  <c r="F357" i="5"/>
  <c r="G357" i="5"/>
  <c r="H357" i="5"/>
  <c r="I357" i="5"/>
  <c r="J357" i="5"/>
  <c r="K357" i="5"/>
  <c r="L357" i="5"/>
  <c r="M357" i="5"/>
  <c r="N357" i="5"/>
  <c r="O357" i="5"/>
  <c r="P357" i="5"/>
  <c r="Q357" i="5"/>
  <c r="R357" i="5"/>
  <c r="S357" i="5"/>
  <c r="T357" i="5"/>
  <c r="U357" i="5"/>
  <c r="V357" i="5"/>
  <c r="W357" i="5"/>
  <c r="X357" i="5"/>
  <c r="Y357" i="5"/>
  <c r="Z357" i="5"/>
  <c r="AA357" i="5"/>
  <c r="B358" i="5"/>
  <c r="C358" i="5"/>
  <c r="D358" i="5"/>
  <c r="E358" i="5"/>
  <c r="F358" i="5"/>
  <c r="G358" i="5"/>
  <c r="H358" i="5"/>
  <c r="I358" i="5"/>
  <c r="J358" i="5"/>
  <c r="K358" i="5"/>
  <c r="L358" i="5"/>
  <c r="M358" i="5"/>
  <c r="N358" i="5"/>
  <c r="O358" i="5"/>
  <c r="P358" i="5"/>
  <c r="Q358" i="5"/>
  <c r="R358" i="5"/>
  <c r="S358" i="5"/>
  <c r="T358" i="5"/>
  <c r="U358" i="5"/>
  <c r="V358" i="5"/>
  <c r="W358" i="5"/>
  <c r="X358" i="5"/>
  <c r="Y358" i="5"/>
  <c r="Z358" i="5"/>
  <c r="AA358" i="5"/>
  <c r="B359" i="5"/>
  <c r="C359" i="5"/>
  <c r="D359" i="5"/>
  <c r="E359" i="5"/>
  <c r="F359" i="5"/>
  <c r="G359" i="5"/>
  <c r="H359" i="5"/>
  <c r="I359" i="5"/>
  <c r="J359" i="5"/>
  <c r="K359" i="5"/>
  <c r="L359" i="5"/>
  <c r="M359" i="5"/>
  <c r="N359" i="5"/>
  <c r="O359" i="5"/>
  <c r="P359" i="5"/>
  <c r="Q359" i="5"/>
  <c r="R359" i="5"/>
  <c r="S359" i="5"/>
  <c r="T359" i="5"/>
  <c r="U359" i="5"/>
  <c r="V359" i="5"/>
  <c r="W359" i="5"/>
  <c r="X359" i="5"/>
  <c r="Y359" i="5"/>
  <c r="Z359" i="5"/>
  <c r="AA359" i="5"/>
  <c r="B360" i="5"/>
  <c r="C360" i="5"/>
  <c r="D360" i="5"/>
  <c r="E360" i="5"/>
  <c r="F360" i="5"/>
  <c r="G360" i="5"/>
  <c r="H360" i="5"/>
  <c r="I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V360" i="5"/>
  <c r="W360" i="5"/>
  <c r="X360" i="5"/>
  <c r="Y360" i="5"/>
  <c r="Z360" i="5"/>
  <c r="AA360" i="5"/>
  <c r="B361" i="5"/>
  <c r="C361" i="5"/>
  <c r="D361" i="5"/>
  <c r="E361" i="5"/>
  <c r="F361" i="5"/>
  <c r="G361" i="5"/>
  <c r="H361" i="5"/>
  <c r="I361" i="5"/>
  <c r="J361" i="5"/>
  <c r="K361" i="5"/>
  <c r="L361" i="5"/>
  <c r="M361" i="5"/>
  <c r="N361" i="5"/>
  <c r="O361" i="5"/>
  <c r="P361" i="5"/>
  <c r="Q361" i="5"/>
  <c r="R361" i="5"/>
  <c r="S361" i="5"/>
  <c r="T361" i="5"/>
  <c r="U361" i="5"/>
  <c r="V361" i="5"/>
  <c r="W361" i="5"/>
  <c r="X361" i="5"/>
  <c r="Y361" i="5"/>
  <c r="Z361" i="5"/>
  <c r="AA361" i="5"/>
  <c r="B362" i="5"/>
  <c r="C362" i="5"/>
  <c r="D362" i="5"/>
  <c r="E362" i="5"/>
  <c r="F362" i="5"/>
  <c r="G362" i="5"/>
  <c r="H362" i="5"/>
  <c r="I362" i="5"/>
  <c r="J362" i="5"/>
  <c r="K362" i="5"/>
  <c r="L362" i="5"/>
  <c r="M362" i="5"/>
  <c r="N362" i="5"/>
  <c r="O362" i="5"/>
  <c r="P362" i="5"/>
  <c r="Q362" i="5"/>
  <c r="R362" i="5"/>
  <c r="S362" i="5"/>
  <c r="T362" i="5"/>
  <c r="U362" i="5"/>
  <c r="V362" i="5"/>
  <c r="W362" i="5"/>
  <c r="X362" i="5"/>
  <c r="Y362" i="5"/>
  <c r="Z362" i="5"/>
  <c r="AA362" i="5"/>
  <c r="B363" i="5"/>
  <c r="C363" i="5"/>
  <c r="D363" i="5"/>
  <c r="E363" i="5"/>
  <c r="F363" i="5"/>
  <c r="G363" i="5"/>
  <c r="H363" i="5"/>
  <c r="I363" i="5"/>
  <c r="J363" i="5"/>
  <c r="K363" i="5"/>
  <c r="L363" i="5"/>
  <c r="M363" i="5"/>
  <c r="N363" i="5"/>
  <c r="O363" i="5"/>
  <c r="P363" i="5"/>
  <c r="Q363" i="5"/>
  <c r="R363" i="5"/>
  <c r="S363" i="5"/>
  <c r="T363" i="5"/>
  <c r="U363" i="5"/>
  <c r="V363" i="5"/>
  <c r="W363" i="5"/>
  <c r="X363" i="5"/>
  <c r="Y363" i="5"/>
  <c r="Z363" i="5"/>
  <c r="AA363" i="5"/>
  <c r="B364" i="5"/>
  <c r="C364" i="5"/>
  <c r="D364" i="5"/>
  <c r="E364" i="5"/>
  <c r="F364" i="5"/>
  <c r="G364" i="5"/>
  <c r="H364" i="5"/>
  <c r="I364" i="5"/>
  <c r="J364" i="5"/>
  <c r="K364" i="5"/>
  <c r="L364" i="5"/>
  <c r="M364" i="5"/>
  <c r="N364" i="5"/>
  <c r="O364" i="5"/>
  <c r="P364" i="5"/>
  <c r="Q364" i="5"/>
  <c r="R364" i="5"/>
  <c r="S364" i="5"/>
  <c r="T364" i="5"/>
  <c r="U364" i="5"/>
  <c r="V364" i="5"/>
  <c r="W364" i="5"/>
  <c r="X364" i="5"/>
  <c r="Y364" i="5"/>
  <c r="Z364" i="5"/>
  <c r="AA364" i="5"/>
  <c r="B365" i="5"/>
  <c r="C365" i="5"/>
  <c r="D365" i="5"/>
  <c r="E365" i="5"/>
  <c r="F365" i="5"/>
  <c r="G365" i="5"/>
  <c r="H365" i="5"/>
  <c r="I365" i="5"/>
  <c r="J365" i="5"/>
  <c r="K365" i="5"/>
  <c r="L365" i="5"/>
  <c r="M365" i="5"/>
  <c r="N365" i="5"/>
  <c r="O365" i="5"/>
  <c r="P365" i="5"/>
  <c r="Q365" i="5"/>
  <c r="R365" i="5"/>
  <c r="S365" i="5"/>
  <c r="T365" i="5"/>
  <c r="U365" i="5"/>
  <c r="V365" i="5"/>
  <c r="W365" i="5"/>
  <c r="X365" i="5"/>
  <c r="Y365" i="5"/>
  <c r="Z365" i="5"/>
  <c r="AA365" i="5"/>
  <c r="B366" i="5"/>
  <c r="C366" i="5"/>
  <c r="D366" i="5"/>
  <c r="E366" i="5"/>
  <c r="F366" i="5"/>
  <c r="G366" i="5"/>
  <c r="H366" i="5"/>
  <c r="I366" i="5"/>
  <c r="J366" i="5"/>
  <c r="K366" i="5"/>
  <c r="L366" i="5"/>
  <c r="M366" i="5"/>
  <c r="N366" i="5"/>
  <c r="O366" i="5"/>
  <c r="P366" i="5"/>
  <c r="Q366" i="5"/>
  <c r="R366" i="5"/>
  <c r="S366" i="5"/>
  <c r="T366" i="5"/>
  <c r="U366" i="5"/>
  <c r="V366" i="5"/>
  <c r="W366" i="5"/>
  <c r="X366" i="5"/>
  <c r="Y366" i="5"/>
  <c r="Z366" i="5"/>
  <c r="AA366" i="5"/>
  <c r="B367" i="5"/>
  <c r="C367" i="5"/>
  <c r="D367" i="5"/>
  <c r="E367" i="5"/>
  <c r="F367" i="5"/>
  <c r="G367" i="5"/>
  <c r="H367" i="5"/>
  <c r="I367" i="5"/>
  <c r="J367" i="5"/>
  <c r="K367" i="5"/>
  <c r="L367" i="5"/>
  <c r="M367" i="5"/>
  <c r="N367" i="5"/>
  <c r="O367" i="5"/>
  <c r="P367" i="5"/>
  <c r="Q367" i="5"/>
  <c r="R367" i="5"/>
  <c r="S367" i="5"/>
  <c r="T367" i="5"/>
  <c r="U367" i="5"/>
  <c r="V367" i="5"/>
  <c r="W367" i="5"/>
  <c r="X367" i="5"/>
  <c r="Y367" i="5"/>
  <c r="Z367" i="5"/>
  <c r="AA367" i="5"/>
  <c r="B368" i="5"/>
  <c r="C368" i="5"/>
  <c r="D368" i="5"/>
  <c r="E368" i="5"/>
  <c r="F368" i="5"/>
  <c r="G368" i="5"/>
  <c r="H368" i="5"/>
  <c r="I368" i="5"/>
  <c r="J368" i="5"/>
  <c r="K368" i="5"/>
  <c r="L368" i="5"/>
  <c r="M368" i="5"/>
  <c r="N368" i="5"/>
  <c r="O368" i="5"/>
  <c r="P368" i="5"/>
  <c r="Q368" i="5"/>
  <c r="R368" i="5"/>
  <c r="S368" i="5"/>
  <c r="T368" i="5"/>
  <c r="U368" i="5"/>
  <c r="V368" i="5"/>
  <c r="W368" i="5"/>
  <c r="X368" i="5"/>
  <c r="Y368" i="5"/>
  <c r="Z368" i="5"/>
  <c r="AA368" i="5"/>
  <c r="B369" i="5"/>
  <c r="C369" i="5"/>
  <c r="D369" i="5"/>
  <c r="E369" i="5"/>
  <c r="F369" i="5"/>
  <c r="G369" i="5"/>
  <c r="H369" i="5"/>
  <c r="I369" i="5"/>
  <c r="J369" i="5"/>
  <c r="K369" i="5"/>
  <c r="L369" i="5"/>
  <c r="M369" i="5"/>
  <c r="N369" i="5"/>
  <c r="O369" i="5"/>
  <c r="P369" i="5"/>
  <c r="Q369" i="5"/>
  <c r="R369" i="5"/>
  <c r="S369" i="5"/>
  <c r="T369" i="5"/>
  <c r="U369" i="5"/>
  <c r="V369" i="5"/>
  <c r="W369" i="5"/>
  <c r="X369" i="5"/>
  <c r="Y369" i="5"/>
  <c r="Z369" i="5"/>
  <c r="AA369" i="5"/>
  <c r="B370" i="5"/>
  <c r="C370" i="5"/>
  <c r="D370" i="5"/>
  <c r="E370" i="5"/>
  <c r="F370" i="5"/>
  <c r="G370" i="5"/>
  <c r="H370" i="5"/>
  <c r="I370" i="5"/>
  <c r="J370" i="5"/>
  <c r="K370" i="5"/>
  <c r="L370" i="5"/>
  <c r="M370" i="5"/>
  <c r="N370" i="5"/>
  <c r="O370" i="5"/>
  <c r="P370" i="5"/>
  <c r="Q370" i="5"/>
  <c r="R370" i="5"/>
  <c r="S370" i="5"/>
  <c r="T370" i="5"/>
  <c r="U370" i="5"/>
  <c r="V370" i="5"/>
  <c r="W370" i="5"/>
  <c r="X370" i="5"/>
  <c r="Y370" i="5"/>
  <c r="Z370" i="5"/>
  <c r="AA370" i="5"/>
  <c r="B371" i="5"/>
  <c r="C371" i="5"/>
  <c r="D371" i="5"/>
  <c r="E371" i="5"/>
  <c r="F371" i="5"/>
  <c r="G371" i="5"/>
  <c r="H371" i="5"/>
  <c r="I371" i="5"/>
  <c r="J371" i="5"/>
  <c r="K371" i="5"/>
  <c r="L371" i="5"/>
  <c r="M371" i="5"/>
  <c r="N371" i="5"/>
  <c r="O371" i="5"/>
  <c r="P371" i="5"/>
  <c r="Q371" i="5"/>
  <c r="R371" i="5"/>
  <c r="S371" i="5"/>
  <c r="T371" i="5"/>
  <c r="U371" i="5"/>
  <c r="V371" i="5"/>
  <c r="W371" i="5"/>
  <c r="X371" i="5"/>
  <c r="Y371" i="5"/>
  <c r="Z371" i="5"/>
  <c r="AA371" i="5"/>
  <c r="B372" i="5"/>
  <c r="C372" i="5"/>
  <c r="D372" i="5"/>
  <c r="E372" i="5"/>
  <c r="F372" i="5"/>
  <c r="G372" i="5"/>
  <c r="H372" i="5"/>
  <c r="I372" i="5"/>
  <c r="J372" i="5"/>
  <c r="K372" i="5"/>
  <c r="L372" i="5"/>
  <c r="M372" i="5"/>
  <c r="N372" i="5"/>
  <c r="O372" i="5"/>
  <c r="P372" i="5"/>
  <c r="Q372" i="5"/>
  <c r="R372" i="5"/>
  <c r="S372" i="5"/>
  <c r="T372" i="5"/>
  <c r="U372" i="5"/>
  <c r="V372" i="5"/>
  <c r="W372" i="5"/>
  <c r="X372" i="5"/>
  <c r="Y372" i="5"/>
  <c r="Z372" i="5"/>
  <c r="AA372" i="5"/>
  <c r="B373" i="5"/>
  <c r="C373" i="5"/>
  <c r="D373" i="5"/>
  <c r="E373" i="5"/>
  <c r="F373" i="5"/>
  <c r="G373" i="5"/>
  <c r="H373" i="5"/>
  <c r="I373" i="5"/>
  <c r="J373" i="5"/>
  <c r="K373" i="5"/>
  <c r="L373" i="5"/>
  <c r="M373" i="5"/>
  <c r="N373" i="5"/>
  <c r="O373" i="5"/>
  <c r="P373" i="5"/>
  <c r="Q373" i="5"/>
  <c r="R373" i="5"/>
  <c r="S373" i="5"/>
  <c r="T373" i="5"/>
  <c r="U373" i="5"/>
  <c r="V373" i="5"/>
  <c r="W373" i="5"/>
  <c r="X373" i="5"/>
  <c r="Y373" i="5"/>
  <c r="Z373" i="5"/>
  <c r="AA373" i="5"/>
  <c r="B374" i="5"/>
  <c r="C374" i="5"/>
  <c r="D374" i="5"/>
  <c r="E374" i="5"/>
  <c r="F374" i="5"/>
  <c r="G374" i="5"/>
  <c r="H374" i="5"/>
  <c r="I374" i="5"/>
  <c r="J374" i="5"/>
  <c r="K374" i="5"/>
  <c r="L374" i="5"/>
  <c r="M374" i="5"/>
  <c r="N374" i="5"/>
  <c r="O374" i="5"/>
  <c r="P374" i="5"/>
  <c r="Q374" i="5"/>
  <c r="R374" i="5"/>
  <c r="S374" i="5"/>
  <c r="T374" i="5"/>
  <c r="U374" i="5"/>
  <c r="V374" i="5"/>
  <c r="W374" i="5"/>
  <c r="X374" i="5"/>
  <c r="Y374" i="5"/>
  <c r="Z374" i="5"/>
  <c r="AA374" i="5"/>
  <c r="B375" i="5"/>
  <c r="C375" i="5"/>
  <c r="D375" i="5"/>
  <c r="E375" i="5"/>
  <c r="F375" i="5"/>
  <c r="G375" i="5"/>
  <c r="H375" i="5"/>
  <c r="I375" i="5"/>
  <c r="J375" i="5"/>
  <c r="K375" i="5"/>
  <c r="L375" i="5"/>
  <c r="M375" i="5"/>
  <c r="N375" i="5"/>
  <c r="O375" i="5"/>
  <c r="P375" i="5"/>
  <c r="Q375" i="5"/>
  <c r="R375" i="5"/>
  <c r="S375" i="5"/>
  <c r="T375" i="5"/>
  <c r="U375" i="5"/>
  <c r="V375" i="5"/>
  <c r="W375" i="5"/>
  <c r="X375" i="5"/>
  <c r="Y375" i="5"/>
  <c r="Z375" i="5"/>
  <c r="AA375" i="5"/>
  <c r="B376" i="5"/>
  <c r="C376" i="5"/>
  <c r="D376" i="5"/>
  <c r="E376" i="5"/>
  <c r="F376" i="5"/>
  <c r="G376" i="5"/>
  <c r="H376" i="5"/>
  <c r="I376" i="5"/>
  <c r="J376" i="5"/>
  <c r="K376" i="5"/>
  <c r="L376" i="5"/>
  <c r="M376" i="5"/>
  <c r="N376" i="5"/>
  <c r="O376" i="5"/>
  <c r="P376" i="5"/>
  <c r="Q376" i="5"/>
  <c r="R376" i="5"/>
  <c r="S376" i="5"/>
  <c r="T376" i="5"/>
  <c r="U376" i="5"/>
  <c r="V376" i="5"/>
  <c r="W376" i="5"/>
  <c r="X376" i="5"/>
  <c r="Y376" i="5"/>
  <c r="Z376" i="5"/>
  <c r="AA376" i="5"/>
  <c r="B377" i="5"/>
  <c r="C377" i="5"/>
  <c r="D377" i="5"/>
  <c r="E377" i="5"/>
  <c r="F377" i="5"/>
  <c r="G377" i="5"/>
  <c r="H377" i="5"/>
  <c r="I377" i="5"/>
  <c r="J377" i="5"/>
  <c r="K377" i="5"/>
  <c r="L377" i="5"/>
  <c r="M377" i="5"/>
  <c r="N377" i="5"/>
  <c r="O377" i="5"/>
  <c r="P377" i="5"/>
  <c r="Q377" i="5"/>
  <c r="R377" i="5"/>
  <c r="S377" i="5"/>
  <c r="T377" i="5"/>
  <c r="U377" i="5"/>
  <c r="V377" i="5"/>
  <c r="W377" i="5"/>
  <c r="X377" i="5"/>
  <c r="Y377" i="5"/>
  <c r="Z377" i="5"/>
  <c r="AA377" i="5"/>
  <c r="B378" i="5"/>
  <c r="C378" i="5"/>
  <c r="D378" i="5"/>
  <c r="E378" i="5"/>
  <c r="F378" i="5"/>
  <c r="G378" i="5"/>
  <c r="H378" i="5"/>
  <c r="I378" i="5"/>
  <c r="J378" i="5"/>
  <c r="K378" i="5"/>
  <c r="L378" i="5"/>
  <c r="M378" i="5"/>
  <c r="N378" i="5"/>
  <c r="O378" i="5"/>
  <c r="P378" i="5"/>
  <c r="Q378" i="5"/>
  <c r="R378" i="5"/>
  <c r="S378" i="5"/>
  <c r="T378" i="5"/>
  <c r="U378" i="5"/>
  <c r="V378" i="5"/>
  <c r="W378" i="5"/>
  <c r="X378" i="5"/>
  <c r="Y378" i="5"/>
  <c r="Z378" i="5"/>
  <c r="AA378" i="5"/>
  <c r="B379" i="5"/>
  <c r="C379" i="5"/>
  <c r="D379" i="5"/>
  <c r="E379" i="5"/>
  <c r="F379" i="5"/>
  <c r="G379" i="5"/>
  <c r="H379" i="5"/>
  <c r="I379" i="5"/>
  <c r="J379" i="5"/>
  <c r="K379" i="5"/>
  <c r="L379" i="5"/>
  <c r="M379" i="5"/>
  <c r="N379" i="5"/>
  <c r="O379" i="5"/>
  <c r="P379" i="5"/>
  <c r="Q379" i="5"/>
  <c r="R379" i="5"/>
  <c r="S379" i="5"/>
  <c r="T379" i="5"/>
  <c r="U379" i="5"/>
  <c r="V379" i="5"/>
  <c r="W379" i="5"/>
  <c r="X379" i="5"/>
  <c r="Y379" i="5"/>
  <c r="Z379" i="5"/>
  <c r="AA379" i="5"/>
  <c r="B380" i="5"/>
  <c r="C380" i="5"/>
  <c r="D380" i="5"/>
  <c r="E380" i="5"/>
  <c r="F380" i="5"/>
  <c r="G380" i="5"/>
  <c r="H380" i="5"/>
  <c r="I380" i="5"/>
  <c r="J380" i="5"/>
  <c r="K380" i="5"/>
  <c r="L380" i="5"/>
  <c r="M380" i="5"/>
  <c r="N380" i="5"/>
  <c r="O380" i="5"/>
  <c r="P380" i="5"/>
  <c r="Q380" i="5"/>
  <c r="R380" i="5"/>
  <c r="S380" i="5"/>
  <c r="T380" i="5"/>
  <c r="U380" i="5"/>
  <c r="V380" i="5"/>
  <c r="W380" i="5"/>
  <c r="X380" i="5"/>
  <c r="Y380" i="5"/>
  <c r="Z380" i="5"/>
  <c r="AA380" i="5"/>
  <c r="B381" i="5"/>
  <c r="C381" i="5"/>
  <c r="D381" i="5"/>
  <c r="E381" i="5"/>
  <c r="F381" i="5"/>
  <c r="G381" i="5"/>
  <c r="H381" i="5"/>
  <c r="I381" i="5"/>
  <c r="J381" i="5"/>
  <c r="K381" i="5"/>
  <c r="L381" i="5"/>
  <c r="M381" i="5"/>
  <c r="N381" i="5"/>
  <c r="O381" i="5"/>
  <c r="P381" i="5"/>
  <c r="Q381" i="5"/>
  <c r="R381" i="5"/>
  <c r="S381" i="5"/>
  <c r="T381" i="5"/>
  <c r="U381" i="5"/>
  <c r="V381" i="5"/>
  <c r="W381" i="5"/>
  <c r="X381" i="5"/>
  <c r="Y381" i="5"/>
  <c r="Z381" i="5"/>
  <c r="AA381" i="5"/>
  <c r="B382" i="5"/>
  <c r="C382" i="5"/>
  <c r="D382" i="5"/>
  <c r="E382" i="5"/>
  <c r="F382" i="5"/>
  <c r="G382" i="5"/>
  <c r="H382" i="5"/>
  <c r="I382" i="5"/>
  <c r="J382" i="5"/>
  <c r="K382" i="5"/>
  <c r="L382" i="5"/>
  <c r="M382" i="5"/>
  <c r="N382" i="5"/>
  <c r="O382" i="5"/>
  <c r="P382" i="5"/>
  <c r="Q382" i="5"/>
  <c r="R382" i="5"/>
  <c r="S382" i="5"/>
  <c r="T382" i="5"/>
  <c r="U382" i="5"/>
  <c r="V382" i="5"/>
  <c r="W382" i="5"/>
  <c r="X382" i="5"/>
  <c r="Y382" i="5"/>
  <c r="Z382" i="5"/>
  <c r="AA382" i="5"/>
  <c r="B383" i="5"/>
  <c r="C383" i="5"/>
  <c r="D383" i="5"/>
  <c r="E383" i="5"/>
  <c r="F383" i="5"/>
  <c r="G383" i="5"/>
  <c r="H383" i="5"/>
  <c r="I383" i="5"/>
  <c r="J383" i="5"/>
  <c r="K383" i="5"/>
  <c r="L383" i="5"/>
  <c r="M383" i="5"/>
  <c r="N383" i="5"/>
  <c r="O383" i="5"/>
  <c r="P383" i="5"/>
  <c r="Q383" i="5"/>
  <c r="R383" i="5"/>
  <c r="S383" i="5"/>
  <c r="T383" i="5"/>
  <c r="U383" i="5"/>
  <c r="V383" i="5"/>
  <c r="W383" i="5"/>
  <c r="X383" i="5"/>
  <c r="Y383" i="5"/>
  <c r="Z383" i="5"/>
  <c r="AA383" i="5"/>
  <c r="B384" i="5"/>
  <c r="C384" i="5"/>
  <c r="E384" i="5"/>
  <c r="F384" i="5"/>
  <c r="G384" i="5"/>
  <c r="H384" i="5"/>
  <c r="I384" i="5"/>
  <c r="J384" i="5"/>
  <c r="K384" i="5"/>
  <c r="L384" i="5"/>
  <c r="M384" i="5"/>
  <c r="N384" i="5"/>
  <c r="O384" i="5"/>
  <c r="P384" i="5"/>
  <c r="Q384" i="5"/>
  <c r="R384" i="5"/>
  <c r="S384" i="5"/>
  <c r="T384" i="5"/>
  <c r="U384" i="5"/>
  <c r="V384" i="5"/>
  <c r="W384" i="5"/>
  <c r="X384" i="5"/>
  <c r="Y384" i="5"/>
  <c r="Z384" i="5"/>
  <c r="AA384" i="5"/>
  <c r="B385" i="5"/>
  <c r="C385" i="5"/>
  <c r="D385" i="5"/>
  <c r="E385" i="5"/>
  <c r="F385" i="5"/>
  <c r="G385" i="5"/>
  <c r="H385" i="5"/>
  <c r="I385" i="5"/>
  <c r="J385" i="5"/>
  <c r="K385" i="5"/>
  <c r="L385" i="5"/>
  <c r="M385" i="5"/>
  <c r="N385" i="5"/>
  <c r="O385" i="5"/>
  <c r="P385" i="5"/>
  <c r="Q385" i="5"/>
  <c r="R385" i="5"/>
  <c r="S385" i="5"/>
  <c r="T385" i="5"/>
  <c r="U385" i="5"/>
  <c r="V385" i="5"/>
  <c r="W385" i="5"/>
  <c r="X385" i="5"/>
  <c r="Y385" i="5"/>
  <c r="Z385" i="5"/>
  <c r="AA385" i="5"/>
  <c r="B386" i="5"/>
  <c r="C386" i="5"/>
  <c r="D386" i="5"/>
  <c r="E386" i="5"/>
  <c r="F386" i="5"/>
  <c r="G386" i="5"/>
  <c r="H386" i="5"/>
  <c r="I386" i="5"/>
  <c r="J386" i="5"/>
  <c r="K386" i="5"/>
  <c r="L386" i="5"/>
  <c r="M386" i="5"/>
  <c r="N386" i="5"/>
  <c r="O386" i="5"/>
  <c r="P386" i="5"/>
  <c r="Q386" i="5"/>
  <c r="R386" i="5"/>
  <c r="S386" i="5"/>
  <c r="T386" i="5"/>
  <c r="U386" i="5"/>
  <c r="V386" i="5"/>
  <c r="W386" i="5"/>
  <c r="X386" i="5"/>
  <c r="Y386" i="5"/>
  <c r="Z386" i="5"/>
  <c r="AA386" i="5"/>
  <c r="B387" i="5"/>
  <c r="C387" i="5"/>
  <c r="D387" i="5"/>
  <c r="E387" i="5"/>
  <c r="F387" i="5"/>
  <c r="G387" i="5"/>
  <c r="H387" i="5"/>
  <c r="I387" i="5"/>
  <c r="J387" i="5"/>
  <c r="K387" i="5"/>
  <c r="L387" i="5"/>
  <c r="M387" i="5"/>
  <c r="N387" i="5"/>
  <c r="O387" i="5"/>
  <c r="P387" i="5"/>
  <c r="Q387" i="5"/>
  <c r="R387" i="5"/>
  <c r="S387" i="5"/>
  <c r="T387" i="5"/>
  <c r="U387" i="5"/>
  <c r="V387" i="5"/>
  <c r="W387" i="5"/>
  <c r="X387" i="5"/>
  <c r="Y387" i="5"/>
  <c r="Z387" i="5"/>
  <c r="AA387" i="5"/>
  <c r="B388" i="5"/>
  <c r="C388" i="5"/>
  <c r="D388" i="5"/>
  <c r="E388" i="5"/>
  <c r="F388" i="5"/>
  <c r="G388" i="5"/>
  <c r="H388" i="5"/>
  <c r="I388" i="5"/>
  <c r="J388" i="5"/>
  <c r="K388" i="5"/>
  <c r="L388" i="5"/>
  <c r="M388" i="5"/>
  <c r="N388" i="5"/>
  <c r="O388" i="5"/>
  <c r="P388" i="5"/>
  <c r="Q388" i="5"/>
  <c r="R388" i="5"/>
  <c r="S388" i="5"/>
  <c r="T388" i="5"/>
  <c r="U388" i="5"/>
  <c r="V388" i="5"/>
  <c r="W388" i="5"/>
  <c r="X388" i="5"/>
  <c r="Y388" i="5"/>
  <c r="Z388" i="5"/>
  <c r="AA388" i="5"/>
  <c r="B389" i="5"/>
  <c r="C389" i="5"/>
  <c r="D389" i="5"/>
  <c r="E389" i="5"/>
  <c r="F389" i="5"/>
  <c r="G389" i="5"/>
  <c r="H389" i="5"/>
  <c r="I389" i="5"/>
  <c r="J389" i="5"/>
  <c r="K389" i="5"/>
  <c r="L389" i="5"/>
  <c r="M389" i="5"/>
  <c r="N389" i="5"/>
  <c r="O389" i="5"/>
  <c r="P389" i="5"/>
  <c r="Q389" i="5"/>
  <c r="R389" i="5"/>
  <c r="S389" i="5"/>
  <c r="T389" i="5"/>
  <c r="U389" i="5"/>
  <c r="V389" i="5"/>
  <c r="W389" i="5"/>
  <c r="X389" i="5"/>
  <c r="Y389" i="5"/>
  <c r="Z389" i="5"/>
  <c r="AA389" i="5"/>
  <c r="B390" i="5"/>
  <c r="C390" i="5"/>
  <c r="D390" i="5"/>
  <c r="E390" i="5"/>
  <c r="F390" i="5"/>
  <c r="G390" i="5"/>
  <c r="H390" i="5"/>
  <c r="I390" i="5"/>
  <c r="J390" i="5"/>
  <c r="K390" i="5"/>
  <c r="L390" i="5"/>
  <c r="M390" i="5"/>
  <c r="N390" i="5"/>
  <c r="O390" i="5"/>
  <c r="P390" i="5"/>
  <c r="Q390" i="5"/>
  <c r="R390" i="5"/>
  <c r="S390" i="5"/>
  <c r="T390" i="5"/>
  <c r="U390" i="5"/>
  <c r="V390" i="5"/>
  <c r="W390" i="5"/>
  <c r="X390" i="5"/>
  <c r="Y390" i="5"/>
  <c r="Z390" i="5"/>
  <c r="AA390" i="5"/>
  <c r="B391" i="5"/>
  <c r="C391" i="5"/>
  <c r="D391" i="5"/>
  <c r="E391" i="5"/>
  <c r="F391" i="5"/>
  <c r="G391" i="5"/>
  <c r="H391" i="5"/>
  <c r="I391" i="5"/>
  <c r="J391" i="5"/>
  <c r="K391" i="5"/>
  <c r="L391" i="5"/>
  <c r="M391" i="5"/>
  <c r="N391" i="5"/>
  <c r="O391" i="5"/>
  <c r="P391" i="5"/>
  <c r="Q391" i="5"/>
  <c r="R391" i="5"/>
  <c r="S391" i="5"/>
  <c r="T391" i="5"/>
  <c r="U391" i="5"/>
  <c r="V391" i="5"/>
  <c r="W391" i="5"/>
  <c r="X391" i="5"/>
  <c r="Y391" i="5"/>
  <c r="Z391" i="5"/>
  <c r="AA391" i="5"/>
  <c r="B392" i="5"/>
  <c r="C392" i="5"/>
  <c r="D392" i="5"/>
  <c r="E392" i="5"/>
  <c r="F392" i="5"/>
  <c r="G392" i="5"/>
  <c r="H392" i="5"/>
  <c r="I392" i="5"/>
  <c r="J392" i="5"/>
  <c r="K392" i="5"/>
  <c r="L392" i="5"/>
  <c r="M392" i="5"/>
  <c r="N392" i="5"/>
  <c r="O392" i="5"/>
  <c r="P392" i="5"/>
  <c r="Q392" i="5"/>
  <c r="R392" i="5"/>
  <c r="S392" i="5"/>
  <c r="T392" i="5"/>
  <c r="U392" i="5"/>
  <c r="V392" i="5"/>
  <c r="W392" i="5"/>
  <c r="X392" i="5"/>
  <c r="Y392" i="5"/>
  <c r="Z392" i="5"/>
  <c r="AA392" i="5"/>
  <c r="B393" i="5"/>
  <c r="C393" i="5"/>
  <c r="D393" i="5"/>
  <c r="E393" i="5"/>
  <c r="F393" i="5"/>
  <c r="G393" i="5"/>
  <c r="H393" i="5"/>
  <c r="I393" i="5"/>
  <c r="J393" i="5"/>
  <c r="K393" i="5"/>
  <c r="L393" i="5"/>
  <c r="M393" i="5"/>
  <c r="N393" i="5"/>
  <c r="O393" i="5"/>
  <c r="P393" i="5"/>
  <c r="Q393" i="5"/>
  <c r="R393" i="5"/>
  <c r="S393" i="5"/>
  <c r="T393" i="5"/>
  <c r="U393" i="5"/>
  <c r="V393" i="5"/>
  <c r="W393" i="5"/>
  <c r="X393" i="5"/>
  <c r="Y393" i="5"/>
  <c r="Z393" i="5"/>
  <c r="AA393" i="5"/>
  <c r="B394" i="5"/>
  <c r="C394" i="5"/>
  <c r="D394" i="5"/>
  <c r="E394" i="5"/>
  <c r="F394" i="5"/>
  <c r="G394" i="5"/>
  <c r="H394" i="5"/>
  <c r="I394" i="5"/>
  <c r="J394" i="5"/>
  <c r="K394" i="5"/>
  <c r="L394" i="5"/>
  <c r="M394" i="5"/>
  <c r="N394" i="5"/>
  <c r="O394" i="5"/>
  <c r="P394" i="5"/>
  <c r="Q394" i="5"/>
  <c r="R394" i="5"/>
  <c r="S394" i="5"/>
  <c r="T394" i="5"/>
  <c r="U394" i="5"/>
  <c r="V394" i="5"/>
  <c r="W394" i="5"/>
  <c r="X394" i="5"/>
  <c r="Y394" i="5"/>
  <c r="Z394" i="5"/>
  <c r="AA394" i="5"/>
  <c r="B395" i="5"/>
  <c r="C395" i="5"/>
  <c r="D395" i="5"/>
  <c r="E395" i="5"/>
  <c r="F395" i="5"/>
  <c r="G395" i="5"/>
  <c r="H395" i="5"/>
  <c r="I395" i="5"/>
  <c r="J395" i="5"/>
  <c r="K395" i="5"/>
  <c r="L395" i="5"/>
  <c r="M395" i="5"/>
  <c r="N395" i="5"/>
  <c r="O395" i="5"/>
  <c r="P395" i="5"/>
  <c r="Q395" i="5"/>
  <c r="R395" i="5"/>
  <c r="S395" i="5"/>
  <c r="T395" i="5"/>
  <c r="U395" i="5"/>
  <c r="V395" i="5"/>
  <c r="W395" i="5"/>
  <c r="X395" i="5"/>
  <c r="Y395" i="5"/>
  <c r="Z395" i="5"/>
  <c r="AA395" i="5"/>
  <c r="B396" i="5"/>
  <c r="C396" i="5"/>
  <c r="D396" i="5"/>
  <c r="E396" i="5"/>
  <c r="F396" i="5"/>
  <c r="G396" i="5"/>
  <c r="H396" i="5"/>
  <c r="I396" i="5"/>
  <c r="J396" i="5"/>
  <c r="K396" i="5"/>
  <c r="L396" i="5"/>
  <c r="M396" i="5"/>
  <c r="N396" i="5"/>
  <c r="O396" i="5"/>
  <c r="P396" i="5"/>
  <c r="Q396" i="5"/>
  <c r="R396" i="5"/>
  <c r="S396" i="5"/>
  <c r="T396" i="5"/>
  <c r="U396" i="5"/>
  <c r="V396" i="5"/>
  <c r="W396" i="5"/>
  <c r="X396" i="5"/>
  <c r="Y396" i="5"/>
  <c r="Z396" i="5"/>
  <c r="AA396" i="5"/>
  <c r="B397" i="5"/>
  <c r="C397" i="5"/>
  <c r="D397" i="5"/>
  <c r="E397" i="5"/>
  <c r="F397" i="5"/>
  <c r="G397" i="5"/>
  <c r="H397" i="5"/>
  <c r="I397" i="5"/>
  <c r="J397" i="5"/>
  <c r="K397" i="5"/>
  <c r="L397" i="5"/>
  <c r="M397" i="5"/>
  <c r="N397" i="5"/>
  <c r="O397" i="5"/>
  <c r="P397" i="5"/>
  <c r="Q397" i="5"/>
  <c r="R397" i="5"/>
  <c r="S397" i="5"/>
  <c r="T397" i="5"/>
  <c r="U397" i="5"/>
  <c r="V397" i="5"/>
  <c r="W397" i="5"/>
  <c r="X397" i="5"/>
  <c r="Y397" i="5"/>
  <c r="Z397" i="5"/>
  <c r="AA397" i="5"/>
  <c r="B398" i="5"/>
  <c r="C398" i="5"/>
  <c r="D398" i="5"/>
  <c r="E398" i="5"/>
  <c r="F398" i="5"/>
  <c r="G398" i="5"/>
  <c r="H398" i="5"/>
  <c r="I398" i="5"/>
  <c r="J398" i="5"/>
  <c r="K398" i="5"/>
  <c r="L398" i="5"/>
  <c r="M398" i="5"/>
  <c r="N398" i="5"/>
  <c r="O398" i="5"/>
  <c r="P398" i="5"/>
  <c r="Q398" i="5"/>
  <c r="R398" i="5"/>
  <c r="S398" i="5"/>
  <c r="T398" i="5"/>
  <c r="U398" i="5"/>
  <c r="V398" i="5"/>
  <c r="W398" i="5"/>
  <c r="X398" i="5"/>
  <c r="Y398" i="5"/>
  <c r="Z398" i="5"/>
  <c r="AA398" i="5"/>
  <c r="B399" i="5"/>
  <c r="C399" i="5"/>
  <c r="D399" i="5"/>
  <c r="E399" i="5"/>
  <c r="F399" i="5"/>
  <c r="G399" i="5"/>
  <c r="H399" i="5"/>
  <c r="I399" i="5"/>
  <c r="J399" i="5"/>
  <c r="K399" i="5"/>
  <c r="L399" i="5"/>
  <c r="M399" i="5"/>
  <c r="N399" i="5"/>
  <c r="O399" i="5"/>
  <c r="P399" i="5"/>
  <c r="Q399" i="5"/>
  <c r="R399" i="5"/>
  <c r="S399" i="5"/>
  <c r="T399" i="5"/>
  <c r="U399" i="5"/>
  <c r="V399" i="5"/>
  <c r="W399" i="5"/>
  <c r="X399" i="5"/>
  <c r="Y399" i="5"/>
  <c r="Z399" i="5"/>
  <c r="AA399" i="5"/>
  <c r="B400" i="5"/>
  <c r="C400" i="5"/>
  <c r="D400" i="5"/>
  <c r="E400" i="5"/>
  <c r="F400" i="5"/>
  <c r="G400" i="5"/>
  <c r="H400" i="5"/>
  <c r="I400" i="5"/>
  <c r="J400" i="5"/>
  <c r="K400" i="5"/>
  <c r="L400" i="5"/>
  <c r="M400" i="5"/>
  <c r="N400" i="5"/>
  <c r="O400" i="5"/>
  <c r="P400" i="5"/>
  <c r="Q400" i="5"/>
  <c r="R400" i="5"/>
  <c r="S400" i="5"/>
  <c r="T400" i="5"/>
  <c r="U400" i="5"/>
  <c r="V400" i="5"/>
  <c r="W400" i="5"/>
  <c r="X400" i="5"/>
  <c r="Y400" i="5"/>
  <c r="Z400" i="5"/>
  <c r="AA400" i="5"/>
  <c r="B401" i="5"/>
  <c r="C401" i="5"/>
  <c r="D401" i="5"/>
  <c r="E401" i="5"/>
  <c r="F401" i="5"/>
  <c r="G401" i="5"/>
  <c r="H401" i="5"/>
  <c r="I401" i="5"/>
  <c r="J401" i="5"/>
  <c r="K401" i="5"/>
  <c r="L401" i="5"/>
  <c r="M401" i="5"/>
  <c r="N401" i="5"/>
  <c r="O401" i="5"/>
  <c r="P401" i="5"/>
  <c r="Q401" i="5"/>
  <c r="R401" i="5"/>
  <c r="S401" i="5"/>
  <c r="T401" i="5"/>
  <c r="U401" i="5"/>
  <c r="V401" i="5"/>
  <c r="W401" i="5"/>
  <c r="X401" i="5"/>
  <c r="Y401" i="5"/>
  <c r="Z401" i="5"/>
  <c r="AA401" i="5"/>
  <c r="B402" i="5"/>
  <c r="C402" i="5"/>
  <c r="D402" i="5"/>
  <c r="E402" i="5"/>
  <c r="F402" i="5"/>
  <c r="G402" i="5"/>
  <c r="H402" i="5"/>
  <c r="I402" i="5"/>
  <c r="J402" i="5"/>
  <c r="K402" i="5"/>
  <c r="L402" i="5"/>
  <c r="M402" i="5"/>
  <c r="N402" i="5"/>
  <c r="O402" i="5"/>
  <c r="P402" i="5"/>
  <c r="Q402" i="5"/>
  <c r="R402" i="5"/>
  <c r="S402" i="5"/>
  <c r="T402" i="5"/>
  <c r="U402" i="5"/>
  <c r="V402" i="5"/>
  <c r="W402" i="5"/>
  <c r="X402" i="5"/>
  <c r="Y402" i="5"/>
  <c r="Z402" i="5"/>
  <c r="AA402" i="5"/>
  <c r="B403" i="5"/>
  <c r="C403" i="5"/>
  <c r="D403" i="5"/>
  <c r="E403" i="5"/>
  <c r="F403" i="5"/>
  <c r="G403" i="5"/>
  <c r="H403" i="5"/>
  <c r="I403" i="5"/>
  <c r="J403" i="5"/>
  <c r="K403" i="5"/>
  <c r="L403" i="5"/>
  <c r="M403" i="5"/>
  <c r="N403" i="5"/>
  <c r="O403" i="5"/>
  <c r="P403" i="5"/>
  <c r="Q403" i="5"/>
  <c r="R403" i="5"/>
  <c r="S403" i="5"/>
  <c r="T403" i="5"/>
  <c r="U403" i="5"/>
  <c r="V403" i="5"/>
  <c r="W403" i="5"/>
  <c r="X403" i="5"/>
  <c r="Y403" i="5"/>
  <c r="Z403" i="5"/>
  <c r="AA403" i="5"/>
  <c r="B404" i="5"/>
  <c r="C404" i="5"/>
  <c r="D404" i="5"/>
  <c r="E404" i="5"/>
  <c r="F404" i="5"/>
  <c r="G404" i="5"/>
  <c r="H404" i="5"/>
  <c r="I404" i="5"/>
  <c r="J404" i="5"/>
  <c r="K404" i="5"/>
  <c r="L404" i="5"/>
  <c r="M404" i="5"/>
  <c r="N404" i="5"/>
  <c r="O404" i="5"/>
  <c r="P404" i="5"/>
  <c r="Q404" i="5"/>
  <c r="R404" i="5"/>
  <c r="S404" i="5"/>
  <c r="T404" i="5"/>
  <c r="U404" i="5"/>
  <c r="V404" i="5"/>
  <c r="W404" i="5"/>
  <c r="X404" i="5"/>
  <c r="Y404" i="5"/>
  <c r="Z404" i="5"/>
  <c r="AA404" i="5"/>
  <c r="B405" i="5"/>
  <c r="C405" i="5"/>
  <c r="D405" i="5"/>
  <c r="E405" i="5"/>
  <c r="F405" i="5"/>
  <c r="G405" i="5"/>
  <c r="H405" i="5"/>
  <c r="I405" i="5"/>
  <c r="J405" i="5"/>
  <c r="K405" i="5"/>
  <c r="L405" i="5"/>
  <c r="M405" i="5"/>
  <c r="N405" i="5"/>
  <c r="O405" i="5"/>
  <c r="P405" i="5"/>
  <c r="Q405" i="5"/>
  <c r="R405" i="5"/>
  <c r="S405" i="5"/>
  <c r="T405" i="5"/>
  <c r="U405" i="5"/>
  <c r="V405" i="5"/>
  <c r="W405" i="5"/>
  <c r="X405" i="5"/>
  <c r="Y405" i="5"/>
  <c r="Z405" i="5"/>
  <c r="AA405" i="5"/>
  <c r="B406" i="5"/>
  <c r="C406" i="5"/>
  <c r="D406" i="5"/>
  <c r="E406" i="5"/>
  <c r="F406" i="5"/>
  <c r="G406" i="5"/>
  <c r="H406" i="5"/>
  <c r="I406" i="5"/>
  <c r="J406" i="5"/>
  <c r="K406" i="5"/>
  <c r="L406" i="5"/>
  <c r="M406" i="5"/>
  <c r="N406" i="5"/>
  <c r="O406" i="5"/>
  <c r="P406" i="5"/>
  <c r="Q406" i="5"/>
  <c r="R406" i="5"/>
  <c r="S406" i="5"/>
  <c r="T406" i="5"/>
  <c r="U406" i="5"/>
  <c r="V406" i="5"/>
  <c r="W406" i="5"/>
  <c r="X406" i="5"/>
  <c r="Y406" i="5"/>
  <c r="Z406" i="5"/>
  <c r="AA406" i="5"/>
  <c r="B407" i="5"/>
  <c r="C407" i="5"/>
  <c r="D407" i="5"/>
  <c r="E407" i="5"/>
  <c r="F407" i="5"/>
  <c r="G407" i="5"/>
  <c r="H407" i="5"/>
  <c r="I407" i="5"/>
  <c r="J407" i="5"/>
  <c r="K407" i="5"/>
  <c r="L407" i="5"/>
  <c r="M407" i="5"/>
  <c r="N407" i="5"/>
  <c r="O407" i="5"/>
  <c r="P407" i="5"/>
  <c r="Q407" i="5"/>
  <c r="R407" i="5"/>
  <c r="S407" i="5"/>
  <c r="T407" i="5"/>
  <c r="U407" i="5"/>
  <c r="V407" i="5"/>
  <c r="W407" i="5"/>
  <c r="X407" i="5"/>
  <c r="Y407" i="5"/>
  <c r="Z407" i="5"/>
  <c r="AA407" i="5"/>
  <c r="B408" i="5"/>
  <c r="C408" i="5"/>
  <c r="D408" i="5"/>
  <c r="E408" i="5"/>
  <c r="F408" i="5"/>
  <c r="G408" i="5"/>
  <c r="H408" i="5"/>
  <c r="I408" i="5"/>
  <c r="J408" i="5"/>
  <c r="K408" i="5"/>
  <c r="L408" i="5"/>
  <c r="M408" i="5"/>
  <c r="N408" i="5"/>
  <c r="O408" i="5"/>
  <c r="P408" i="5"/>
  <c r="Q408" i="5"/>
  <c r="R408" i="5"/>
  <c r="S408" i="5"/>
  <c r="T408" i="5"/>
  <c r="U408" i="5"/>
  <c r="V408" i="5"/>
  <c r="W408" i="5"/>
  <c r="X408" i="5"/>
  <c r="Y408" i="5"/>
  <c r="Z408" i="5"/>
  <c r="AA408" i="5"/>
  <c r="AB408" i="5"/>
  <c r="B409" i="5"/>
  <c r="C409" i="5"/>
  <c r="D409" i="5"/>
  <c r="E409" i="5"/>
  <c r="F409" i="5"/>
  <c r="G409" i="5"/>
  <c r="H409" i="5"/>
  <c r="I409" i="5"/>
  <c r="J409" i="5"/>
  <c r="K409" i="5"/>
  <c r="L409" i="5"/>
  <c r="M409" i="5"/>
  <c r="N409" i="5"/>
  <c r="O409" i="5"/>
  <c r="P409" i="5"/>
  <c r="Q409" i="5"/>
  <c r="R409" i="5"/>
  <c r="S409" i="5"/>
  <c r="T409" i="5"/>
  <c r="U409" i="5"/>
  <c r="V409" i="5"/>
  <c r="W409" i="5"/>
  <c r="X409" i="5"/>
  <c r="Y409" i="5"/>
  <c r="Z409" i="5"/>
  <c r="AA409" i="5"/>
  <c r="AB409" i="5"/>
  <c r="B410" i="5"/>
  <c r="C410" i="5"/>
  <c r="D410" i="5"/>
  <c r="E410" i="5"/>
  <c r="F410" i="5"/>
  <c r="G410" i="5"/>
  <c r="H410" i="5"/>
  <c r="I410" i="5"/>
  <c r="J410" i="5"/>
  <c r="K410" i="5"/>
  <c r="L410" i="5"/>
  <c r="M410" i="5"/>
  <c r="N410" i="5"/>
  <c r="O410" i="5"/>
  <c r="P410" i="5"/>
  <c r="Q410" i="5"/>
  <c r="R410" i="5"/>
  <c r="S410" i="5"/>
  <c r="T410" i="5"/>
  <c r="U410" i="5"/>
  <c r="V410" i="5"/>
  <c r="W410" i="5"/>
  <c r="X410" i="5"/>
  <c r="Y410" i="5"/>
  <c r="Z410" i="5"/>
  <c r="AA410" i="5"/>
  <c r="AB410" i="5"/>
  <c r="B411" i="5"/>
  <c r="C411" i="5"/>
  <c r="D411" i="5"/>
  <c r="E411" i="5"/>
  <c r="F411" i="5"/>
  <c r="G411" i="5"/>
  <c r="H411" i="5"/>
  <c r="I411" i="5"/>
  <c r="J411" i="5"/>
  <c r="K411" i="5"/>
  <c r="L411" i="5"/>
  <c r="M411" i="5"/>
  <c r="N411" i="5"/>
  <c r="O411" i="5"/>
  <c r="P411" i="5"/>
  <c r="Q411" i="5"/>
  <c r="R411" i="5"/>
  <c r="S411" i="5"/>
  <c r="T411" i="5"/>
  <c r="U411" i="5"/>
  <c r="V411" i="5"/>
  <c r="W411" i="5"/>
  <c r="X411" i="5"/>
  <c r="Y411" i="5"/>
  <c r="Z411" i="5"/>
  <c r="AA411" i="5"/>
  <c r="AB411" i="5"/>
  <c r="B412" i="5"/>
  <c r="C412" i="5"/>
  <c r="D412" i="5"/>
  <c r="E412" i="5"/>
  <c r="F412" i="5"/>
  <c r="G412" i="5"/>
  <c r="H412" i="5"/>
  <c r="I412" i="5"/>
  <c r="J412" i="5"/>
  <c r="K412" i="5"/>
  <c r="L412" i="5"/>
  <c r="M412" i="5"/>
  <c r="N412" i="5"/>
  <c r="O412" i="5"/>
  <c r="P412" i="5"/>
  <c r="Q412" i="5"/>
  <c r="R412" i="5"/>
  <c r="S412" i="5"/>
  <c r="T412" i="5"/>
  <c r="U412" i="5"/>
  <c r="V412" i="5"/>
  <c r="W412" i="5"/>
  <c r="X412" i="5"/>
  <c r="Y412" i="5"/>
  <c r="Z412" i="5"/>
  <c r="AA412" i="5"/>
  <c r="AB412" i="5"/>
  <c r="B413" i="5"/>
  <c r="C413" i="5"/>
  <c r="D413" i="5"/>
  <c r="E413" i="5"/>
  <c r="F413" i="5"/>
  <c r="G413" i="5"/>
  <c r="H413" i="5"/>
  <c r="I413" i="5"/>
  <c r="J413" i="5"/>
  <c r="K413" i="5"/>
  <c r="L413" i="5"/>
  <c r="M413" i="5"/>
  <c r="N413" i="5"/>
  <c r="O413" i="5"/>
  <c r="P413" i="5"/>
  <c r="Q413" i="5"/>
  <c r="R413" i="5"/>
  <c r="S413" i="5"/>
  <c r="T413" i="5"/>
  <c r="U413" i="5"/>
  <c r="V413" i="5"/>
  <c r="W413" i="5"/>
  <c r="X413" i="5"/>
  <c r="Y413" i="5"/>
  <c r="Z413" i="5"/>
  <c r="AA413" i="5"/>
  <c r="AB413" i="5"/>
  <c r="B414" i="5"/>
  <c r="C414" i="5"/>
  <c r="D414" i="5"/>
  <c r="E414" i="5"/>
  <c r="F414" i="5"/>
  <c r="G414" i="5"/>
  <c r="H414" i="5"/>
  <c r="I414" i="5"/>
  <c r="J414" i="5"/>
  <c r="K414" i="5"/>
  <c r="L414" i="5"/>
  <c r="M414" i="5"/>
  <c r="N414" i="5"/>
  <c r="O414" i="5"/>
  <c r="P414" i="5"/>
  <c r="Q414" i="5"/>
  <c r="R414" i="5"/>
  <c r="S414" i="5"/>
  <c r="T414" i="5"/>
  <c r="U414" i="5"/>
  <c r="V414" i="5"/>
  <c r="W414" i="5"/>
  <c r="X414" i="5"/>
  <c r="Y414" i="5"/>
  <c r="Z414" i="5"/>
  <c r="AA414" i="5"/>
  <c r="AB414" i="5"/>
  <c r="B415" i="5"/>
  <c r="C415" i="5"/>
  <c r="D415" i="5"/>
  <c r="E415" i="5"/>
  <c r="F415" i="5"/>
  <c r="G415" i="5"/>
  <c r="H415" i="5"/>
  <c r="I415" i="5"/>
  <c r="J415" i="5"/>
  <c r="K415" i="5"/>
  <c r="L415" i="5"/>
  <c r="M415" i="5"/>
  <c r="N415" i="5"/>
  <c r="O415" i="5"/>
  <c r="P415" i="5"/>
  <c r="Q415" i="5"/>
  <c r="R415" i="5"/>
  <c r="S415" i="5"/>
  <c r="T415" i="5"/>
  <c r="U415" i="5"/>
  <c r="V415" i="5"/>
  <c r="W415" i="5"/>
  <c r="X415" i="5"/>
  <c r="Y415" i="5"/>
  <c r="Z415" i="5"/>
  <c r="AA415" i="5"/>
  <c r="AB415" i="5"/>
  <c r="B416" i="5"/>
  <c r="C416" i="5"/>
  <c r="D416" i="5"/>
  <c r="E416" i="5"/>
  <c r="F416" i="5"/>
  <c r="G416" i="5"/>
  <c r="H416" i="5"/>
  <c r="I416" i="5"/>
  <c r="J416" i="5"/>
  <c r="K416" i="5"/>
  <c r="L416" i="5"/>
  <c r="M416" i="5"/>
  <c r="N416" i="5"/>
  <c r="O416" i="5"/>
  <c r="P416" i="5"/>
  <c r="Q416" i="5"/>
  <c r="R416" i="5"/>
  <c r="S416" i="5"/>
  <c r="T416" i="5"/>
  <c r="U416" i="5"/>
  <c r="V416" i="5"/>
  <c r="W416" i="5"/>
  <c r="X416" i="5"/>
  <c r="Y416" i="5"/>
  <c r="Z416" i="5"/>
  <c r="AA416" i="5"/>
  <c r="AB416" i="5"/>
  <c r="B417" i="5"/>
  <c r="C417" i="5"/>
  <c r="D417" i="5"/>
  <c r="E417" i="5"/>
  <c r="F417" i="5"/>
  <c r="G417" i="5"/>
  <c r="H417" i="5"/>
  <c r="I417" i="5"/>
  <c r="J417" i="5"/>
  <c r="K417" i="5"/>
  <c r="L417" i="5"/>
  <c r="M417" i="5"/>
  <c r="N417" i="5"/>
  <c r="O417" i="5"/>
  <c r="P417" i="5"/>
  <c r="Q417" i="5"/>
  <c r="R417" i="5"/>
  <c r="S417" i="5"/>
  <c r="T417" i="5"/>
  <c r="U417" i="5"/>
  <c r="V417" i="5"/>
  <c r="W417" i="5"/>
  <c r="X417" i="5"/>
  <c r="Y417" i="5"/>
  <c r="Z417" i="5"/>
  <c r="AA417" i="5"/>
  <c r="AB417" i="5"/>
  <c r="B418" i="5"/>
  <c r="C418" i="5"/>
  <c r="D418" i="5"/>
  <c r="E418" i="5"/>
  <c r="F418" i="5"/>
  <c r="G418" i="5"/>
  <c r="H418" i="5"/>
  <c r="I418" i="5"/>
  <c r="J418" i="5"/>
  <c r="K418" i="5"/>
  <c r="L418" i="5"/>
  <c r="M418" i="5"/>
  <c r="N418" i="5"/>
  <c r="O418" i="5"/>
  <c r="P418" i="5"/>
  <c r="Q418" i="5"/>
  <c r="R418" i="5"/>
  <c r="S418" i="5"/>
  <c r="T418" i="5"/>
  <c r="U418" i="5"/>
  <c r="V418" i="5"/>
  <c r="W418" i="5"/>
  <c r="X418" i="5"/>
  <c r="Y418" i="5"/>
  <c r="Z418" i="5"/>
  <c r="AA418" i="5"/>
  <c r="AB418" i="5"/>
  <c r="B419" i="5"/>
  <c r="C419" i="5"/>
  <c r="D419" i="5"/>
  <c r="E419" i="5"/>
  <c r="F419" i="5"/>
  <c r="G419" i="5"/>
  <c r="H419" i="5"/>
  <c r="I419" i="5"/>
  <c r="J419" i="5"/>
  <c r="K419" i="5"/>
  <c r="L419" i="5"/>
  <c r="M419" i="5"/>
  <c r="N419" i="5"/>
  <c r="O419" i="5"/>
  <c r="P419" i="5"/>
  <c r="Q419" i="5"/>
  <c r="R419" i="5"/>
  <c r="S419" i="5"/>
  <c r="T419" i="5"/>
  <c r="U419" i="5"/>
  <c r="V419" i="5"/>
  <c r="W419" i="5"/>
  <c r="X419" i="5"/>
  <c r="Y419" i="5"/>
  <c r="Z419" i="5"/>
  <c r="AA419" i="5"/>
  <c r="AB419" i="5"/>
  <c r="B420" i="5"/>
  <c r="C420" i="5"/>
  <c r="D420" i="5"/>
  <c r="E420" i="5"/>
  <c r="F420" i="5"/>
  <c r="G420" i="5"/>
  <c r="H420" i="5"/>
  <c r="I420" i="5"/>
  <c r="J420" i="5"/>
  <c r="K420" i="5"/>
  <c r="L420" i="5"/>
  <c r="M420" i="5"/>
  <c r="N420" i="5"/>
  <c r="O420" i="5"/>
  <c r="P420" i="5"/>
  <c r="Q420" i="5"/>
  <c r="R420" i="5"/>
  <c r="S420" i="5"/>
  <c r="T420" i="5"/>
  <c r="U420" i="5"/>
  <c r="V420" i="5"/>
  <c r="W420" i="5"/>
  <c r="X420" i="5"/>
  <c r="Y420" i="5"/>
  <c r="Z420" i="5"/>
  <c r="AA420" i="5"/>
  <c r="AB420" i="5"/>
  <c r="B421" i="5"/>
  <c r="C421" i="5"/>
  <c r="D421" i="5"/>
  <c r="E421" i="5"/>
  <c r="F421" i="5"/>
  <c r="G421" i="5"/>
  <c r="H421" i="5"/>
  <c r="I421" i="5"/>
  <c r="J421" i="5"/>
  <c r="K421" i="5"/>
  <c r="L421" i="5"/>
  <c r="M421" i="5"/>
  <c r="N421" i="5"/>
  <c r="O421" i="5"/>
  <c r="P421" i="5"/>
  <c r="Q421" i="5"/>
  <c r="R421" i="5"/>
  <c r="S421" i="5"/>
  <c r="T421" i="5"/>
  <c r="U421" i="5"/>
  <c r="V421" i="5"/>
  <c r="W421" i="5"/>
  <c r="X421" i="5"/>
  <c r="Y421" i="5"/>
  <c r="Z421" i="5"/>
  <c r="AA421" i="5"/>
  <c r="AB421" i="5"/>
  <c r="B422" i="5"/>
  <c r="C422" i="5"/>
  <c r="D422" i="5"/>
  <c r="E422" i="5"/>
  <c r="F422" i="5"/>
  <c r="G422" i="5"/>
  <c r="H422" i="5"/>
  <c r="I422" i="5"/>
  <c r="J422" i="5"/>
  <c r="K422" i="5"/>
  <c r="L422" i="5"/>
  <c r="M422" i="5"/>
  <c r="N422" i="5"/>
  <c r="O422" i="5"/>
  <c r="P422" i="5"/>
  <c r="Q422" i="5"/>
  <c r="R422" i="5"/>
  <c r="S422" i="5"/>
  <c r="T422" i="5"/>
  <c r="U422" i="5"/>
  <c r="V422" i="5"/>
  <c r="W422" i="5"/>
  <c r="X422" i="5"/>
  <c r="Y422" i="5"/>
  <c r="Z422" i="5"/>
  <c r="AA422" i="5"/>
  <c r="AB422" i="5"/>
  <c r="B423" i="5"/>
  <c r="C423" i="5"/>
  <c r="D423" i="5"/>
  <c r="E423" i="5"/>
  <c r="F423" i="5"/>
  <c r="G423" i="5"/>
  <c r="H423" i="5"/>
  <c r="I423" i="5"/>
  <c r="J423" i="5"/>
  <c r="K423" i="5"/>
  <c r="L423" i="5"/>
  <c r="M423" i="5"/>
  <c r="N423" i="5"/>
  <c r="O423" i="5"/>
  <c r="P423" i="5"/>
  <c r="Q423" i="5"/>
  <c r="R423" i="5"/>
  <c r="S423" i="5"/>
  <c r="T423" i="5"/>
  <c r="U423" i="5"/>
  <c r="V423" i="5"/>
  <c r="W423" i="5"/>
  <c r="X423" i="5"/>
  <c r="Y423" i="5"/>
  <c r="Z423" i="5"/>
  <c r="AA423" i="5"/>
  <c r="AB423" i="5"/>
  <c r="B424" i="5"/>
  <c r="C424" i="5"/>
  <c r="D424" i="5"/>
  <c r="E424" i="5"/>
  <c r="F424" i="5"/>
  <c r="G424" i="5"/>
  <c r="H424" i="5"/>
  <c r="I424" i="5"/>
  <c r="J424" i="5"/>
  <c r="K424" i="5"/>
  <c r="L424" i="5"/>
  <c r="M424" i="5"/>
  <c r="N424" i="5"/>
  <c r="O424" i="5"/>
  <c r="P424" i="5"/>
  <c r="Q424" i="5"/>
  <c r="R424" i="5"/>
  <c r="S424" i="5"/>
  <c r="T424" i="5"/>
  <c r="U424" i="5"/>
  <c r="V424" i="5"/>
  <c r="W424" i="5"/>
  <c r="X424" i="5"/>
  <c r="Y424" i="5"/>
  <c r="Z424" i="5"/>
  <c r="AA424" i="5"/>
  <c r="AB424" i="5"/>
  <c r="B425" i="5"/>
  <c r="C425" i="5"/>
  <c r="D425" i="5"/>
  <c r="E425" i="5"/>
  <c r="F425" i="5"/>
  <c r="G425" i="5"/>
  <c r="H425" i="5"/>
  <c r="I425" i="5"/>
  <c r="J425" i="5"/>
  <c r="K425" i="5"/>
  <c r="L425" i="5"/>
  <c r="M425" i="5"/>
  <c r="N425" i="5"/>
  <c r="O425" i="5"/>
  <c r="P425" i="5"/>
  <c r="Q425" i="5"/>
  <c r="R425" i="5"/>
  <c r="S425" i="5"/>
  <c r="T425" i="5"/>
  <c r="U425" i="5"/>
  <c r="V425" i="5"/>
  <c r="W425" i="5"/>
  <c r="X425" i="5"/>
  <c r="Y425" i="5"/>
  <c r="Z425" i="5"/>
  <c r="AA425" i="5"/>
  <c r="AB425" i="5"/>
  <c r="B426" i="5"/>
  <c r="C426" i="5"/>
  <c r="D426" i="5"/>
  <c r="E426" i="5"/>
  <c r="F426" i="5"/>
  <c r="G426" i="5"/>
  <c r="H426" i="5"/>
  <c r="I426" i="5"/>
  <c r="J426" i="5"/>
  <c r="K426" i="5"/>
  <c r="L426" i="5"/>
  <c r="M426" i="5"/>
  <c r="N426" i="5"/>
  <c r="O426" i="5"/>
  <c r="P426" i="5"/>
  <c r="Q426" i="5"/>
  <c r="R426" i="5"/>
  <c r="S426" i="5"/>
  <c r="T426" i="5"/>
  <c r="U426" i="5"/>
  <c r="V426" i="5"/>
  <c r="W426" i="5"/>
  <c r="X426" i="5"/>
  <c r="Y426" i="5"/>
  <c r="Z426" i="5"/>
  <c r="AA426" i="5"/>
  <c r="AB426" i="5"/>
  <c r="B427" i="5"/>
  <c r="C427" i="5"/>
  <c r="D427" i="5"/>
  <c r="E427" i="5"/>
  <c r="F427" i="5"/>
  <c r="G427" i="5"/>
  <c r="H427" i="5"/>
  <c r="I427" i="5"/>
  <c r="J427" i="5"/>
  <c r="K427" i="5"/>
  <c r="L427" i="5"/>
  <c r="M427" i="5"/>
  <c r="N427" i="5"/>
  <c r="O427" i="5"/>
  <c r="P427" i="5"/>
  <c r="Q427" i="5"/>
  <c r="R427" i="5"/>
  <c r="S427" i="5"/>
  <c r="T427" i="5"/>
  <c r="U427" i="5"/>
  <c r="V427" i="5"/>
  <c r="W427" i="5"/>
  <c r="X427" i="5"/>
  <c r="Y427" i="5"/>
  <c r="Z427" i="5"/>
  <c r="AA427" i="5"/>
  <c r="AB427" i="5"/>
  <c r="B428" i="5"/>
  <c r="C428" i="5"/>
  <c r="D428" i="5"/>
  <c r="E428" i="5"/>
  <c r="F428" i="5"/>
  <c r="G428" i="5"/>
  <c r="H428" i="5"/>
  <c r="I428" i="5"/>
  <c r="J428" i="5"/>
  <c r="K428" i="5"/>
  <c r="L428" i="5"/>
  <c r="M428" i="5"/>
  <c r="N428" i="5"/>
  <c r="O428" i="5"/>
  <c r="P428" i="5"/>
  <c r="Q428" i="5"/>
  <c r="R428" i="5"/>
  <c r="S428" i="5"/>
  <c r="T428" i="5"/>
  <c r="U428" i="5"/>
  <c r="V428" i="5"/>
  <c r="W428" i="5"/>
  <c r="X428" i="5"/>
  <c r="Y428" i="5"/>
  <c r="Z428" i="5"/>
  <c r="AA428" i="5"/>
  <c r="AB428" i="5"/>
  <c r="B429" i="5"/>
  <c r="C429" i="5"/>
  <c r="D429" i="5"/>
  <c r="E429" i="5"/>
  <c r="F429" i="5"/>
  <c r="G429" i="5"/>
  <c r="H429" i="5"/>
  <c r="I429" i="5"/>
  <c r="J429" i="5"/>
  <c r="K429" i="5"/>
  <c r="L429" i="5"/>
  <c r="M429" i="5"/>
  <c r="N429" i="5"/>
  <c r="O429" i="5"/>
  <c r="P429" i="5"/>
  <c r="Q429" i="5"/>
  <c r="R429" i="5"/>
  <c r="S429" i="5"/>
  <c r="T429" i="5"/>
  <c r="U429" i="5"/>
  <c r="V429" i="5"/>
  <c r="W429" i="5"/>
  <c r="X429" i="5"/>
  <c r="Y429" i="5"/>
  <c r="Z429" i="5"/>
  <c r="AA429" i="5"/>
  <c r="AB429" i="5"/>
  <c r="B430" i="5"/>
  <c r="C430" i="5"/>
  <c r="D430" i="5"/>
  <c r="E430" i="5"/>
  <c r="F430" i="5"/>
  <c r="G430" i="5"/>
  <c r="H430" i="5"/>
  <c r="I430" i="5"/>
  <c r="J430" i="5"/>
  <c r="K430" i="5"/>
  <c r="L430" i="5"/>
  <c r="M430" i="5"/>
  <c r="N430" i="5"/>
  <c r="O430" i="5"/>
  <c r="P430" i="5"/>
  <c r="Q430" i="5"/>
  <c r="R430" i="5"/>
  <c r="S430" i="5"/>
  <c r="T430" i="5"/>
  <c r="U430" i="5"/>
  <c r="V430" i="5"/>
  <c r="W430" i="5"/>
  <c r="X430" i="5"/>
  <c r="Y430" i="5"/>
  <c r="Z430" i="5"/>
  <c r="AA430" i="5"/>
  <c r="AB430" i="5"/>
  <c r="B431" i="5"/>
  <c r="C431" i="5"/>
  <c r="D431" i="5"/>
  <c r="E431" i="5"/>
  <c r="F431" i="5"/>
  <c r="G431" i="5"/>
  <c r="H431" i="5"/>
  <c r="I431" i="5"/>
  <c r="J431" i="5"/>
  <c r="K431" i="5"/>
  <c r="L431" i="5"/>
  <c r="M431" i="5"/>
  <c r="N431" i="5"/>
  <c r="O431" i="5"/>
  <c r="P431" i="5"/>
  <c r="Q431" i="5"/>
  <c r="R431" i="5"/>
  <c r="S431" i="5"/>
  <c r="T431" i="5"/>
  <c r="U431" i="5"/>
  <c r="V431" i="5"/>
  <c r="W431" i="5"/>
  <c r="X431" i="5"/>
  <c r="Y431" i="5"/>
  <c r="Z431" i="5"/>
  <c r="AA431" i="5"/>
  <c r="AB431" i="5"/>
  <c r="B432" i="5"/>
  <c r="C432" i="5"/>
  <c r="D432" i="5"/>
  <c r="E432" i="5"/>
  <c r="F432" i="5"/>
  <c r="G432" i="5"/>
  <c r="H432" i="5"/>
  <c r="I432" i="5"/>
  <c r="J432" i="5"/>
  <c r="K432" i="5"/>
  <c r="L432" i="5"/>
  <c r="M432" i="5"/>
  <c r="N432" i="5"/>
  <c r="O432" i="5"/>
  <c r="P432" i="5"/>
  <c r="Q432" i="5"/>
  <c r="R432" i="5"/>
  <c r="S432" i="5"/>
  <c r="T432" i="5"/>
  <c r="U432" i="5"/>
  <c r="V432" i="5"/>
  <c r="W432" i="5"/>
  <c r="X432" i="5"/>
  <c r="Y432" i="5"/>
  <c r="Z432" i="5"/>
  <c r="AA432" i="5"/>
  <c r="AB432" i="5"/>
  <c r="B433" i="5"/>
  <c r="C433" i="5"/>
  <c r="D433" i="5"/>
  <c r="E433" i="5"/>
  <c r="F433" i="5"/>
  <c r="G433" i="5"/>
  <c r="H433" i="5"/>
  <c r="I433" i="5"/>
  <c r="J433" i="5"/>
  <c r="K433" i="5"/>
  <c r="L433" i="5"/>
  <c r="M433" i="5"/>
  <c r="N433" i="5"/>
  <c r="O433" i="5"/>
  <c r="P433" i="5"/>
  <c r="Q433" i="5"/>
  <c r="R433" i="5"/>
  <c r="S433" i="5"/>
  <c r="T433" i="5"/>
  <c r="U433" i="5"/>
  <c r="V433" i="5"/>
  <c r="W433" i="5"/>
  <c r="X433" i="5"/>
  <c r="Y433" i="5"/>
  <c r="Z433" i="5"/>
  <c r="AA433" i="5"/>
  <c r="AB433" i="5"/>
  <c r="B434" i="5"/>
  <c r="C434" i="5"/>
  <c r="D434" i="5"/>
  <c r="E434" i="5"/>
  <c r="F434" i="5"/>
  <c r="G434" i="5"/>
  <c r="H434" i="5"/>
  <c r="I434" i="5"/>
  <c r="J434" i="5"/>
  <c r="K434" i="5"/>
  <c r="L434" i="5"/>
  <c r="M434" i="5"/>
  <c r="N434" i="5"/>
  <c r="O434" i="5"/>
  <c r="P434" i="5"/>
  <c r="Q434" i="5"/>
  <c r="R434" i="5"/>
  <c r="S434" i="5"/>
  <c r="T434" i="5"/>
  <c r="U434" i="5"/>
  <c r="V434" i="5"/>
  <c r="W434" i="5"/>
  <c r="X434" i="5"/>
  <c r="Y434" i="5"/>
  <c r="Z434" i="5"/>
  <c r="AA434" i="5"/>
  <c r="AB434" i="5"/>
  <c r="B435" i="5"/>
  <c r="C435" i="5"/>
  <c r="D435" i="5"/>
  <c r="E435" i="5"/>
  <c r="F435" i="5"/>
  <c r="G435" i="5"/>
  <c r="H435" i="5"/>
  <c r="I435" i="5"/>
  <c r="J435" i="5"/>
  <c r="K435" i="5"/>
  <c r="L435" i="5"/>
  <c r="M435" i="5"/>
  <c r="N435" i="5"/>
  <c r="O435" i="5"/>
  <c r="P435" i="5"/>
  <c r="Q435" i="5"/>
  <c r="R435" i="5"/>
  <c r="S435" i="5"/>
  <c r="T435" i="5"/>
  <c r="U435" i="5"/>
  <c r="V435" i="5"/>
  <c r="W435" i="5"/>
  <c r="X435" i="5"/>
  <c r="Y435" i="5"/>
  <c r="Z435" i="5"/>
  <c r="AA435" i="5"/>
  <c r="AB435" i="5"/>
  <c r="B436" i="5"/>
  <c r="C436" i="5"/>
  <c r="D436" i="5"/>
  <c r="E436" i="5"/>
  <c r="F436" i="5"/>
  <c r="G436" i="5"/>
  <c r="H436" i="5"/>
  <c r="I436" i="5"/>
  <c r="J436" i="5"/>
  <c r="K436" i="5"/>
  <c r="L436" i="5"/>
  <c r="M436" i="5"/>
  <c r="N436" i="5"/>
  <c r="O436" i="5"/>
  <c r="P436" i="5"/>
  <c r="Q436" i="5"/>
  <c r="R436" i="5"/>
  <c r="S436" i="5"/>
  <c r="T436" i="5"/>
  <c r="U436" i="5"/>
  <c r="V436" i="5"/>
  <c r="W436" i="5"/>
  <c r="X436" i="5"/>
  <c r="Y436" i="5"/>
  <c r="Z436" i="5"/>
  <c r="AA436" i="5"/>
  <c r="AB436" i="5"/>
  <c r="B437" i="5"/>
  <c r="C437" i="5"/>
  <c r="D437" i="5"/>
  <c r="E437" i="5"/>
  <c r="F437" i="5"/>
  <c r="G437" i="5"/>
  <c r="H437" i="5"/>
  <c r="I437" i="5"/>
  <c r="J437" i="5"/>
  <c r="K437" i="5"/>
  <c r="L437" i="5"/>
  <c r="M437" i="5"/>
  <c r="N437" i="5"/>
  <c r="O437" i="5"/>
  <c r="P437" i="5"/>
  <c r="Q437" i="5"/>
  <c r="R437" i="5"/>
  <c r="S437" i="5"/>
  <c r="T437" i="5"/>
  <c r="U437" i="5"/>
  <c r="V437" i="5"/>
  <c r="W437" i="5"/>
  <c r="X437" i="5"/>
  <c r="Y437" i="5"/>
  <c r="Z437" i="5"/>
  <c r="AA437" i="5"/>
  <c r="AB437" i="5"/>
  <c r="B438" i="5"/>
  <c r="C438" i="5"/>
  <c r="D438" i="5"/>
  <c r="E438" i="5"/>
  <c r="F438" i="5"/>
  <c r="G438" i="5"/>
  <c r="H438" i="5"/>
  <c r="I438" i="5"/>
  <c r="J438" i="5"/>
  <c r="K438" i="5"/>
  <c r="L438" i="5"/>
  <c r="M438" i="5"/>
  <c r="N438" i="5"/>
  <c r="O438" i="5"/>
  <c r="P438" i="5"/>
  <c r="Q438" i="5"/>
  <c r="R438" i="5"/>
  <c r="S438" i="5"/>
  <c r="T438" i="5"/>
  <c r="U438" i="5"/>
  <c r="V438" i="5"/>
  <c r="W438" i="5"/>
  <c r="X438" i="5"/>
  <c r="Y438" i="5"/>
  <c r="Z438" i="5"/>
  <c r="AA438" i="5"/>
  <c r="AB438" i="5"/>
  <c r="B439" i="5"/>
  <c r="C439" i="5"/>
  <c r="D439" i="5"/>
  <c r="E439" i="5"/>
  <c r="F439" i="5"/>
  <c r="G439" i="5"/>
  <c r="H439" i="5"/>
  <c r="I439" i="5"/>
  <c r="J439" i="5"/>
  <c r="K439" i="5"/>
  <c r="L439" i="5"/>
  <c r="M439" i="5"/>
  <c r="N439" i="5"/>
  <c r="O439" i="5"/>
  <c r="P439" i="5"/>
  <c r="Q439" i="5"/>
  <c r="R439" i="5"/>
  <c r="S439" i="5"/>
  <c r="T439" i="5"/>
  <c r="U439" i="5"/>
  <c r="V439" i="5"/>
  <c r="W439" i="5"/>
  <c r="X439" i="5"/>
  <c r="Y439" i="5"/>
  <c r="Z439" i="5"/>
  <c r="AA439" i="5"/>
  <c r="AB439" i="5"/>
  <c r="B440" i="5"/>
  <c r="C440" i="5"/>
  <c r="D440" i="5"/>
  <c r="E440" i="5"/>
  <c r="F440" i="5"/>
  <c r="G440" i="5"/>
  <c r="H440" i="5"/>
  <c r="I440" i="5"/>
  <c r="J440" i="5"/>
  <c r="K440" i="5"/>
  <c r="L440" i="5"/>
  <c r="M440" i="5"/>
  <c r="N440" i="5"/>
  <c r="O440" i="5"/>
  <c r="P440" i="5"/>
  <c r="Q440" i="5"/>
  <c r="R440" i="5"/>
  <c r="S440" i="5"/>
  <c r="T440" i="5"/>
  <c r="U440" i="5"/>
  <c r="V440" i="5"/>
  <c r="W440" i="5"/>
  <c r="X440" i="5"/>
  <c r="Y440" i="5"/>
  <c r="Z440" i="5"/>
  <c r="AA440" i="5"/>
  <c r="AB440" i="5"/>
  <c r="B441" i="5"/>
  <c r="C441" i="5"/>
  <c r="D441" i="5"/>
  <c r="E441" i="5"/>
  <c r="F441" i="5"/>
  <c r="G441" i="5"/>
  <c r="H441" i="5"/>
  <c r="I441" i="5"/>
  <c r="J441" i="5"/>
  <c r="K441" i="5"/>
  <c r="L441" i="5"/>
  <c r="M441" i="5"/>
  <c r="N441" i="5"/>
  <c r="O441" i="5"/>
  <c r="P441" i="5"/>
  <c r="Q441" i="5"/>
  <c r="R441" i="5"/>
  <c r="S441" i="5"/>
  <c r="T441" i="5"/>
  <c r="U441" i="5"/>
  <c r="V441" i="5"/>
  <c r="W441" i="5"/>
  <c r="X441" i="5"/>
  <c r="Y441" i="5"/>
  <c r="Z441" i="5"/>
  <c r="AA441" i="5"/>
  <c r="AB441" i="5"/>
  <c r="B442" i="5"/>
  <c r="C442" i="5"/>
  <c r="D442" i="5"/>
  <c r="E442" i="5"/>
  <c r="F442" i="5"/>
  <c r="G442" i="5"/>
  <c r="H442" i="5"/>
  <c r="I442" i="5"/>
  <c r="J442" i="5"/>
  <c r="K442" i="5"/>
  <c r="L442" i="5"/>
  <c r="M442" i="5"/>
  <c r="N442" i="5"/>
  <c r="O442" i="5"/>
  <c r="P442" i="5"/>
  <c r="Q442" i="5"/>
  <c r="R442" i="5"/>
  <c r="S442" i="5"/>
  <c r="T442" i="5"/>
  <c r="U442" i="5"/>
  <c r="V442" i="5"/>
  <c r="W442" i="5"/>
  <c r="X442" i="5"/>
  <c r="Y442" i="5"/>
  <c r="Z442" i="5"/>
  <c r="AA442" i="5"/>
  <c r="AB442" i="5"/>
  <c r="B443" i="5"/>
  <c r="C443" i="5"/>
  <c r="D443" i="5"/>
  <c r="E443" i="5"/>
  <c r="F443" i="5"/>
  <c r="G443" i="5"/>
  <c r="H443" i="5"/>
  <c r="I443" i="5"/>
  <c r="J443" i="5"/>
  <c r="K443" i="5"/>
  <c r="L443" i="5"/>
  <c r="M443" i="5"/>
  <c r="N443" i="5"/>
  <c r="O443" i="5"/>
  <c r="P443" i="5"/>
  <c r="Q443" i="5"/>
  <c r="R443" i="5"/>
  <c r="S443" i="5"/>
  <c r="T443" i="5"/>
  <c r="U443" i="5"/>
  <c r="V443" i="5"/>
  <c r="W443" i="5"/>
  <c r="X443" i="5"/>
  <c r="Y443" i="5"/>
  <c r="Z443" i="5"/>
  <c r="AA443" i="5"/>
  <c r="AB443" i="5"/>
  <c r="B444" i="5"/>
  <c r="C444" i="5"/>
  <c r="D444" i="5"/>
  <c r="E444" i="5"/>
  <c r="F444" i="5"/>
  <c r="G444" i="5"/>
  <c r="H444" i="5"/>
  <c r="I444" i="5"/>
  <c r="J444" i="5"/>
  <c r="K444" i="5"/>
  <c r="L444" i="5"/>
  <c r="M444" i="5"/>
  <c r="N444" i="5"/>
  <c r="O444" i="5"/>
  <c r="P444" i="5"/>
  <c r="Q444" i="5"/>
  <c r="R444" i="5"/>
  <c r="S444" i="5"/>
  <c r="T444" i="5"/>
  <c r="U444" i="5"/>
  <c r="V444" i="5"/>
  <c r="W444" i="5"/>
  <c r="X444" i="5"/>
  <c r="Y444" i="5"/>
  <c r="Z444" i="5"/>
  <c r="AA444" i="5"/>
  <c r="AB444" i="5"/>
  <c r="B445" i="5"/>
  <c r="C445" i="5"/>
  <c r="D445" i="5"/>
  <c r="E445" i="5"/>
  <c r="F445" i="5"/>
  <c r="G445" i="5"/>
  <c r="H445" i="5"/>
  <c r="I445" i="5"/>
  <c r="J445" i="5"/>
  <c r="K445" i="5"/>
  <c r="L445" i="5"/>
  <c r="M445" i="5"/>
  <c r="N445" i="5"/>
  <c r="O445" i="5"/>
  <c r="P445" i="5"/>
  <c r="Q445" i="5"/>
  <c r="R445" i="5"/>
  <c r="S445" i="5"/>
  <c r="T445" i="5"/>
  <c r="U445" i="5"/>
  <c r="V445" i="5"/>
  <c r="W445" i="5"/>
  <c r="X445" i="5"/>
  <c r="Y445" i="5"/>
  <c r="Z445" i="5"/>
  <c r="AA445" i="5"/>
  <c r="AB445" i="5"/>
  <c r="B446" i="5"/>
  <c r="C446" i="5"/>
  <c r="D446" i="5"/>
  <c r="E446" i="5"/>
  <c r="F446" i="5"/>
  <c r="G446" i="5"/>
  <c r="H446" i="5"/>
  <c r="I446" i="5"/>
  <c r="J446" i="5"/>
  <c r="K446" i="5"/>
  <c r="L446" i="5"/>
  <c r="M446" i="5"/>
  <c r="N446" i="5"/>
  <c r="O446" i="5"/>
  <c r="P446" i="5"/>
  <c r="Q446" i="5"/>
  <c r="R446" i="5"/>
  <c r="S446" i="5"/>
  <c r="T446" i="5"/>
  <c r="U446" i="5"/>
  <c r="V446" i="5"/>
  <c r="W446" i="5"/>
  <c r="X446" i="5"/>
  <c r="Y446" i="5"/>
  <c r="Z446" i="5"/>
  <c r="AA446" i="5"/>
  <c r="AB446" i="5"/>
  <c r="B447" i="5"/>
  <c r="C447" i="5"/>
  <c r="D447" i="5"/>
  <c r="E447" i="5"/>
  <c r="F447" i="5"/>
  <c r="G447" i="5"/>
  <c r="H447" i="5"/>
  <c r="I447" i="5"/>
  <c r="J447" i="5"/>
  <c r="K447" i="5"/>
  <c r="L447" i="5"/>
  <c r="M447" i="5"/>
  <c r="N447" i="5"/>
  <c r="O447" i="5"/>
  <c r="P447" i="5"/>
  <c r="Q447" i="5"/>
  <c r="R447" i="5"/>
  <c r="S447" i="5"/>
  <c r="T447" i="5"/>
  <c r="U447" i="5"/>
  <c r="V447" i="5"/>
  <c r="W447" i="5"/>
  <c r="X447" i="5"/>
  <c r="Y447" i="5"/>
  <c r="Z447" i="5"/>
  <c r="AA447" i="5"/>
  <c r="AB447" i="5"/>
  <c r="B448" i="5"/>
  <c r="C448" i="5"/>
  <c r="D448" i="5"/>
  <c r="E448" i="5"/>
  <c r="F448" i="5"/>
  <c r="G448" i="5"/>
  <c r="H448" i="5"/>
  <c r="I448" i="5"/>
  <c r="J448" i="5"/>
  <c r="K448" i="5"/>
  <c r="L448" i="5"/>
  <c r="M448" i="5"/>
  <c r="N448" i="5"/>
  <c r="O448" i="5"/>
  <c r="P448" i="5"/>
  <c r="Q448" i="5"/>
  <c r="R448" i="5"/>
  <c r="S448" i="5"/>
  <c r="T448" i="5"/>
  <c r="U448" i="5"/>
  <c r="V448" i="5"/>
  <c r="W448" i="5"/>
  <c r="X448" i="5"/>
  <c r="Y448" i="5"/>
  <c r="Z448" i="5"/>
  <c r="AA448" i="5"/>
  <c r="AB448" i="5"/>
  <c r="B449" i="5"/>
  <c r="C449" i="5"/>
  <c r="D449" i="5"/>
  <c r="E449" i="5"/>
  <c r="F449" i="5"/>
  <c r="G449" i="5"/>
  <c r="H449" i="5"/>
  <c r="I449" i="5"/>
  <c r="J449" i="5"/>
  <c r="K449" i="5"/>
  <c r="L449" i="5"/>
  <c r="M449" i="5"/>
  <c r="N449" i="5"/>
  <c r="O449" i="5"/>
  <c r="P449" i="5"/>
  <c r="Q449" i="5"/>
  <c r="R449" i="5"/>
  <c r="S449" i="5"/>
  <c r="T449" i="5"/>
  <c r="U449" i="5"/>
  <c r="V449" i="5"/>
  <c r="W449" i="5"/>
  <c r="X449" i="5"/>
  <c r="Y449" i="5"/>
  <c r="Z449" i="5"/>
  <c r="AA449" i="5"/>
  <c r="AB449" i="5"/>
  <c r="B450" i="5"/>
  <c r="C450" i="5"/>
  <c r="D450" i="5"/>
  <c r="E450" i="5"/>
  <c r="F450" i="5"/>
  <c r="G450" i="5"/>
  <c r="H450" i="5"/>
  <c r="I450" i="5"/>
  <c r="J450" i="5"/>
  <c r="K450" i="5"/>
  <c r="L450" i="5"/>
  <c r="M450" i="5"/>
  <c r="N450" i="5"/>
  <c r="O450" i="5"/>
  <c r="P450" i="5"/>
  <c r="Q450" i="5"/>
  <c r="R450" i="5"/>
  <c r="S450" i="5"/>
  <c r="T450" i="5"/>
  <c r="U450" i="5"/>
  <c r="V450" i="5"/>
  <c r="W450" i="5"/>
  <c r="X450" i="5"/>
  <c r="Y450" i="5"/>
  <c r="Z450" i="5"/>
  <c r="AA450" i="5"/>
  <c r="AB450" i="5"/>
  <c r="B451" i="5"/>
  <c r="C451" i="5"/>
  <c r="D451" i="5"/>
  <c r="E451" i="5"/>
  <c r="F451" i="5"/>
  <c r="G451" i="5"/>
  <c r="H451" i="5"/>
  <c r="I451" i="5"/>
  <c r="J451" i="5"/>
  <c r="K451" i="5"/>
  <c r="L451" i="5"/>
  <c r="M451" i="5"/>
  <c r="N451" i="5"/>
  <c r="O451" i="5"/>
  <c r="P451" i="5"/>
  <c r="Q451" i="5"/>
  <c r="R451" i="5"/>
  <c r="S451" i="5"/>
  <c r="T451" i="5"/>
  <c r="U451" i="5"/>
  <c r="V451" i="5"/>
  <c r="W451" i="5"/>
  <c r="X451" i="5"/>
  <c r="Y451" i="5"/>
  <c r="Z451" i="5"/>
  <c r="AA451" i="5"/>
  <c r="AB451" i="5"/>
  <c r="B452" i="5"/>
  <c r="C452" i="5"/>
  <c r="D452" i="5"/>
  <c r="E452" i="5"/>
  <c r="F452" i="5"/>
  <c r="G452" i="5"/>
  <c r="H452" i="5"/>
  <c r="I452" i="5"/>
  <c r="J452" i="5"/>
  <c r="K452" i="5"/>
  <c r="L452" i="5"/>
  <c r="M452" i="5"/>
  <c r="N452" i="5"/>
  <c r="O452" i="5"/>
  <c r="P452" i="5"/>
  <c r="Q452" i="5"/>
  <c r="R452" i="5"/>
  <c r="S452" i="5"/>
  <c r="T452" i="5"/>
  <c r="U452" i="5"/>
  <c r="V452" i="5"/>
  <c r="W452" i="5"/>
  <c r="X452" i="5"/>
  <c r="Y452" i="5"/>
  <c r="Z452" i="5"/>
  <c r="AA452" i="5"/>
  <c r="AB452" i="5"/>
  <c r="B453" i="5"/>
  <c r="C453" i="5"/>
  <c r="D453" i="5"/>
  <c r="E453" i="5"/>
  <c r="F453" i="5"/>
  <c r="G453" i="5"/>
  <c r="H453" i="5"/>
  <c r="I453" i="5"/>
  <c r="J453" i="5"/>
  <c r="K453" i="5"/>
  <c r="L453" i="5"/>
  <c r="M453" i="5"/>
  <c r="N453" i="5"/>
  <c r="O453" i="5"/>
  <c r="P453" i="5"/>
  <c r="Q453" i="5"/>
  <c r="R453" i="5"/>
  <c r="S453" i="5"/>
  <c r="T453" i="5"/>
  <c r="U453" i="5"/>
  <c r="V453" i="5"/>
  <c r="W453" i="5"/>
  <c r="X453" i="5"/>
  <c r="Y453" i="5"/>
  <c r="Z453" i="5"/>
  <c r="AA453" i="5"/>
  <c r="AB453" i="5"/>
  <c r="B454" i="5"/>
  <c r="C454" i="5"/>
  <c r="D454" i="5"/>
  <c r="E454" i="5"/>
  <c r="F454" i="5"/>
  <c r="G454" i="5"/>
  <c r="H454" i="5"/>
  <c r="I454" i="5"/>
  <c r="J454" i="5"/>
  <c r="K454" i="5"/>
  <c r="L454" i="5"/>
  <c r="M454" i="5"/>
  <c r="N454" i="5"/>
  <c r="O454" i="5"/>
  <c r="P454" i="5"/>
  <c r="Q454" i="5"/>
  <c r="R454" i="5"/>
  <c r="S454" i="5"/>
  <c r="T454" i="5"/>
  <c r="U454" i="5"/>
  <c r="V454" i="5"/>
  <c r="W454" i="5"/>
  <c r="X454" i="5"/>
  <c r="Y454" i="5"/>
  <c r="Z454" i="5"/>
  <c r="AA454" i="5"/>
  <c r="AB454" i="5"/>
  <c r="B455" i="5"/>
  <c r="C455" i="5"/>
  <c r="D455" i="5"/>
  <c r="E455" i="5"/>
  <c r="F455" i="5"/>
  <c r="G455" i="5"/>
  <c r="H455" i="5"/>
  <c r="I455" i="5"/>
  <c r="J455" i="5"/>
  <c r="K455" i="5"/>
  <c r="L455" i="5"/>
  <c r="M455" i="5"/>
  <c r="N455" i="5"/>
  <c r="O455" i="5"/>
  <c r="P455" i="5"/>
  <c r="Q455" i="5"/>
  <c r="R455" i="5"/>
  <c r="S455" i="5"/>
  <c r="T455" i="5"/>
  <c r="U455" i="5"/>
  <c r="V455" i="5"/>
  <c r="W455" i="5"/>
  <c r="X455" i="5"/>
  <c r="Y455" i="5"/>
  <c r="Z455" i="5"/>
  <c r="AA455" i="5"/>
  <c r="AB455" i="5"/>
  <c r="B456" i="5"/>
  <c r="C456" i="5"/>
  <c r="D456" i="5"/>
  <c r="E456" i="5"/>
  <c r="F456" i="5"/>
  <c r="G456" i="5"/>
  <c r="H456" i="5"/>
  <c r="I456" i="5"/>
  <c r="J456" i="5"/>
  <c r="K456" i="5"/>
  <c r="L456" i="5"/>
  <c r="M456" i="5"/>
  <c r="N456" i="5"/>
  <c r="O456" i="5"/>
  <c r="P456" i="5"/>
  <c r="Q456" i="5"/>
  <c r="R456" i="5"/>
  <c r="S456" i="5"/>
  <c r="T456" i="5"/>
  <c r="U456" i="5"/>
  <c r="V456" i="5"/>
  <c r="W456" i="5"/>
  <c r="X456" i="5"/>
  <c r="Y456" i="5"/>
  <c r="Z456" i="5"/>
  <c r="AA456" i="5"/>
  <c r="AB456" i="5"/>
  <c r="B457" i="5"/>
  <c r="C457" i="5"/>
  <c r="D457" i="5"/>
  <c r="E457" i="5"/>
  <c r="F457" i="5"/>
  <c r="G457" i="5"/>
  <c r="H457" i="5"/>
  <c r="I457" i="5"/>
  <c r="J457" i="5"/>
  <c r="K457" i="5"/>
  <c r="L457" i="5"/>
  <c r="M457" i="5"/>
  <c r="N457" i="5"/>
  <c r="O457" i="5"/>
  <c r="P457" i="5"/>
  <c r="Q457" i="5"/>
  <c r="R457" i="5"/>
  <c r="S457" i="5"/>
  <c r="T457" i="5"/>
  <c r="U457" i="5"/>
  <c r="V457" i="5"/>
  <c r="W457" i="5"/>
  <c r="X457" i="5"/>
  <c r="Y457" i="5"/>
  <c r="Z457" i="5"/>
  <c r="AA457" i="5"/>
  <c r="AB457" i="5"/>
  <c r="B458" i="5"/>
  <c r="C458" i="5"/>
  <c r="D458" i="5"/>
  <c r="E458" i="5"/>
  <c r="F458" i="5"/>
  <c r="G458" i="5"/>
  <c r="H458" i="5"/>
  <c r="I458" i="5"/>
  <c r="J458" i="5"/>
  <c r="K458" i="5"/>
  <c r="L458" i="5"/>
  <c r="M458" i="5"/>
  <c r="N458" i="5"/>
  <c r="O458" i="5"/>
  <c r="P458" i="5"/>
  <c r="Q458" i="5"/>
  <c r="R458" i="5"/>
  <c r="S458" i="5"/>
  <c r="T458" i="5"/>
  <c r="U458" i="5"/>
  <c r="V458" i="5"/>
  <c r="W458" i="5"/>
  <c r="X458" i="5"/>
  <c r="Y458" i="5"/>
  <c r="Z458" i="5"/>
  <c r="AA458" i="5"/>
  <c r="AB458" i="5"/>
  <c r="B459" i="5"/>
  <c r="C459" i="5"/>
  <c r="D459" i="5"/>
  <c r="E459" i="5"/>
  <c r="F459" i="5"/>
  <c r="G459" i="5"/>
  <c r="H459" i="5"/>
  <c r="I459" i="5"/>
  <c r="J459" i="5"/>
  <c r="K459" i="5"/>
  <c r="L459" i="5"/>
  <c r="M459" i="5"/>
  <c r="N459" i="5"/>
  <c r="O459" i="5"/>
  <c r="P459" i="5"/>
  <c r="Q459" i="5"/>
  <c r="R459" i="5"/>
  <c r="S459" i="5"/>
  <c r="T459" i="5"/>
  <c r="U459" i="5"/>
  <c r="V459" i="5"/>
  <c r="W459" i="5"/>
  <c r="X459" i="5"/>
  <c r="Y459" i="5"/>
  <c r="Z459" i="5"/>
  <c r="AA459" i="5"/>
  <c r="AB459" i="5"/>
  <c r="B460" i="5"/>
  <c r="C460" i="5"/>
  <c r="D460" i="5"/>
  <c r="E460" i="5"/>
  <c r="F460" i="5"/>
  <c r="G460" i="5"/>
  <c r="H460" i="5"/>
  <c r="I460" i="5"/>
  <c r="J460" i="5"/>
  <c r="K460" i="5"/>
  <c r="L460" i="5"/>
  <c r="M460" i="5"/>
  <c r="N460" i="5"/>
  <c r="O460" i="5"/>
  <c r="P460" i="5"/>
  <c r="Q460" i="5"/>
  <c r="R460" i="5"/>
  <c r="S460" i="5"/>
  <c r="T460" i="5"/>
  <c r="U460" i="5"/>
  <c r="V460" i="5"/>
  <c r="W460" i="5"/>
  <c r="X460" i="5"/>
  <c r="Y460" i="5"/>
  <c r="Z460" i="5"/>
  <c r="AA460" i="5"/>
  <c r="AB460" i="5"/>
  <c r="B461" i="5"/>
  <c r="C461" i="5"/>
  <c r="D461" i="5"/>
  <c r="E461" i="5"/>
  <c r="F461" i="5"/>
  <c r="G461" i="5"/>
  <c r="H461" i="5"/>
  <c r="I461" i="5"/>
  <c r="J461" i="5"/>
  <c r="K461" i="5"/>
  <c r="L461" i="5"/>
  <c r="M461" i="5"/>
  <c r="N461" i="5"/>
  <c r="O461" i="5"/>
  <c r="P461" i="5"/>
  <c r="Q461" i="5"/>
  <c r="R461" i="5"/>
  <c r="S461" i="5"/>
  <c r="T461" i="5"/>
  <c r="U461" i="5"/>
  <c r="V461" i="5"/>
  <c r="W461" i="5"/>
  <c r="X461" i="5"/>
  <c r="Y461" i="5"/>
  <c r="Z461" i="5"/>
  <c r="AA461" i="5"/>
  <c r="AB461" i="5"/>
  <c r="B462" i="5"/>
  <c r="C462" i="5"/>
  <c r="D462" i="5"/>
  <c r="E462" i="5"/>
  <c r="F462" i="5"/>
  <c r="G462" i="5"/>
  <c r="H462" i="5"/>
  <c r="I462" i="5"/>
  <c r="J462" i="5"/>
  <c r="K462" i="5"/>
  <c r="L462" i="5"/>
  <c r="M462" i="5"/>
  <c r="N462" i="5"/>
  <c r="O462" i="5"/>
  <c r="P462" i="5"/>
  <c r="Q462" i="5"/>
  <c r="R462" i="5"/>
  <c r="S462" i="5"/>
  <c r="T462" i="5"/>
  <c r="U462" i="5"/>
  <c r="V462" i="5"/>
  <c r="W462" i="5"/>
  <c r="X462" i="5"/>
  <c r="Y462" i="5"/>
  <c r="Z462" i="5"/>
  <c r="AA462" i="5"/>
  <c r="AB462" i="5"/>
  <c r="B463" i="5"/>
  <c r="C463" i="5"/>
  <c r="D463" i="5"/>
  <c r="E463" i="5"/>
  <c r="F463" i="5"/>
  <c r="G463" i="5"/>
  <c r="H463" i="5"/>
  <c r="I463" i="5"/>
  <c r="J463" i="5"/>
  <c r="K463" i="5"/>
  <c r="L463" i="5"/>
  <c r="M463" i="5"/>
  <c r="N463" i="5"/>
  <c r="O463" i="5"/>
  <c r="P463" i="5"/>
  <c r="Q463" i="5"/>
  <c r="R463" i="5"/>
  <c r="S463" i="5"/>
  <c r="T463" i="5"/>
  <c r="U463" i="5"/>
  <c r="V463" i="5"/>
  <c r="W463" i="5"/>
  <c r="X463" i="5"/>
  <c r="Y463" i="5"/>
  <c r="Z463" i="5"/>
  <c r="AA463" i="5"/>
  <c r="AB463" i="5"/>
  <c r="B464" i="5"/>
  <c r="C464" i="5"/>
  <c r="D464" i="5"/>
  <c r="E464" i="5"/>
  <c r="F464" i="5"/>
  <c r="G464" i="5"/>
  <c r="H464" i="5"/>
  <c r="I464" i="5"/>
  <c r="J464" i="5"/>
  <c r="K464" i="5"/>
  <c r="L464" i="5"/>
  <c r="M464" i="5"/>
  <c r="N464" i="5"/>
  <c r="O464" i="5"/>
  <c r="P464" i="5"/>
  <c r="Q464" i="5"/>
  <c r="R464" i="5"/>
  <c r="S464" i="5"/>
  <c r="T464" i="5"/>
  <c r="U464" i="5"/>
  <c r="V464" i="5"/>
  <c r="W464" i="5"/>
  <c r="X464" i="5"/>
  <c r="Y464" i="5"/>
  <c r="Z464" i="5"/>
  <c r="AA464" i="5"/>
  <c r="AB464" i="5"/>
  <c r="B465" i="5"/>
  <c r="C465" i="5"/>
  <c r="D465" i="5"/>
  <c r="E465" i="5"/>
  <c r="F465" i="5"/>
  <c r="G465" i="5"/>
  <c r="H465" i="5"/>
  <c r="I465" i="5"/>
  <c r="J465" i="5"/>
  <c r="K465" i="5"/>
  <c r="L465" i="5"/>
  <c r="M465" i="5"/>
  <c r="N465" i="5"/>
  <c r="O465" i="5"/>
  <c r="P465" i="5"/>
  <c r="Q465" i="5"/>
  <c r="R465" i="5"/>
  <c r="S465" i="5"/>
  <c r="T465" i="5"/>
  <c r="U465" i="5"/>
  <c r="V465" i="5"/>
  <c r="W465" i="5"/>
  <c r="X465" i="5"/>
  <c r="Y465" i="5"/>
  <c r="Z465" i="5"/>
  <c r="AA465" i="5"/>
  <c r="AB465" i="5"/>
  <c r="B466" i="5"/>
  <c r="C466" i="5"/>
  <c r="D466" i="5"/>
  <c r="E466" i="5"/>
  <c r="F466" i="5"/>
  <c r="G466" i="5"/>
  <c r="H466" i="5"/>
  <c r="I466" i="5"/>
  <c r="J466" i="5"/>
  <c r="K466" i="5"/>
  <c r="L466" i="5"/>
  <c r="M466" i="5"/>
  <c r="N466" i="5"/>
  <c r="O466" i="5"/>
  <c r="P466" i="5"/>
  <c r="Q466" i="5"/>
  <c r="R466" i="5"/>
  <c r="S466" i="5"/>
  <c r="T466" i="5"/>
  <c r="U466" i="5"/>
  <c r="V466" i="5"/>
  <c r="W466" i="5"/>
  <c r="X466" i="5"/>
  <c r="Y466" i="5"/>
  <c r="Z466" i="5"/>
  <c r="AA466" i="5"/>
  <c r="AB466" i="5"/>
  <c r="B467" i="5"/>
  <c r="C467" i="5"/>
  <c r="D467" i="5"/>
  <c r="E467" i="5"/>
  <c r="F467" i="5"/>
  <c r="G467" i="5"/>
  <c r="H467" i="5"/>
  <c r="I467" i="5"/>
  <c r="J467" i="5"/>
  <c r="K467" i="5"/>
  <c r="L467" i="5"/>
  <c r="M467" i="5"/>
  <c r="N467" i="5"/>
  <c r="O467" i="5"/>
  <c r="P467" i="5"/>
  <c r="Q467" i="5"/>
  <c r="R467" i="5"/>
  <c r="S467" i="5"/>
  <c r="T467" i="5"/>
  <c r="U467" i="5"/>
  <c r="V467" i="5"/>
  <c r="W467" i="5"/>
  <c r="X467" i="5"/>
  <c r="Y467" i="5"/>
  <c r="Z467" i="5"/>
  <c r="AA467" i="5"/>
  <c r="AB467" i="5"/>
  <c r="B468" i="5"/>
  <c r="C468" i="5"/>
  <c r="D468" i="5"/>
  <c r="E468" i="5"/>
  <c r="F468" i="5"/>
  <c r="G468" i="5"/>
  <c r="H468" i="5"/>
  <c r="I468" i="5"/>
  <c r="J468" i="5"/>
  <c r="K468" i="5"/>
  <c r="L468" i="5"/>
  <c r="M468" i="5"/>
  <c r="N468" i="5"/>
  <c r="O468" i="5"/>
  <c r="P468" i="5"/>
  <c r="Q468" i="5"/>
  <c r="R468" i="5"/>
  <c r="S468" i="5"/>
  <c r="T468" i="5"/>
  <c r="U468" i="5"/>
  <c r="V468" i="5"/>
  <c r="W468" i="5"/>
  <c r="X468" i="5"/>
  <c r="Y468" i="5"/>
  <c r="Z468" i="5"/>
  <c r="AA468" i="5"/>
  <c r="AB468" i="5"/>
  <c r="B469" i="5"/>
  <c r="C469" i="5"/>
  <c r="D469" i="5"/>
  <c r="E469" i="5"/>
  <c r="F469" i="5"/>
  <c r="G469" i="5"/>
  <c r="H469" i="5"/>
  <c r="I469" i="5"/>
  <c r="J469" i="5"/>
  <c r="K469" i="5"/>
  <c r="L469" i="5"/>
  <c r="M469" i="5"/>
  <c r="N469" i="5"/>
  <c r="O469" i="5"/>
  <c r="P469" i="5"/>
  <c r="Q469" i="5"/>
  <c r="R469" i="5"/>
  <c r="S469" i="5"/>
  <c r="T469" i="5"/>
  <c r="U469" i="5"/>
  <c r="V469" i="5"/>
  <c r="W469" i="5"/>
  <c r="X469" i="5"/>
  <c r="Y469" i="5"/>
  <c r="Z469" i="5"/>
  <c r="AA469" i="5"/>
  <c r="AB469" i="5"/>
  <c r="B470" i="5"/>
  <c r="C470" i="5"/>
  <c r="D470" i="5"/>
  <c r="E470" i="5"/>
  <c r="F470" i="5"/>
  <c r="G470" i="5"/>
  <c r="H470" i="5"/>
  <c r="I470" i="5"/>
  <c r="J470" i="5"/>
  <c r="K470" i="5"/>
  <c r="L470" i="5"/>
  <c r="M470" i="5"/>
  <c r="N470" i="5"/>
  <c r="O470" i="5"/>
  <c r="P470" i="5"/>
  <c r="Q470" i="5"/>
  <c r="R470" i="5"/>
  <c r="S470" i="5"/>
  <c r="T470" i="5"/>
  <c r="U470" i="5"/>
  <c r="V470" i="5"/>
  <c r="W470" i="5"/>
  <c r="X470" i="5"/>
  <c r="Y470" i="5"/>
  <c r="Z470" i="5"/>
  <c r="AA470" i="5"/>
  <c r="AB470" i="5"/>
  <c r="B471" i="5"/>
  <c r="C471" i="5"/>
  <c r="D471" i="5"/>
  <c r="E471" i="5"/>
  <c r="F471" i="5"/>
  <c r="G471" i="5"/>
  <c r="H471" i="5"/>
  <c r="I471" i="5"/>
  <c r="J471" i="5"/>
  <c r="K471" i="5"/>
  <c r="L471" i="5"/>
  <c r="M471" i="5"/>
  <c r="N471" i="5"/>
  <c r="O471" i="5"/>
  <c r="P471" i="5"/>
  <c r="Q471" i="5"/>
  <c r="R471" i="5"/>
  <c r="S471" i="5"/>
  <c r="T471" i="5"/>
  <c r="U471" i="5"/>
  <c r="V471" i="5"/>
  <c r="W471" i="5"/>
  <c r="X471" i="5"/>
  <c r="Y471" i="5"/>
  <c r="Z471" i="5"/>
  <c r="AA471" i="5"/>
  <c r="AB471" i="5"/>
  <c r="B472" i="5"/>
  <c r="C472" i="5"/>
  <c r="D472" i="5"/>
  <c r="E472" i="5"/>
  <c r="F472" i="5"/>
  <c r="G472" i="5"/>
  <c r="H472" i="5"/>
  <c r="I472" i="5"/>
  <c r="J472" i="5"/>
  <c r="K472" i="5"/>
  <c r="L472" i="5"/>
  <c r="M472" i="5"/>
  <c r="N472" i="5"/>
  <c r="O472" i="5"/>
  <c r="P472" i="5"/>
  <c r="Q472" i="5"/>
  <c r="R472" i="5"/>
  <c r="S472" i="5"/>
  <c r="T472" i="5"/>
  <c r="U472" i="5"/>
  <c r="V472" i="5"/>
  <c r="W472" i="5"/>
  <c r="X472" i="5"/>
  <c r="Y472" i="5"/>
  <c r="Z472" i="5"/>
  <c r="AA472" i="5"/>
  <c r="AB472" i="5"/>
  <c r="B473" i="5"/>
  <c r="C473" i="5"/>
  <c r="D473" i="5"/>
  <c r="E473" i="5"/>
  <c r="F473" i="5"/>
  <c r="G473" i="5"/>
  <c r="H473" i="5"/>
  <c r="I473" i="5"/>
  <c r="J473" i="5"/>
  <c r="K473" i="5"/>
  <c r="L473" i="5"/>
  <c r="M473" i="5"/>
  <c r="N473" i="5"/>
  <c r="O473" i="5"/>
  <c r="P473" i="5"/>
  <c r="Q473" i="5"/>
  <c r="R473" i="5"/>
  <c r="S473" i="5"/>
  <c r="T473" i="5"/>
  <c r="U473" i="5"/>
  <c r="V473" i="5"/>
  <c r="W473" i="5"/>
  <c r="X473" i="5"/>
  <c r="Y473" i="5"/>
  <c r="Z473" i="5"/>
  <c r="AA473" i="5"/>
  <c r="AB473" i="5"/>
  <c r="B474" i="5"/>
  <c r="C474" i="5"/>
  <c r="D474" i="5"/>
  <c r="E474" i="5"/>
  <c r="F474" i="5"/>
  <c r="G474" i="5"/>
  <c r="H474" i="5"/>
  <c r="I474" i="5"/>
  <c r="J474" i="5"/>
  <c r="K474" i="5"/>
  <c r="L474" i="5"/>
  <c r="M474" i="5"/>
  <c r="N474" i="5"/>
  <c r="O474" i="5"/>
  <c r="P474" i="5"/>
  <c r="Q474" i="5"/>
  <c r="R474" i="5"/>
  <c r="S474" i="5"/>
  <c r="T474" i="5"/>
  <c r="U474" i="5"/>
  <c r="V474" i="5"/>
  <c r="W474" i="5"/>
  <c r="X474" i="5"/>
  <c r="Y474" i="5"/>
  <c r="Z474" i="5"/>
  <c r="AA474" i="5"/>
  <c r="AB474" i="5"/>
  <c r="B475" i="5"/>
  <c r="C475" i="5"/>
  <c r="D475" i="5"/>
  <c r="E475" i="5"/>
  <c r="F475" i="5"/>
  <c r="G475" i="5"/>
  <c r="H475" i="5"/>
  <c r="I475" i="5"/>
  <c r="J475" i="5"/>
  <c r="K475" i="5"/>
  <c r="L475" i="5"/>
  <c r="M475" i="5"/>
  <c r="N475" i="5"/>
  <c r="O475" i="5"/>
  <c r="P475" i="5"/>
  <c r="Q475" i="5"/>
  <c r="R475" i="5"/>
  <c r="S475" i="5"/>
  <c r="T475" i="5"/>
  <c r="U475" i="5"/>
  <c r="V475" i="5"/>
  <c r="W475" i="5"/>
  <c r="X475" i="5"/>
  <c r="Y475" i="5"/>
  <c r="Z475" i="5"/>
  <c r="AA475" i="5"/>
  <c r="AB475" i="5"/>
  <c r="B476" i="5"/>
  <c r="C476" i="5"/>
  <c r="D476" i="5"/>
  <c r="E476" i="5"/>
  <c r="F476" i="5"/>
  <c r="G476" i="5"/>
  <c r="H476" i="5"/>
  <c r="I476" i="5"/>
  <c r="J476" i="5"/>
  <c r="K476" i="5"/>
  <c r="L476" i="5"/>
  <c r="M476" i="5"/>
  <c r="N476" i="5"/>
  <c r="O476" i="5"/>
  <c r="P476" i="5"/>
  <c r="Q476" i="5"/>
  <c r="R476" i="5"/>
  <c r="S476" i="5"/>
  <c r="T476" i="5"/>
  <c r="U476" i="5"/>
  <c r="V476" i="5"/>
  <c r="W476" i="5"/>
  <c r="X476" i="5"/>
  <c r="Y476" i="5"/>
  <c r="Z476" i="5"/>
  <c r="AA476" i="5"/>
  <c r="AB476" i="5"/>
  <c r="B477" i="5"/>
  <c r="C477" i="5"/>
  <c r="D477" i="5"/>
  <c r="E477" i="5"/>
  <c r="F477" i="5"/>
  <c r="G477" i="5"/>
  <c r="H477" i="5"/>
  <c r="I477" i="5"/>
  <c r="J477" i="5"/>
  <c r="K477" i="5"/>
  <c r="L477" i="5"/>
  <c r="M477" i="5"/>
  <c r="N477" i="5"/>
  <c r="O477" i="5"/>
  <c r="P477" i="5"/>
  <c r="Q477" i="5"/>
  <c r="R477" i="5"/>
  <c r="S477" i="5"/>
  <c r="T477" i="5"/>
  <c r="U477" i="5"/>
  <c r="V477" i="5"/>
  <c r="W477" i="5"/>
  <c r="X477" i="5"/>
  <c r="Y477" i="5"/>
  <c r="Z477" i="5"/>
  <c r="AA477" i="5"/>
  <c r="AB477" i="5"/>
  <c r="B478" i="5"/>
  <c r="C478" i="5"/>
  <c r="D478" i="5"/>
  <c r="E478" i="5"/>
  <c r="F478" i="5"/>
  <c r="G478" i="5"/>
  <c r="H478" i="5"/>
  <c r="I478" i="5"/>
  <c r="J478" i="5"/>
  <c r="K478" i="5"/>
  <c r="L478" i="5"/>
  <c r="M478" i="5"/>
  <c r="N478" i="5"/>
  <c r="O478" i="5"/>
  <c r="P478" i="5"/>
  <c r="Q478" i="5"/>
  <c r="R478" i="5"/>
  <c r="S478" i="5"/>
  <c r="T478" i="5"/>
  <c r="U478" i="5"/>
  <c r="V478" i="5"/>
  <c r="W478" i="5"/>
  <c r="X478" i="5"/>
  <c r="Y478" i="5"/>
  <c r="Z478" i="5"/>
  <c r="AA478" i="5"/>
  <c r="AB478" i="5"/>
  <c r="B479" i="5"/>
  <c r="C479" i="5"/>
  <c r="D479" i="5"/>
  <c r="E479" i="5"/>
  <c r="F479" i="5"/>
  <c r="G479" i="5"/>
  <c r="H479" i="5"/>
  <c r="I479" i="5"/>
  <c r="J479" i="5"/>
  <c r="K479" i="5"/>
  <c r="L479" i="5"/>
  <c r="M479" i="5"/>
  <c r="N479" i="5"/>
  <c r="O479" i="5"/>
  <c r="P479" i="5"/>
  <c r="Q479" i="5"/>
  <c r="R479" i="5"/>
  <c r="S479" i="5"/>
  <c r="T479" i="5"/>
  <c r="U479" i="5"/>
  <c r="V479" i="5"/>
  <c r="W479" i="5"/>
  <c r="X479" i="5"/>
  <c r="Y479" i="5"/>
  <c r="Z479" i="5"/>
  <c r="AA479" i="5"/>
  <c r="AB479" i="5"/>
  <c r="B480" i="5"/>
  <c r="C480" i="5"/>
  <c r="D480" i="5"/>
  <c r="E480" i="5"/>
  <c r="F480" i="5"/>
  <c r="G480" i="5"/>
  <c r="H480" i="5"/>
  <c r="I480" i="5"/>
  <c r="J480" i="5"/>
  <c r="K480" i="5"/>
  <c r="L480" i="5"/>
  <c r="M480" i="5"/>
  <c r="N480" i="5"/>
  <c r="O480" i="5"/>
  <c r="P480" i="5"/>
  <c r="Q480" i="5"/>
  <c r="R480" i="5"/>
  <c r="S480" i="5"/>
  <c r="T480" i="5"/>
  <c r="U480" i="5"/>
  <c r="V480" i="5"/>
  <c r="W480" i="5"/>
  <c r="X480" i="5"/>
  <c r="Y480" i="5"/>
  <c r="Z480" i="5"/>
  <c r="AA480" i="5"/>
  <c r="AB480" i="5"/>
  <c r="B481" i="5"/>
  <c r="C481" i="5"/>
  <c r="D481" i="5"/>
  <c r="E481" i="5"/>
  <c r="F481" i="5"/>
  <c r="G481" i="5"/>
  <c r="H481" i="5"/>
  <c r="I481" i="5"/>
  <c r="J481" i="5"/>
  <c r="K481" i="5"/>
  <c r="L481" i="5"/>
  <c r="M481" i="5"/>
  <c r="N481" i="5"/>
  <c r="O481" i="5"/>
  <c r="P481" i="5"/>
  <c r="Q481" i="5"/>
  <c r="R481" i="5"/>
  <c r="S481" i="5"/>
  <c r="T481" i="5"/>
  <c r="U481" i="5"/>
  <c r="V481" i="5"/>
  <c r="W481" i="5"/>
  <c r="X481" i="5"/>
  <c r="Y481" i="5"/>
  <c r="Z481" i="5"/>
  <c r="AA481" i="5"/>
  <c r="AB481" i="5"/>
  <c r="B482" i="5"/>
  <c r="C482" i="5"/>
  <c r="D482" i="5"/>
  <c r="E482" i="5"/>
  <c r="F482" i="5"/>
  <c r="G482" i="5"/>
  <c r="H482" i="5"/>
  <c r="I482" i="5"/>
  <c r="J482" i="5"/>
  <c r="K482" i="5"/>
  <c r="L482" i="5"/>
  <c r="M482" i="5"/>
  <c r="N482" i="5"/>
  <c r="O482" i="5"/>
  <c r="P482" i="5"/>
  <c r="Q482" i="5"/>
  <c r="R482" i="5"/>
  <c r="S482" i="5"/>
  <c r="T482" i="5"/>
  <c r="U482" i="5"/>
  <c r="V482" i="5"/>
  <c r="W482" i="5"/>
  <c r="X482" i="5"/>
  <c r="Y482" i="5"/>
  <c r="Z482" i="5"/>
  <c r="AA482" i="5"/>
  <c r="AB482" i="5"/>
  <c r="B483" i="5"/>
  <c r="C483" i="5"/>
  <c r="D483" i="5"/>
  <c r="E483" i="5"/>
  <c r="F483" i="5"/>
  <c r="G483" i="5"/>
  <c r="H483" i="5"/>
  <c r="I483" i="5"/>
  <c r="J483" i="5"/>
  <c r="K483" i="5"/>
  <c r="L483" i="5"/>
  <c r="M483" i="5"/>
  <c r="N483" i="5"/>
  <c r="O483" i="5"/>
  <c r="P483" i="5"/>
  <c r="Q483" i="5"/>
  <c r="R483" i="5"/>
  <c r="S483" i="5"/>
  <c r="T483" i="5"/>
  <c r="U483" i="5"/>
  <c r="V483" i="5"/>
  <c r="W483" i="5"/>
  <c r="X483" i="5"/>
  <c r="Y483" i="5"/>
  <c r="Z483" i="5"/>
  <c r="AA483" i="5"/>
  <c r="AB483" i="5"/>
  <c r="B484" i="5"/>
  <c r="C484" i="5"/>
  <c r="D484" i="5"/>
  <c r="E484" i="5"/>
  <c r="F484" i="5"/>
  <c r="G484" i="5"/>
  <c r="H484" i="5"/>
  <c r="I484" i="5"/>
  <c r="J484" i="5"/>
  <c r="K484" i="5"/>
  <c r="L484" i="5"/>
  <c r="M484" i="5"/>
  <c r="N484" i="5"/>
  <c r="O484" i="5"/>
  <c r="P484" i="5"/>
  <c r="Q484" i="5"/>
  <c r="R484" i="5"/>
  <c r="S484" i="5"/>
  <c r="T484" i="5"/>
  <c r="U484" i="5"/>
  <c r="V484" i="5"/>
  <c r="W484" i="5"/>
  <c r="X484" i="5"/>
  <c r="Y484" i="5"/>
  <c r="Z484" i="5"/>
  <c r="AA484" i="5"/>
  <c r="AB484" i="5"/>
  <c r="B485" i="5"/>
  <c r="C485" i="5"/>
  <c r="D485" i="5"/>
  <c r="E485" i="5"/>
  <c r="F485" i="5"/>
  <c r="G485" i="5"/>
  <c r="H485" i="5"/>
  <c r="I485" i="5"/>
  <c r="J485" i="5"/>
  <c r="K485" i="5"/>
  <c r="L485" i="5"/>
  <c r="M485" i="5"/>
  <c r="N485" i="5"/>
  <c r="O485" i="5"/>
  <c r="P485" i="5"/>
  <c r="Q485" i="5"/>
  <c r="R485" i="5"/>
  <c r="S485" i="5"/>
  <c r="T485" i="5"/>
  <c r="U485" i="5"/>
  <c r="V485" i="5"/>
  <c r="W485" i="5"/>
  <c r="X485" i="5"/>
  <c r="Y485" i="5"/>
  <c r="Z485" i="5"/>
  <c r="AA485" i="5"/>
  <c r="AB485" i="5"/>
  <c r="B486" i="5"/>
  <c r="C486" i="5"/>
  <c r="D486" i="5"/>
  <c r="E486" i="5"/>
  <c r="F486" i="5"/>
  <c r="G486" i="5"/>
  <c r="H486" i="5"/>
  <c r="I486" i="5"/>
  <c r="J486" i="5"/>
  <c r="K486" i="5"/>
  <c r="L486" i="5"/>
  <c r="M486" i="5"/>
  <c r="N486" i="5"/>
  <c r="O486" i="5"/>
  <c r="P486" i="5"/>
  <c r="Q486" i="5"/>
  <c r="R486" i="5"/>
  <c r="S486" i="5"/>
  <c r="T486" i="5"/>
  <c r="U486" i="5"/>
  <c r="V486" i="5"/>
  <c r="W486" i="5"/>
  <c r="X486" i="5"/>
  <c r="Y486" i="5"/>
  <c r="Z486" i="5"/>
  <c r="AA486" i="5"/>
  <c r="AB486" i="5"/>
  <c r="B487" i="5"/>
  <c r="C487" i="5"/>
  <c r="D487" i="5"/>
  <c r="E487" i="5"/>
  <c r="F487" i="5"/>
  <c r="G487" i="5"/>
  <c r="H487" i="5"/>
  <c r="I487" i="5"/>
  <c r="J487" i="5"/>
  <c r="K487" i="5"/>
  <c r="L487" i="5"/>
  <c r="M487" i="5"/>
  <c r="N487" i="5"/>
  <c r="O487" i="5"/>
  <c r="P487" i="5"/>
  <c r="Q487" i="5"/>
  <c r="R487" i="5"/>
  <c r="S487" i="5"/>
  <c r="T487" i="5"/>
  <c r="U487" i="5"/>
  <c r="V487" i="5"/>
  <c r="W487" i="5"/>
  <c r="X487" i="5"/>
  <c r="Y487" i="5"/>
  <c r="Z487" i="5"/>
  <c r="AA487" i="5"/>
  <c r="AB487" i="5"/>
  <c r="B488" i="5"/>
  <c r="C488" i="5"/>
  <c r="D488" i="5"/>
  <c r="E488" i="5"/>
  <c r="F488" i="5"/>
  <c r="G488" i="5"/>
  <c r="H488" i="5"/>
  <c r="I488" i="5"/>
  <c r="J488" i="5"/>
  <c r="K488" i="5"/>
  <c r="L488" i="5"/>
  <c r="M488" i="5"/>
  <c r="N488" i="5"/>
  <c r="O488" i="5"/>
  <c r="P488" i="5"/>
  <c r="Q488" i="5"/>
  <c r="R488" i="5"/>
  <c r="S488" i="5"/>
  <c r="T488" i="5"/>
  <c r="U488" i="5"/>
  <c r="V488" i="5"/>
  <c r="W488" i="5"/>
  <c r="X488" i="5"/>
  <c r="Y488" i="5"/>
  <c r="Z488" i="5"/>
  <c r="AA488" i="5"/>
  <c r="AB488" i="5"/>
  <c r="B489" i="5"/>
  <c r="C489" i="5"/>
  <c r="D489" i="5"/>
  <c r="E489" i="5"/>
  <c r="F489" i="5"/>
  <c r="G489" i="5"/>
  <c r="H489" i="5"/>
  <c r="I489" i="5"/>
  <c r="J489" i="5"/>
  <c r="K489" i="5"/>
  <c r="L489" i="5"/>
  <c r="M489" i="5"/>
  <c r="N489" i="5"/>
  <c r="O489" i="5"/>
  <c r="P489" i="5"/>
  <c r="Q489" i="5"/>
  <c r="R489" i="5"/>
  <c r="S489" i="5"/>
  <c r="T489" i="5"/>
  <c r="U489" i="5"/>
  <c r="V489" i="5"/>
  <c r="W489" i="5"/>
  <c r="X489" i="5"/>
  <c r="Y489" i="5"/>
  <c r="Z489" i="5"/>
  <c r="AA489" i="5"/>
  <c r="AB489" i="5"/>
  <c r="B490" i="5"/>
  <c r="C490" i="5"/>
  <c r="D490" i="5"/>
  <c r="E490" i="5"/>
  <c r="F490" i="5"/>
  <c r="G490" i="5"/>
  <c r="H490" i="5"/>
  <c r="I490" i="5"/>
  <c r="J490" i="5"/>
  <c r="K490" i="5"/>
  <c r="L490" i="5"/>
  <c r="M490" i="5"/>
  <c r="N490" i="5"/>
  <c r="O490" i="5"/>
  <c r="P490" i="5"/>
  <c r="Q490" i="5"/>
  <c r="R490" i="5"/>
  <c r="S490" i="5"/>
  <c r="T490" i="5"/>
  <c r="U490" i="5"/>
  <c r="V490" i="5"/>
  <c r="W490" i="5"/>
  <c r="X490" i="5"/>
  <c r="Y490" i="5"/>
  <c r="Z490" i="5"/>
  <c r="AA490" i="5"/>
  <c r="AB490" i="5"/>
  <c r="B491" i="5"/>
  <c r="C491" i="5"/>
  <c r="D491" i="5"/>
  <c r="E491" i="5"/>
  <c r="F491" i="5"/>
  <c r="G491" i="5"/>
  <c r="H491" i="5"/>
  <c r="I491" i="5"/>
  <c r="J491" i="5"/>
  <c r="K491" i="5"/>
  <c r="L491" i="5"/>
  <c r="M491" i="5"/>
  <c r="N491" i="5"/>
  <c r="O491" i="5"/>
  <c r="P491" i="5"/>
  <c r="Q491" i="5"/>
  <c r="R491" i="5"/>
  <c r="S491" i="5"/>
  <c r="T491" i="5"/>
  <c r="U491" i="5"/>
  <c r="V491" i="5"/>
  <c r="W491" i="5"/>
  <c r="X491" i="5"/>
  <c r="Y491" i="5"/>
  <c r="Z491" i="5"/>
  <c r="AA491" i="5"/>
  <c r="AB491" i="5"/>
  <c r="B492" i="5"/>
  <c r="C492" i="5"/>
  <c r="D492" i="5"/>
  <c r="E492" i="5"/>
  <c r="F492" i="5"/>
  <c r="G492" i="5"/>
  <c r="H492" i="5"/>
  <c r="I492" i="5"/>
  <c r="J492" i="5"/>
  <c r="K492" i="5"/>
  <c r="L492" i="5"/>
  <c r="M492" i="5"/>
  <c r="N492" i="5"/>
  <c r="O492" i="5"/>
  <c r="P492" i="5"/>
  <c r="Q492" i="5"/>
  <c r="R492" i="5"/>
  <c r="S492" i="5"/>
  <c r="T492" i="5"/>
  <c r="U492" i="5"/>
  <c r="V492" i="5"/>
  <c r="W492" i="5"/>
  <c r="X492" i="5"/>
  <c r="Y492" i="5"/>
  <c r="Z492" i="5"/>
  <c r="AA492" i="5"/>
  <c r="AB492" i="5"/>
  <c r="B493" i="5"/>
  <c r="C493" i="5"/>
  <c r="D493" i="5"/>
  <c r="E493" i="5"/>
  <c r="F493" i="5"/>
  <c r="G493" i="5"/>
  <c r="H493" i="5"/>
  <c r="I493" i="5"/>
  <c r="J493" i="5"/>
  <c r="K493" i="5"/>
  <c r="L493" i="5"/>
  <c r="M493" i="5"/>
  <c r="N493" i="5"/>
  <c r="O493" i="5"/>
  <c r="P493" i="5"/>
  <c r="Q493" i="5"/>
  <c r="R493" i="5"/>
  <c r="S493" i="5"/>
  <c r="T493" i="5"/>
  <c r="U493" i="5"/>
  <c r="V493" i="5"/>
  <c r="W493" i="5"/>
  <c r="X493" i="5"/>
  <c r="Y493" i="5"/>
  <c r="Z493" i="5"/>
  <c r="AA493" i="5"/>
  <c r="AB493" i="5"/>
  <c r="B494" i="5"/>
  <c r="C494" i="5"/>
  <c r="D494" i="5"/>
  <c r="E494" i="5"/>
  <c r="F494" i="5"/>
  <c r="G494" i="5"/>
  <c r="H494" i="5"/>
  <c r="I494" i="5"/>
  <c r="J494" i="5"/>
  <c r="K494" i="5"/>
  <c r="L494" i="5"/>
  <c r="M494" i="5"/>
  <c r="N494" i="5"/>
  <c r="O494" i="5"/>
  <c r="P494" i="5"/>
  <c r="Q494" i="5"/>
  <c r="R494" i="5"/>
  <c r="S494" i="5"/>
  <c r="T494" i="5"/>
  <c r="U494" i="5"/>
  <c r="V494" i="5"/>
  <c r="W494" i="5"/>
  <c r="X494" i="5"/>
  <c r="Y494" i="5"/>
  <c r="Z494" i="5"/>
  <c r="AA494" i="5"/>
  <c r="AB494" i="5"/>
  <c r="B495" i="5"/>
  <c r="C495" i="5"/>
  <c r="D495" i="5"/>
  <c r="E495" i="5"/>
  <c r="F495" i="5"/>
  <c r="G495" i="5"/>
  <c r="H495" i="5"/>
  <c r="I495" i="5"/>
  <c r="J495" i="5"/>
  <c r="K495" i="5"/>
  <c r="L495" i="5"/>
  <c r="M495" i="5"/>
  <c r="N495" i="5"/>
  <c r="O495" i="5"/>
  <c r="P495" i="5"/>
  <c r="Q495" i="5"/>
  <c r="R495" i="5"/>
  <c r="S495" i="5"/>
  <c r="T495" i="5"/>
  <c r="U495" i="5"/>
  <c r="V495" i="5"/>
  <c r="W495" i="5"/>
  <c r="X495" i="5"/>
  <c r="Y495" i="5"/>
  <c r="Z495" i="5"/>
  <c r="AA495" i="5"/>
  <c r="AB495" i="5"/>
  <c r="B496" i="5"/>
  <c r="C496" i="5"/>
  <c r="D496" i="5"/>
  <c r="E496" i="5"/>
  <c r="F496" i="5"/>
  <c r="G496" i="5"/>
  <c r="H496" i="5"/>
  <c r="I496" i="5"/>
  <c r="J496" i="5"/>
  <c r="K496" i="5"/>
  <c r="L496" i="5"/>
  <c r="M496" i="5"/>
  <c r="N496" i="5"/>
  <c r="O496" i="5"/>
  <c r="P496" i="5"/>
  <c r="Q496" i="5"/>
  <c r="R496" i="5"/>
  <c r="S496" i="5"/>
  <c r="T496" i="5"/>
  <c r="U496" i="5"/>
  <c r="V496" i="5"/>
  <c r="W496" i="5"/>
  <c r="X496" i="5"/>
  <c r="Y496" i="5"/>
  <c r="Z496" i="5"/>
  <c r="AA496" i="5"/>
  <c r="AB496" i="5"/>
  <c r="B497" i="5"/>
  <c r="C497" i="5"/>
  <c r="D497" i="5"/>
  <c r="E497" i="5"/>
  <c r="F497" i="5"/>
  <c r="G497" i="5"/>
  <c r="H497" i="5"/>
  <c r="I497" i="5"/>
  <c r="J497" i="5"/>
  <c r="K497" i="5"/>
  <c r="L497" i="5"/>
  <c r="M497" i="5"/>
  <c r="N497" i="5"/>
  <c r="O497" i="5"/>
  <c r="P497" i="5"/>
  <c r="Q497" i="5"/>
  <c r="R497" i="5"/>
  <c r="S497" i="5"/>
  <c r="T497" i="5"/>
  <c r="U497" i="5"/>
  <c r="V497" i="5"/>
  <c r="W497" i="5"/>
  <c r="X497" i="5"/>
  <c r="Y497" i="5"/>
  <c r="Z497" i="5"/>
  <c r="AA497" i="5"/>
  <c r="AB497" i="5"/>
  <c r="B498" i="5"/>
  <c r="C498" i="5"/>
  <c r="D498" i="5"/>
  <c r="E498" i="5"/>
  <c r="F498" i="5"/>
  <c r="G498" i="5"/>
  <c r="H498" i="5"/>
  <c r="I498" i="5"/>
  <c r="J498" i="5"/>
  <c r="K498" i="5"/>
  <c r="L498" i="5"/>
  <c r="M498" i="5"/>
  <c r="N498" i="5"/>
  <c r="O498" i="5"/>
  <c r="P498" i="5"/>
  <c r="Q498" i="5"/>
  <c r="R498" i="5"/>
  <c r="S498" i="5"/>
  <c r="T498" i="5"/>
  <c r="U498" i="5"/>
  <c r="V498" i="5"/>
  <c r="W498" i="5"/>
  <c r="X498" i="5"/>
  <c r="Y498" i="5"/>
  <c r="Z498" i="5"/>
  <c r="AA498" i="5"/>
  <c r="AB498" i="5"/>
  <c r="B499" i="5"/>
  <c r="C499" i="5"/>
  <c r="D499" i="5"/>
  <c r="E499" i="5"/>
  <c r="F499" i="5"/>
  <c r="G499" i="5"/>
  <c r="H499" i="5"/>
  <c r="I499" i="5"/>
  <c r="J499" i="5"/>
  <c r="K499" i="5"/>
  <c r="L499" i="5"/>
  <c r="M499" i="5"/>
  <c r="N499" i="5"/>
  <c r="O499" i="5"/>
  <c r="P499" i="5"/>
  <c r="Q499" i="5"/>
  <c r="R499" i="5"/>
  <c r="S499" i="5"/>
  <c r="T499" i="5"/>
  <c r="U499" i="5"/>
  <c r="V499" i="5"/>
  <c r="W499" i="5"/>
  <c r="X499" i="5"/>
  <c r="Y499" i="5"/>
  <c r="Z499" i="5"/>
  <c r="AA499" i="5"/>
  <c r="AB499" i="5"/>
  <c r="B500" i="5"/>
  <c r="C500" i="5"/>
  <c r="D500" i="5"/>
  <c r="E500" i="5"/>
  <c r="F500" i="5"/>
  <c r="G500" i="5"/>
  <c r="H500" i="5"/>
  <c r="I500" i="5"/>
  <c r="J500" i="5"/>
  <c r="K500" i="5"/>
  <c r="L500" i="5"/>
  <c r="M500" i="5"/>
  <c r="N500" i="5"/>
  <c r="O500" i="5"/>
  <c r="P500" i="5"/>
  <c r="Q500" i="5"/>
  <c r="R500" i="5"/>
  <c r="S500" i="5"/>
  <c r="T500" i="5"/>
  <c r="U500" i="5"/>
  <c r="V500" i="5"/>
  <c r="W500" i="5"/>
  <c r="X500" i="5"/>
  <c r="Y500" i="5"/>
  <c r="Z500" i="5"/>
  <c r="AA500" i="5"/>
  <c r="AB500" i="5"/>
  <c r="B501" i="5"/>
  <c r="C501" i="5"/>
  <c r="D501" i="5"/>
  <c r="E501" i="5"/>
  <c r="F501" i="5"/>
  <c r="G501" i="5"/>
  <c r="H501" i="5"/>
  <c r="I501" i="5"/>
  <c r="J501" i="5"/>
  <c r="K501" i="5"/>
  <c r="L501" i="5"/>
  <c r="M501" i="5"/>
  <c r="N501" i="5"/>
  <c r="O501" i="5"/>
  <c r="P501" i="5"/>
  <c r="Q501" i="5"/>
  <c r="R501" i="5"/>
  <c r="S501" i="5"/>
  <c r="T501" i="5"/>
  <c r="U501" i="5"/>
  <c r="V501" i="5"/>
  <c r="W501" i="5"/>
  <c r="X501" i="5"/>
  <c r="Y501" i="5"/>
  <c r="Z501" i="5"/>
  <c r="AA501" i="5"/>
  <c r="AB501" i="5"/>
  <c r="B502" i="5"/>
  <c r="C502" i="5"/>
  <c r="D502" i="5"/>
  <c r="E502" i="5"/>
  <c r="F502" i="5"/>
  <c r="G502" i="5"/>
  <c r="H502" i="5"/>
  <c r="I502" i="5"/>
  <c r="J502" i="5"/>
  <c r="K502" i="5"/>
  <c r="L502" i="5"/>
  <c r="M502" i="5"/>
  <c r="N502" i="5"/>
  <c r="O502" i="5"/>
  <c r="P502" i="5"/>
  <c r="Q502" i="5"/>
  <c r="R502" i="5"/>
  <c r="S502" i="5"/>
  <c r="T502" i="5"/>
  <c r="U502" i="5"/>
  <c r="V502" i="5"/>
  <c r="W502" i="5"/>
  <c r="X502" i="5"/>
  <c r="Y502" i="5"/>
  <c r="Z502" i="5"/>
  <c r="AA502" i="5"/>
  <c r="AB502" i="5"/>
  <c r="B503" i="5"/>
  <c r="C503" i="5"/>
  <c r="D503" i="5"/>
  <c r="E503" i="5"/>
  <c r="F503" i="5"/>
  <c r="G503" i="5"/>
  <c r="H503" i="5"/>
  <c r="I503" i="5"/>
  <c r="J503" i="5"/>
  <c r="K503" i="5"/>
  <c r="L503" i="5"/>
  <c r="M503" i="5"/>
  <c r="N503" i="5"/>
  <c r="O503" i="5"/>
  <c r="P503" i="5"/>
  <c r="Q503" i="5"/>
  <c r="R503" i="5"/>
  <c r="S503" i="5"/>
  <c r="T503" i="5"/>
  <c r="U503" i="5"/>
  <c r="V503" i="5"/>
  <c r="W503" i="5"/>
  <c r="X503" i="5"/>
  <c r="Y503" i="5"/>
  <c r="Z503" i="5"/>
  <c r="AA503" i="5"/>
  <c r="AB503" i="5"/>
  <c r="B504" i="5"/>
  <c r="C504" i="5"/>
  <c r="D504" i="5"/>
  <c r="E504" i="5"/>
  <c r="F504" i="5"/>
  <c r="G504" i="5"/>
  <c r="H504" i="5"/>
  <c r="I504" i="5"/>
  <c r="J504" i="5"/>
  <c r="K504" i="5"/>
  <c r="L504" i="5"/>
  <c r="M504" i="5"/>
  <c r="N504" i="5"/>
  <c r="O504" i="5"/>
  <c r="P504" i="5"/>
  <c r="Q504" i="5"/>
  <c r="R504" i="5"/>
  <c r="S504" i="5"/>
  <c r="T504" i="5"/>
  <c r="U504" i="5"/>
  <c r="V504" i="5"/>
  <c r="W504" i="5"/>
  <c r="X504" i="5"/>
  <c r="Y504" i="5"/>
  <c r="Z504" i="5"/>
  <c r="AA504" i="5"/>
  <c r="AB504" i="5"/>
  <c r="B505" i="5"/>
  <c r="C505" i="5"/>
  <c r="D505" i="5"/>
  <c r="E505" i="5"/>
  <c r="F505" i="5"/>
  <c r="G505" i="5"/>
  <c r="H505" i="5"/>
  <c r="I505" i="5"/>
  <c r="J505" i="5"/>
  <c r="K505" i="5"/>
  <c r="L505" i="5"/>
  <c r="M505" i="5"/>
  <c r="N505" i="5"/>
  <c r="O505" i="5"/>
  <c r="P505" i="5"/>
  <c r="Q505" i="5"/>
  <c r="R505" i="5"/>
  <c r="S505" i="5"/>
  <c r="T505" i="5"/>
  <c r="U505" i="5"/>
  <c r="V505" i="5"/>
  <c r="W505" i="5"/>
  <c r="X505" i="5"/>
  <c r="Y505" i="5"/>
  <c r="Z505" i="5"/>
  <c r="AA505" i="5"/>
  <c r="AB505" i="5"/>
  <c r="B506" i="5"/>
  <c r="C506" i="5"/>
  <c r="D506" i="5"/>
  <c r="E506" i="5"/>
  <c r="F506" i="5"/>
  <c r="G506" i="5"/>
  <c r="H506" i="5"/>
  <c r="I506" i="5"/>
  <c r="J506" i="5"/>
  <c r="K506" i="5"/>
  <c r="L506" i="5"/>
  <c r="M506" i="5"/>
  <c r="N506" i="5"/>
  <c r="O506" i="5"/>
  <c r="P506" i="5"/>
  <c r="Q506" i="5"/>
  <c r="R506" i="5"/>
  <c r="S506" i="5"/>
  <c r="T506" i="5"/>
  <c r="U506" i="5"/>
  <c r="V506" i="5"/>
  <c r="W506" i="5"/>
  <c r="X506" i="5"/>
  <c r="Y506" i="5"/>
  <c r="Z506" i="5"/>
  <c r="AA506" i="5"/>
  <c r="AB506" i="5"/>
  <c r="B507" i="5"/>
  <c r="C507" i="5"/>
  <c r="D507" i="5"/>
  <c r="E507" i="5"/>
  <c r="F507" i="5"/>
  <c r="G507" i="5"/>
  <c r="H507" i="5"/>
  <c r="I507" i="5"/>
  <c r="J507" i="5"/>
  <c r="K507" i="5"/>
  <c r="L507" i="5"/>
  <c r="M507" i="5"/>
  <c r="N507" i="5"/>
  <c r="O507" i="5"/>
  <c r="P507" i="5"/>
  <c r="Q507" i="5"/>
  <c r="R507" i="5"/>
  <c r="S507" i="5"/>
  <c r="T507" i="5"/>
  <c r="U507" i="5"/>
  <c r="V507" i="5"/>
  <c r="W507" i="5"/>
  <c r="X507" i="5"/>
  <c r="Y507" i="5"/>
  <c r="Z507" i="5"/>
  <c r="AA507" i="5"/>
  <c r="AB507" i="5"/>
  <c r="B508" i="5"/>
  <c r="C508" i="5"/>
  <c r="D508" i="5"/>
  <c r="E508" i="5"/>
  <c r="F508" i="5"/>
  <c r="G508" i="5"/>
  <c r="H508" i="5"/>
  <c r="I508" i="5"/>
  <c r="J508" i="5"/>
  <c r="K508" i="5"/>
  <c r="L508" i="5"/>
  <c r="M508" i="5"/>
  <c r="N508" i="5"/>
  <c r="O508" i="5"/>
  <c r="P508" i="5"/>
  <c r="Q508" i="5"/>
  <c r="R508" i="5"/>
  <c r="S508" i="5"/>
  <c r="T508" i="5"/>
  <c r="U508" i="5"/>
  <c r="V508" i="5"/>
  <c r="W508" i="5"/>
  <c r="X508" i="5"/>
  <c r="Y508" i="5"/>
  <c r="Z508" i="5"/>
  <c r="AA508" i="5"/>
  <c r="AB508" i="5"/>
  <c r="B509" i="5"/>
  <c r="C509" i="5"/>
  <c r="D509" i="5"/>
  <c r="E509" i="5"/>
  <c r="F509" i="5"/>
  <c r="G509" i="5"/>
  <c r="H509" i="5"/>
  <c r="I509" i="5"/>
  <c r="J509" i="5"/>
  <c r="K509" i="5"/>
  <c r="L509" i="5"/>
  <c r="M509" i="5"/>
  <c r="N509" i="5"/>
  <c r="O509" i="5"/>
  <c r="P509" i="5"/>
  <c r="Q509" i="5"/>
  <c r="R509" i="5"/>
  <c r="S509" i="5"/>
  <c r="T509" i="5"/>
  <c r="U509" i="5"/>
  <c r="V509" i="5"/>
  <c r="W509" i="5"/>
  <c r="X509" i="5"/>
  <c r="Y509" i="5"/>
  <c r="Z509" i="5"/>
  <c r="AA509" i="5"/>
  <c r="AB509" i="5"/>
  <c r="B510" i="5"/>
  <c r="C510" i="5"/>
  <c r="D510" i="5"/>
  <c r="E510" i="5"/>
  <c r="F510" i="5"/>
  <c r="G510" i="5"/>
  <c r="H510" i="5"/>
  <c r="I510" i="5"/>
  <c r="J510" i="5"/>
  <c r="K510" i="5"/>
  <c r="L510" i="5"/>
  <c r="M510" i="5"/>
  <c r="N510" i="5"/>
  <c r="O510" i="5"/>
  <c r="P510" i="5"/>
  <c r="Q510" i="5"/>
  <c r="R510" i="5"/>
  <c r="S510" i="5"/>
  <c r="T510" i="5"/>
  <c r="U510" i="5"/>
  <c r="V510" i="5"/>
  <c r="W510" i="5"/>
  <c r="X510" i="5"/>
  <c r="Y510" i="5"/>
  <c r="Z510" i="5"/>
  <c r="AA510" i="5"/>
  <c r="AB510" i="5"/>
  <c r="B511" i="5"/>
  <c r="C511" i="5"/>
  <c r="D511" i="5"/>
  <c r="E511" i="5"/>
  <c r="F511" i="5"/>
  <c r="G511" i="5"/>
  <c r="H511" i="5"/>
  <c r="I511" i="5"/>
  <c r="J511" i="5"/>
  <c r="K511" i="5"/>
  <c r="L511" i="5"/>
  <c r="M511" i="5"/>
  <c r="N511" i="5"/>
  <c r="O511" i="5"/>
  <c r="P511" i="5"/>
  <c r="Q511" i="5"/>
  <c r="R511" i="5"/>
  <c r="S511" i="5"/>
  <c r="T511" i="5"/>
  <c r="U511" i="5"/>
  <c r="V511" i="5"/>
  <c r="W511" i="5"/>
  <c r="X511" i="5"/>
  <c r="Y511" i="5"/>
  <c r="Z511" i="5"/>
  <c r="AA511" i="5"/>
  <c r="AB511" i="5"/>
  <c r="B512" i="5"/>
  <c r="C512" i="5"/>
  <c r="D512" i="5"/>
  <c r="E512" i="5"/>
  <c r="F512" i="5"/>
  <c r="G512" i="5"/>
  <c r="H512" i="5"/>
  <c r="I512" i="5"/>
  <c r="J512" i="5"/>
  <c r="K512" i="5"/>
  <c r="L512" i="5"/>
  <c r="M512" i="5"/>
  <c r="N512" i="5"/>
  <c r="O512" i="5"/>
  <c r="P512" i="5"/>
  <c r="Q512" i="5"/>
  <c r="R512" i="5"/>
  <c r="S512" i="5"/>
  <c r="T512" i="5"/>
  <c r="U512" i="5"/>
  <c r="V512" i="5"/>
  <c r="W512" i="5"/>
  <c r="X512" i="5"/>
  <c r="Y512" i="5"/>
  <c r="Z512" i="5"/>
  <c r="AA512" i="5"/>
  <c r="AB512" i="5"/>
  <c r="B513" i="5"/>
  <c r="C513" i="5"/>
  <c r="D513" i="5"/>
  <c r="E513" i="5"/>
  <c r="F513" i="5"/>
  <c r="G513" i="5"/>
  <c r="H513" i="5"/>
  <c r="I513" i="5"/>
  <c r="J513" i="5"/>
  <c r="K513" i="5"/>
  <c r="L513" i="5"/>
  <c r="M513" i="5"/>
  <c r="N513" i="5"/>
  <c r="O513" i="5"/>
  <c r="P513" i="5"/>
  <c r="Q513" i="5"/>
  <c r="R513" i="5"/>
  <c r="S513" i="5"/>
  <c r="T513" i="5"/>
  <c r="U513" i="5"/>
  <c r="V513" i="5"/>
  <c r="W513" i="5"/>
  <c r="X513" i="5"/>
  <c r="Y513" i="5"/>
  <c r="Z513" i="5"/>
  <c r="AA513" i="5"/>
  <c r="AB513" i="5"/>
  <c r="B514" i="5"/>
  <c r="C514" i="5"/>
  <c r="D514" i="5"/>
  <c r="E514" i="5"/>
  <c r="F514" i="5"/>
  <c r="G514" i="5"/>
  <c r="H514" i="5"/>
  <c r="I514" i="5"/>
  <c r="J514" i="5"/>
  <c r="K514" i="5"/>
  <c r="L514" i="5"/>
  <c r="M514" i="5"/>
  <c r="N514" i="5"/>
  <c r="O514" i="5"/>
  <c r="P514" i="5"/>
  <c r="Q514" i="5"/>
  <c r="R514" i="5"/>
  <c r="S514" i="5"/>
  <c r="T514" i="5"/>
  <c r="U514" i="5"/>
  <c r="V514" i="5"/>
  <c r="W514" i="5"/>
  <c r="X514" i="5"/>
  <c r="Y514" i="5"/>
  <c r="Z514" i="5"/>
  <c r="AA514" i="5"/>
  <c r="AB514" i="5"/>
  <c r="B515" i="5"/>
  <c r="C515" i="5"/>
  <c r="D515" i="5"/>
  <c r="E515" i="5"/>
  <c r="F515" i="5"/>
  <c r="G515" i="5"/>
  <c r="H515" i="5"/>
  <c r="I515" i="5"/>
  <c r="J515" i="5"/>
  <c r="K515" i="5"/>
  <c r="L515" i="5"/>
  <c r="M515" i="5"/>
  <c r="N515" i="5"/>
  <c r="O515" i="5"/>
  <c r="P515" i="5"/>
  <c r="Q515" i="5"/>
  <c r="R515" i="5"/>
  <c r="S515" i="5"/>
  <c r="T515" i="5"/>
  <c r="U515" i="5"/>
  <c r="V515" i="5"/>
  <c r="W515" i="5"/>
  <c r="X515" i="5"/>
  <c r="Y515" i="5"/>
  <c r="Z515" i="5"/>
  <c r="AA515" i="5"/>
  <c r="AB515" i="5"/>
  <c r="B516" i="5"/>
  <c r="C516" i="5"/>
  <c r="D516" i="5"/>
  <c r="E516" i="5"/>
  <c r="F516" i="5"/>
  <c r="G516" i="5"/>
  <c r="H516" i="5"/>
  <c r="I516" i="5"/>
  <c r="J516" i="5"/>
  <c r="K516" i="5"/>
  <c r="L516" i="5"/>
  <c r="M516" i="5"/>
  <c r="N516" i="5"/>
  <c r="O516" i="5"/>
  <c r="P516" i="5"/>
  <c r="Q516" i="5"/>
  <c r="R516" i="5"/>
  <c r="S516" i="5"/>
  <c r="T516" i="5"/>
  <c r="U516" i="5"/>
  <c r="V516" i="5"/>
  <c r="W516" i="5"/>
  <c r="X516" i="5"/>
  <c r="Y516" i="5"/>
  <c r="Z516" i="5"/>
  <c r="AA516" i="5"/>
  <c r="AB516" i="5"/>
  <c r="B517" i="5"/>
  <c r="C517" i="5"/>
  <c r="D517" i="5"/>
  <c r="E517" i="5"/>
  <c r="F517" i="5"/>
  <c r="G517" i="5"/>
  <c r="H517" i="5"/>
  <c r="I517" i="5"/>
  <c r="J517" i="5"/>
  <c r="K517" i="5"/>
  <c r="L517" i="5"/>
  <c r="M517" i="5"/>
  <c r="N517" i="5"/>
  <c r="O517" i="5"/>
  <c r="P517" i="5"/>
  <c r="Q517" i="5"/>
  <c r="R517" i="5"/>
  <c r="S517" i="5"/>
  <c r="T517" i="5"/>
  <c r="U517" i="5"/>
  <c r="V517" i="5"/>
  <c r="W517" i="5"/>
  <c r="X517" i="5"/>
  <c r="Y517" i="5"/>
  <c r="Z517" i="5"/>
  <c r="AA517" i="5"/>
  <c r="AB517" i="5"/>
  <c r="B518" i="5"/>
  <c r="C518" i="5"/>
  <c r="D518" i="5"/>
  <c r="E518" i="5"/>
  <c r="F518" i="5"/>
  <c r="G518" i="5"/>
  <c r="H518" i="5"/>
  <c r="I518" i="5"/>
  <c r="J518" i="5"/>
  <c r="K518" i="5"/>
  <c r="L518" i="5"/>
  <c r="M518" i="5"/>
  <c r="N518" i="5"/>
  <c r="O518" i="5"/>
  <c r="P518" i="5"/>
  <c r="Q518" i="5"/>
  <c r="R518" i="5"/>
  <c r="S518" i="5"/>
  <c r="T518" i="5"/>
  <c r="U518" i="5"/>
  <c r="V518" i="5"/>
  <c r="W518" i="5"/>
  <c r="X518" i="5"/>
  <c r="Y518" i="5"/>
  <c r="Z518" i="5"/>
  <c r="AA518" i="5"/>
  <c r="AB518" i="5"/>
  <c r="B519" i="5"/>
  <c r="C519" i="5"/>
  <c r="D519" i="5"/>
  <c r="E519" i="5"/>
  <c r="F519" i="5"/>
  <c r="G519" i="5"/>
  <c r="H519" i="5"/>
  <c r="I519" i="5"/>
  <c r="J519" i="5"/>
  <c r="K519" i="5"/>
  <c r="L519" i="5"/>
  <c r="M519" i="5"/>
  <c r="N519" i="5"/>
  <c r="O519" i="5"/>
  <c r="P519" i="5"/>
  <c r="Q519" i="5"/>
  <c r="R519" i="5"/>
  <c r="S519" i="5"/>
  <c r="T519" i="5"/>
  <c r="U519" i="5"/>
  <c r="V519" i="5"/>
  <c r="W519" i="5"/>
  <c r="X519" i="5"/>
  <c r="Y519" i="5"/>
  <c r="Z519" i="5"/>
  <c r="AA519" i="5"/>
  <c r="AB519" i="5"/>
  <c r="B520" i="5"/>
  <c r="C520" i="5"/>
  <c r="D520" i="5"/>
  <c r="E520" i="5"/>
  <c r="F520" i="5"/>
  <c r="G520" i="5"/>
  <c r="H520" i="5"/>
  <c r="I520" i="5"/>
  <c r="J520" i="5"/>
  <c r="K520" i="5"/>
  <c r="L520" i="5"/>
  <c r="M520" i="5"/>
  <c r="N520" i="5"/>
  <c r="O520" i="5"/>
  <c r="P520" i="5"/>
  <c r="Q520" i="5"/>
  <c r="R520" i="5"/>
  <c r="S520" i="5"/>
  <c r="T520" i="5"/>
  <c r="U520" i="5"/>
  <c r="V520" i="5"/>
  <c r="W520" i="5"/>
  <c r="X520" i="5"/>
  <c r="Y520" i="5"/>
  <c r="Z520" i="5"/>
  <c r="AA520" i="5"/>
  <c r="AB520" i="5"/>
  <c r="B521" i="5"/>
  <c r="C521" i="5"/>
  <c r="D521" i="5"/>
  <c r="E521" i="5"/>
  <c r="F521" i="5"/>
  <c r="G521" i="5"/>
  <c r="H521" i="5"/>
  <c r="I521" i="5"/>
  <c r="J521" i="5"/>
  <c r="K521" i="5"/>
  <c r="L521" i="5"/>
  <c r="M521" i="5"/>
  <c r="N521" i="5"/>
  <c r="O521" i="5"/>
  <c r="P521" i="5"/>
  <c r="Q521" i="5"/>
  <c r="R521" i="5"/>
  <c r="S521" i="5"/>
  <c r="T521" i="5"/>
  <c r="U521" i="5"/>
  <c r="V521" i="5"/>
  <c r="W521" i="5"/>
  <c r="X521" i="5"/>
  <c r="Y521" i="5"/>
  <c r="Z521" i="5"/>
  <c r="AA521" i="5"/>
  <c r="AB521" i="5"/>
  <c r="B522" i="5"/>
  <c r="C522" i="5"/>
  <c r="D522" i="5"/>
  <c r="E522" i="5"/>
  <c r="F522" i="5"/>
  <c r="G522" i="5"/>
  <c r="H522" i="5"/>
  <c r="I522" i="5"/>
  <c r="J522" i="5"/>
  <c r="K522" i="5"/>
  <c r="L522" i="5"/>
  <c r="M522" i="5"/>
  <c r="N522" i="5"/>
  <c r="O522" i="5"/>
  <c r="P522" i="5"/>
  <c r="Q522" i="5"/>
  <c r="R522" i="5"/>
  <c r="S522" i="5"/>
  <c r="T522" i="5"/>
  <c r="U522" i="5"/>
  <c r="V522" i="5"/>
  <c r="W522" i="5"/>
  <c r="X522" i="5"/>
  <c r="Y522" i="5"/>
  <c r="Z522" i="5"/>
  <c r="AA522" i="5"/>
  <c r="AB522" i="5"/>
  <c r="B523" i="5"/>
  <c r="C523" i="5"/>
  <c r="D523" i="5"/>
  <c r="E523" i="5"/>
  <c r="F523" i="5"/>
  <c r="G523" i="5"/>
  <c r="H523" i="5"/>
  <c r="I523" i="5"/>
  <c r="J523" i="5"/>
  <c r="K523" i="5"/>
  <c r="L523" i="5"/>
  <c r="M523" i="5"/>
  <c r="N523" i="5"/>
  <c r="O523" i="5"/>
  <c r="P523" i="5"/>
  <c r="Q523" i="5"/>
  <c r="R523" i="5"/>
  <c r="S523" i="5"/>
  <c r="T523" i="5"/>
  <c r="U523" i="5"/>
  <c r="V523" i="5"/>
  <c r="W523" i="5"/>
  <c r="X523" i="5"/>
  <c r="Y523" i="5"/>
  <c r="Z523" i="5"/>
  <c r="AA523" i="5"/>
  <c r="AB523" i="5"/>
  <c r="B524" i="5"/>
  <c r="C524" i="5"/>
  <c r="D524" i="5"/>
  <c r="E524" i="5"/>
  <c r="F524" i="5"/>
  <c r="G524" i="5"/>
  <c r="H524" i="5"/>
  <c r="I524" i="5"/>
  <c r="J524" i="5"/>
  <c r="K524" i="5"/>
  <c r="L524" i="5"/>
  <c r="M524" i="5"/>
  <c r="N524" i="5"/>
  <c r="O524" i="5"/>
  <c r="P524" i="5"/>
  <c r="Q524" i="5"/>
  <c r="R524" i="5"/>
  <c r="S524" i="5"/>
  <c r="T524" i="5"/>
  <c r="U524" i="5"/>
  <c r="V524" i="5"/>
  <c r="W524" i="5"/>
  <c r="X524" i="5"/>
  <c r="Y524" i="5"/>
  <c r="Z524" i="5"/>
  <c r="AA524" i="5"/>
  <c r="AB524" i="5"/>
  <c r="B525" i="5"/>
  <c r="C525" i="5"/>
  <c r="D525" i="5"/>
  <c r="E525" i="5"/>
  <c r="F525" i="5"/>
  <c r="G525" i="5"/>
  <c r="H525" i="5"/>
  <c r="I525" i="5"/>
  <c r="J525" i="5"/>
  <c r="K525" i="5"/>
  <c r="L525" i="5"/>
  <c r="M525" i="5"/>
  <c r="N525" i="5"/>
  <c r="O525" i="5"/>
  <c r="P525" i="5"/>
  <c r="Q525" i="5"/>
  <c r="R525" i="5"/>
  <c r="S525" i="5"/>
  <c r="T525" i="5"/>
  <c r="U525" i="5"/>
  <c r="V525" i="5"/>
  <c r="W525" i="5"/>
  <c r="X525" i="5"/>
  <c r="Y525" i="5"/>
  <c r="Z525" i="5"/>
  <c r="AA525" i="5"/>
  <c r="AB525" i="5"/>
  <c r="B526" i="5"/>
  <c r="C526" i="5"/>
  <c r="D526" i="5"/>
  <c r="E526" i="5"/>
  <c r="F526" i="5"/>
  <c r="G526" i="5"/>
  <c r="H526" i="5"/>
  <c r="I526" i="5"/>
  <c r="J526" i="5"/>
  <c r="K526" i="5"/>
  <c r="L526" i="5"/>
  <c r="M526" i="5"/>
  <c r="N526" i="5"/>
  <c r="O526" i="5"/>
  <c r="P526" i="5"/>
  <c r="Q526" i="5"/>
  <c r="R526" i="5"/>
  <c r="S526" i="5"/>
  <c r="T526" i="5"/>
  <c r="U526" i="5"/>
  <c r="V526" i="5"/>
  <c r="W526" i="5"/>
  <c r="X526" i="5"/>
  <c r="Y526" i="5"/>
  <c r="Z526" i="5"/>
  <c r="AA526" i="5"/>
  <c r="AB526" i="5"/>
  <c r="B527" i="5"/>
  <c r="C527" i="5"/>
  <c r="D527" i="5"/>
  <c r="E527" i="5"/>
  <c r="F527" i="5"/>
  <c r="G527" i="5"/>
  <c r="H527" i="5"/>
  <c r="I527" i="5"/>
  <c r="J527" i="5"/>
  <c r="K527" i="5"/>
  <c r="L527" i="5"/>
  <c r="M527" i="5"/>
  <c r="N527" i="5"/>
  <c r="O527" i="5"/>
  <c r="P527" i="5"/>
  <c r="Q527" i="5"/>
  <c r="R527" i="5"/>
  <c r="S527" i="5"/>
  <c r="T527" i="5"/>
  <c r="U527" i="5"/>
  <c r="V527" i="5"/>
  <c r="W527" i="5"/>
  <c r="X527" i="5"/>
  <c r="Y527" i="5"/>
  <c r="Z527" i="5"/>
  <c r="AA527" i="5"/>
  <c r="AB527" i="5"/>
  <c r="B528" i="5"/>
  <c r="C528" i="5"/>
  <c r="D528" i="5"/>
  <c r="E528" i="5"/>
  <c r="F528" i="5"/>
  <c r="G528" i="5"/>
  <c r="H528" i="5"/>
  <c r="I528" i="5"/>
  <c r="J528" i="5"/>
  <c r="K528" i="5"/>
  <c r="L528" i="5"/>
  <c r="M528" i="5"/>
  <c r="N528" i="5"/>
  <c r="O528" i="5"/>
  <c r="P528" i="5"/>
  <c r="Q528" i="5"/>
  <c r="R528" i="5"/>
  <c r="S528" i="5"/>
  <c r="T528" i="5"/>
  <c r="U528" i="5"/>
  <c r="V528" i="5"/>
  <c r="W528" i="5"/>
  <c r="X528" i="5"/>
  <c r="Y528" i="5"/>
  <c r="Z528" i="5"/>
  <c r="AA528" i="5"/>
  <c r="AB528" i="5"/>
  <c r="B529" i="5"/>
  <c r="C529" i="5"/>
  <c r="D529" i="5"/>
  <c r="E529" i="5"/>
  <c r="F529" i="5"/>
  <c r="G529" i="5"/>
  <c r="H529" i="5"/>
  <c r="I529" i="5"/>
  <c r="J529" i="5"/>
  <c r="K529" i="5"/>
  <c r="L529" i="5"/>
  <c r="M529" i="5"/>
  <c r="N529" i="5"/>
  <c r="O529" i="5"/>
  <c r="P529" i="5"/>
  <c r="Q529" i="5"/>
  <c r="R529" i="5"/>
  <c r="S529" i="5"/>
  <c r="T529" i="5"/>
  <c r="U529" i="5"/>
  <c r="V529" i="5"/>
  <c r="W529" i="5"/>
  <c r="X529" i="5"/>
  <c r="Y529" i="5"/>
  <c r="Z529" i="5"/>
  <c r="AA529" i="5"/>
  <c r="AB529" i="5"/>
  <c r="B530" i="5"/>
  <c r="C530" i="5"/>
  <c r="D530" i="5"/>
  <c r="E530" i="5"/>
  <c r="F530" i="5"/>
  <c r="G530" i="5"/>
  <c r="H530" i="5"/>
  <c r="I530" i="5"/>
  <c r="J530" i="5"/>
  <c r="K530" i="5"/>
  <c r="L530" i="5"/>
  <c r="M530" i="5"/>
  <c r="N530" i="5"/>
  <c r="O530" i="5"/>
  <c r="P530" i="5"/>
  <c r="Q530" i="5"/>
  <c r="R530" i="5"/>
  <c r="S530" i="5"/>
  <c r="T530" i="5"/>
  <c r="U530" i="5"/>
  <c r="V530" i="5"/>
  <c r="W530" i="5"/>
  <c r="X530" i="5"/>
  <c r="Y530" i="5"/>
  <c r="Z530" i="5"/>
  <c r="AA530" i="5"/>
  <c r="AB530" i="5"/>
  <c r="B531" i="5"/>
  <c r="C531" i="5"/>
  <c r="D531" i="5"/>
  <c r="E531" i="5"/>
  <c r="F531" i="5"/>
  <c r="G531" i="5"/>
  <c r="H531" i="5"/>
  <c r="I531" i="5"/>
  <c r="J531" i="5"/>
  <c r="K531" i="5"/>
  <c r="L531" i="5"/>
  <c r="M531" i="5"/>
  <c r="N531" i="5"/>
  <c r="O531" i="5"/>
  <c r="P531" i="5"/>
  <c r="Q531" i="5"/>
  <c r="R531" i="5"/>
  <c r="S531" i="5"/>
  <c r="T531" i="5"/>
  <c r="U531" i="5"/>
  <c r="V531" i="5"/>
  <c r="W531" i="5"/>
  <c r="X531" i="5"/>
  <c r="Y531" i="5"/>
  <c r="Z531" i="5"/>
  <c r="AA531" i="5"/>
  <c r="AB531" i="5"/>
  <c r="B532" i="5"/>
  <c r="C532" i="5"/>
  <c r="D532" i="5"/>
  <c r="E532" i="5"/>
  <c r="F532" i="5"/>
  <c r="G532" i="5"/>
  <c r="H532" i="5"/>
  <c r="I532" i="5"/>
  <c r="J532" i="5"/>
  <c r="K532" i="5"/>
  <c r="L532" i="5"/>
  <c r="M532" i="5"/>
  <c r="N532" i="5"/>
  <c r="O532" i="5"/>
  <c r="P532" i="5"/>
  <c r="Q532" i="5"/>
  <c r="R532" i="5"/>
  <c r="S532" i="5"/>
  <c r="T532" i="5"/>
  <c r="U532" i="5"/>
  <c r="V532" i="5"/>
  <c r="W532" i="5"/>
  <c r="X532" i="5"/>
  <c r="Y532" i="5"/>
  <c r="Z532" i="5"/>
  <c r="AA532" i="5"/>
  <c r="AB532" i="5"/>
  <c r="B533" i="5"/>
  <c r="C533" i="5"/>
  <c r="D533" i="5"/>
  <c r="E533" i="5"/>
  <c r="F533" i="5"/>
  <c r="G533" i="5"/>
  <c r="H533" i="5"/>
  <c r="I533" i="5"/>
  <c r="J533" i="5"/>
  <c r="K533" i="5"/>
  <c r="L533" i="5"/>
  <c r="M533" i="5"/>
  <c r="N533" i="5"/>
  <c r="O533" i="5"/>
  <c r="P533" i="5"/>
  <c r="Q533" i="5"/>
  <c r="R533" i="5"/>
  <c r="S533" i="5"/>
  <c r="T533" i="5"/>
  <c r="U533" i="5"/>
  <c r="V533" i="5"/>
  <c r="W533" i="5"/>
  <c r="X533" i="5"/>
  <c r="Y533" i="5"/>
  <c r="Z533" i="5"/>
  <c r="AA533" i="5"/>
  <c r="AB533" i="5"/>
  <c r="B534" i="5"/>
  <c r="C534" i="5"/>
  <c r="D534" i="5"/>
  <c r="E534" i="5"/>
  <c r="F534" i="5"/>
  <c r="G534" i="5"/>
  <c r="H534" i="5"/>
  <c r="I534" i="5"/>
  <c r="J534" i="5"/>
  <c r="K534" i="5"/>
  <c r="L534" i="5"/>
  <c r="M534" i="5"/>
  <c r="N534" i="5"/>
  <c r="O534" i="5"/>
  <c r="P534" i="5"/>
  <c r="Q534" i="5"/>
  <c r="R534" i="5"/>
  <c r="S534" i="5"/>
  <c r="T534" i="5"/>
  <c r="U534" i="5"/>
  <c r="V534" i="5"/>
  <c r="W534" i="5"/>
  <c r="X534" i="5"/>
  <c r="Y534" i="5"/>
  <c r="Z534" i="5"/>
  <c r="AA534" i="5"/>
  <c r="AB534" i="5"/>
  <c r="B535" i="5"/>
  <c r="C535" i="5"/>
  <c r="D535" i="5"/>
  <c r="E535" i="5"/>
  <c r="F535" i="5"/>
  <c r="G535" i="5"/>
  <c r="H535" i="5"/>
  <c r="I535" i="5"/>
  <c r="J535" i="5"/>
  <c r="K535" i="5"/>
  <c r="L535" i="5"/>
  <c r="M535" i="5"/>
  <c r="N535" i="5"/>
  <c r="O535" i="5"/>
  <c r="P535" i="5"/>
  <c r="Q535" i="5"/>
  <c r="R535" i="5"/>
  <c r="S535" i="5"/>
  <c r="T535" i="5"/>
  <c r="U535" i="5"/>
  <c r="V535" i="5"/>
  <c r="W535" i="5"/>
  <c r="X535" i="5"/>
  <c r="Y535" i="5"/>
  <c r="Z535" i="5"/>
  <c r="AA535" i="5"/>
  <c r="AB535" i="5"/>
  <c r="B536" i="5"/>
  <c r="C536" i="5"/>
  <c r="D536" i="5"/>
  <c r="E536" i="5"/>
  <c r="F536" i="5"/>
  <c r="G536" i="5"/>
  <c r="H536" i="5"/>
  <c r="I536" i="5"/>
  <c r="J536" i="5"/>
  <c r="K536" i="5"/>
  <c r="L536" i="5"/>
  <c r="M536" i="5"/>
  <c r="N536" i="5"/>
  <c r="O536" i="5"/>
  <c r="P536" i="5"/>
  <c r="Q536" i="5"/>
  <c r="R536" i="5"/>
  <c r="S536" i="5"/>
  <c r="T536" i="5"/>
  <c r="U536" i="5"/>
  <c r="V536" i="5"/>
  <c r="W536" i="5"/>
  <c r="X536" i="5"/>
  <c r="Y536" i="5"/>
  <c r="Z536" i="5"/>
  <c r="AA536" i="5"/>
  <c r="AB536" i="5"/>
  <c r="B537" i="5"/>
  <c r="C537" i="5"/>
  <c r="D537" i="5"/>
  <c r="E537" i="5"/>
  <c r="F537" i="5"/>
  <c r="G537" i="5"/>
  <c r="H537" i="5"/>
  <c r="I537" i="5"/>
  <c r="J537" i="5"/>
  <c r="K537" i="5"/>
  <c r="L537" i="5"/>
  <c r="M537" i="5"/>
  <c r="N537" i="5"/>
  <c r="O537" i="5"/>
  <c r="P537" i="5"/>
  <c r="Q537" i="5"/>
  <c r="R537" i="5"/>
  <c r="S537" i="5"/>
  <c r="T537" i="5"/>
  <c r="U537" i="5"/>
  <c r="V537" i="5"/>
  <c r="W537" i="5"/>
  <c r="X537" i="5"/>
  <c r="Y537" i="5"/>
  <c r="Z537" i="5"/>
  <c r="AA537" i="5"/>
  <c r="AB537" i="5"/>
  <c r="B538" i="5"/>
  <c r="C538" i="5"/>
  <c r="D538" i="5"/>
  <c r="E538" i="5"/>
  <c r="F538" i="5"/>
  <c r="G538" i="5"/>
  <c r="H538" i="5"/>
  <c r="I538" i="5"/>
  <c r="J538" i="5"/>
  <c r="K538" i="5"/>
  <c r="L538" i="5"/>
  <c r="M538" i="5"/>
  <c r="N538" i="5"/>
  <c r="O538" i="5"/>
  <c r="P538" i="5"/>
  <c r="Q538" i="5"/>
  <c r="R538" i="5"/>
  <c r="S538" i="5"/>
  <c r="T538" i="5"/>
  <c r="U538" i="5"/>
  <c r="V538" i="5"/>
  <c r="W538" i="5"/>
  <c r="X538" i="5"/>
  <c r="Y538" i="5"/>
  <c r="Z538" i="5"/>
  <c r="AA538" i="5"/>
  <c r="AB538" i="5"/>
  <c r="B539" i="5"/>
  <c r="C539" i="5"/>
  <c r="D539" i="5"/>
  <c r="E539" i="5"/>
  <c r="F539" i="5"/>
  <c r="G539" i="5"/>
  <c r="H539" i="5"/>
  <c r="I539" i="5"/>
  <c r="J539" i="5"/>
  <c r="K539" i="5"/>
  <c r="L539" i="5"/>
  <c r="M539" i="5"/>
  <c r="N539" i="5"/>
  <c r="O539" i="5"/>
  <c r="P539" i="5"/>
  <c r="Q539" i="5"/>
  <c r="R539" i="5"/>
  <c r="S539" i="5"/>
  <c r="T539" i="5"/>
  <c r="U539" i="5"/>
  <c r="V539" i="5"/>
  <c r="W539" i="5"/>
  <c r="X539" i="5"/>
  <c r="Y539" i="5"/>
  <c r="Z539" i="5"/>
  <c r="AA539" i="5"/>
  <c r="AB539" i="5"/>
  <c r="B540" i="5"/>
  <c r="C540" i="5"/>
  <c r="D540" i="5"/>
  <c r="E540" i="5"/>
  <c r="F540" i="5"/>
  <c r="G540" i="5"/>
  <c r="H540" i="5"/>
  <c r="I540" i="5"/>
  <c r="J540" i="5"/>
  <c r="K540" i="5"/>
  <c r="L540" i="5"/>
  <c r="M540" i="5"/>
  <c r="N540" i="5"/>
  <c r="O540" i="5"/>
  <c r="P540" i="5"/>
  <c r="Q540" i="5"/>
  <c r="R540" i="5"/>
  <c r="S540" i="5"/>
  <c r="T540" i="5"/>
  <c r="U540" i="5"/>
  <c r="V540" i="5"/>
  <c r="W540" i="5"/>
  <c r="X540" i="5"/>
  <c r="Y540" i="5"/>
  <c r="Z540" i="5"/>
  <c r="AA540" i="5"/>
  <c r="AB540" i="5"/>
  <c r="B541" i="5"/>
  <c r="C541" i="5"/>
  <c r="D541" i="5"/>
  <c r="E541" i="5"/>
  <c r="F541" i="5"/>
  <c r="G541" i="5"/>
  <c r="H541" i="5"/>
  <c r="I541" i="5"/>
  <c r="J541" i="5"/>
  <c r="K541" i="5"/>
  <c r="L541" i="5"/>
  <c r="M541" i="5"/>
  <c r="N541" i="5"/>
  <c r="O541" i="5"/>
  <c r="P541" i="5"/>
  <c r="Q541" i="5"/>
  <c r="R541" i="5"/>
  <c r="S541" i="5"/>
  <c r="T541" i="5"/>
  <c r="U541" i="5"/>
  <c r="V541" i="5"/>
  <c r="W541" i="5"/>
  <c r="X541" i="5"/>
  <c r="Y541" i="5"/>
  <c r="Z541" i="5"/>
  <c r="AA541" i="5"/>
  <c r="AB541" i="5"/>
  <c r="B542" i="5"/>
  <c r="C542" i="5"/>
  <c r="D542" i="5"/>
  <c r="E542" i="5"/>
  <c r="F542" i="5"/>
  <c r="G542" i="5"/>
  <c r="H542" i="5"/>
  <c r="I542" i="5"/>
  <c r="J542" i="5"/>
  <c r="K542" i="5"/>
  <c r="L542" i="5"/>
  <c r="M542" i="5"/>
  <c r="N542" i="5"/>
  <c r="O542" i="5"/>
  <c r="P542" i="5"/>
  <c r="Q542" i="5"/>
  <c r="R542" i="5"/>
  <c r="S542" i="5"/>
  <c r="T542" i="5"/>
  <c r="U542" i="5"/>
  <c r="V542" i="5"/>
  <c r="W542" i="5"/>
  <c r="X542" i="5"/>
  <c r="Y542" i="5"/>
  <c r="Z542" i="5"/>
  <c r="AA542" i="5"/>
  <c r="AB542" i="5"/>
  <c r="B543" i="5"/>
  <c r="C543" i="5"/>
  <c r="D543" i="5"/>
  <c r="E543" i="5"/>
  <c r="F543" i="5"/>
  <c r="G543" i="5"/>
  <c r="H543" i="5"/>
  <c r="I543" i="5"/>
  <c r="J543" i="5"/>
  <c r="K543" i="5"/>
  <c r="L543" i="5"/>
  <c r="M543" i="5"/>
  <c r="N543" i="5"/>
  <c r="O543" i="5"/>
  <c r="P543" i="5"/>
  <c r="Q543" i="5"/>
  <c r="R543" i="5"/>
  <c r="S543" i="5"/>
  <c r="T543" i="5"/>
  <c r="U543" i="5"/>
  <c r="V543" i="5"/>
  <c r="W543" i="5"/>
  <c r="X543" i="5"/>
  <c r="Y543" i="5"/>
  <c r="Z543" i="5"/>
  <c r="AA543" i="5"/>
  <c r="AB543" i="5"/>
  <c r="B544" i="5"/>
  <c r="C544" i="5"/>
  <c r="D544" i="5"/>
  <c r="E544" i="5"/>
  <c r="F544" i="5"/>
  <c r="G544" i="5"/>
  <c r="H544" i="5"/>
  <c r="I544" i="5"/>
  <c r="J544" i="5"/>
  <c r="K544" i="5"/>
  <c r="L544" i="5"/>
  <c r="M544" i="5"/>
  <c r="N544" i="5"/>
  <c r="O544" i="5"/>
  <c r="P544" i="5"/>
  <c r="Q544" i="5"/>
  <c r="R544" i="5"/>
  <c r="S544" i="5"/>
  <c r="T544" i="5"/>
  <c r="U544" i="5"/>
  <c r="V544" i="5"/>
  <c r="W544" i="5"/>
  <c r="X544" i="5"/>
  <c r="Y544" i="5"/>
  <c r="Z544" i="5"/>
  <c r="AA544" i="5"/>
  <c r="AB544" i="5"/>
  <c r="B545" i="5"/>
  <c r="C545" i="5"/>
  <c r="D545" i="5"/>
  <c r="E545" i="5"/>
  <c r="F545" i="5"/>
  <c r="G545" i="5"/>
  <c r="H545" i="5"/>
  <c r="I545" i="5"/>
  <c r="J545" i="5"/>
  <c r="K545" i="5"/>
  <c r="L545" i="5"/>
  <c r="M545" i="5"/>
  <c r="N545" i="5"/>
  <c r="O545" i="5"/>
  <c r="P545" i="5"/>
  <c r="Q545" i="5"/>
  <c r="R545" i="5"/>
  <c r="S545" i="5"/>
  <c r="T545" i="5"/>
  <c r="U545" i="5"/>
  <c r="V545" i="5"/>
  <c r="W545" i="5"/>
  <c r="X545" i="5"/>
  <c r="Y545" i="5"/>
  <c r="Z545" i="5"/>
  <c r="AA545" i="5"/>
  <c r="AB545" i="5"/>
  <c r="B546" i="5"/>
  <c r="C546" i="5"/>
  <c r="D546" i="5"/>
  <c r="E546" i="5"/>
  <c r="F546" i="5"/>
  <c r="G546" i="5"/>
  <c r="H546" i="5"/>
  <c r="I546" i="5"/>
  <c r="J546" i="5"/>
  <c r="K546" i="5"/>
  <c r="L546" i="5"/>
  <c r="M546" i="5"/>
  <c r="N546" i="5"/>
  <c r="O546" i="5"/>
  <c r="P546" i="5"/>
  <c r="Q546" i="5"/>
  <c r="R546" i="5"/>
  <c r="S546" i="5"/>
  <c r="T546" i="5"/>
  <c r="U546" i="5"/>
  <c r="V546" i="5"/>
  <c r="W546" i="5"/>
  <c r="X546" i="5"/>
  <c r="Y546" i="5"/>
  <c r="Z546" i="5"/>
  <c r="AA546" i="5"/>
  <c r="AB546" i="5"/>
  <c r="B547" i="5"/>
  <c r="C547" i="5"/>
  <c r="D547" i="5"/>
  <c r="E547" i="5"/>
  <c r="F547" i="5"/>
  <c r="G547" i="5"/>
  <c r="H547" i="5"/>
  <c r="I547" i="5"/>
  <c r="J547" i="5"/>
  <c r="K547" i="5"/>
  <c r="L547" i="5"/>
  <c r="M547" i="5"/>
  <c r="N547" i="5"/>
  <c r="O547" i="5"/>
  <c r="P547" i="5"/>
  <c r="Q547" i="5"/>
  <c r="R547" i="5"/>
  <c r="S547" i="5"/>
  <c r="T547" i="5"/>
  <c r="U547" i="5"/>
  <c r="V547" i="5"/>
  <c r="W547" i="5"/>
  <c r="X547" i="5"/>
  <c r="Y547" i="5"/>
  <c r="Z547" i="5"/>
  <c r="AA547" i="5"/>
  <c r="AB547" i="5"/>
  <c r="B548" i="5"/>
  <c r="C548" i="5"/>
  <c r="D548" i="5"/>
  <c r="E548" i="5"/>
  <c r="F548" i="5"/>
  <c r="G548" i="5"/>
  <c r="H548" i="5"/>
  <c r="I548" i="5"/>
  <c r="J548" i="5"/>
  <c r="K548" i="5"/>
  <c r="L548" i="5"/>
  <c r="M548" i="5"/>
  <c r="N548" i="5"/>
  <c r="O548" i="5"/>
  <c r="P548" i="5"/>
  <c r="Q548" i="5"/>
  <c r="R548" i="5"/>
  <c r="S548" i="5"/>
  <c r="T548" i="5"/>
  <c r="U548" i="5"/>
  <c r="V548" i="5"/>
  <c r="W548" i="5"/>
  <c r="X548" i="5"/>
  <c r="Y548" i="5"/>
  <c r="Z548" i="5"/>
  <c r="AA548" i="5"/>
  <c r="AB548" i="5"/>
  <c r="B549" i="5"/>
  <c r="C549" i="5"/>
  <c r="D549" i="5"/>
  <c r="E549" i="5"/>
  <c r="F549" i="5"/>
  <c r="G549" i="5"/>
  <c r="H549" i="5"/>
  <c r="I549" i="5"/>
  <c r="J549" i="5"/>
  <c r="K549" i="5"/>
  <c r="L549" i="5"/>
  <c r="M549" i="5"/>
  <c r="N549" i="5"/>
  <c r="O549" i="5"/>
  <c r="P549" i="5"/>
  <c r="Q549" i="5"/>
  <c r="R549" i="5"/>
  <c r="S549" i="5"/>
  <c r="T549" i="5"/>
  <c r="U549" i="5"/>
  <c r="V549" i="5"/>
  <c r="W549" i="5"/>
  <c r="X549" i="5"/>
  <c r="Y549" i="5"/>
  <c r="Z549" i="5"/>
  <c r="AA549" i="5"/>
  <c r="AB549" i="5"/>
  <c r="B550" i="5"/>
  <c r="C550" i="5"/>
  <c r="D550" i="5"/>
  <c r="E550" i="5"/>
  <c r="F550" i="5"/>
  <c r="G550" i="5"/>
  <c r="H550" i="5"/>
  <c r="I550" i="5"/>
  <c r="J550" i="5"/>
  <c r="K550" i="5"/>
  <c r="L550" i="5"/>
  <c r="M550" i="5"/>
  <c r="N550" i="5"/>
  <c r="O550" i="5"/>
  <c r="P550" i="5"/>
  <c r="Q550" i="5"/>
  <c r="R550" i="5"/>
  <c r="S550" i="5"/>
  <c r="T550" i="5"/>
  <c r="U550" i="5"/>
  <c r="V550" i="5"/>
  <c r="W550" i="5"/>
  <c r="X550" i="5"/>
  <c r="Y550" i="5"/>
  <c r="Z550" i="5"/>
  <c r="AA550" i="5"/>
  <c r="AB550" i="5"/>
  <c r="B551" i="5"/>
  <c r="C551" i="5"/>
  <c r="D551" i="5"/>
  <c r="E551" i="5"/>
  <c r="F551" i="5"/>
  <c r="G551" i="5"/>
  <c r="H551" i="5"/>
  <c r="I551" i="5"/>
  <c r="J551" i="5"/>
  <c r="K551" i="5"/>
  <c r="L551" i="5"/>
  <c r="M551" i="5"/>
  <c r="N551" i="5"/>
  <c r="O551" i="5"/>
  <c r="P551" i="5"/>
  <c r="Q551" i="5"/>
  <c r="R551" i="5"/>
  <c r="S551" i="5"/>
  <c r="T551" i="5"/>
  <c r="U551" i="5"/>
  <c r="V551" i="5"/>
  <c r="W551" i="5"/>
  <c r="X551" i="5"/>
  <c r="Y551" i="5"/>
  <c r="Z551" i="5"/>
  <c r="AA551" i="5"/>
  <c r="AB551" i="5"/>
  <c r="B552" i="5"/>
  <c r="C552" i="5"/>
  <c r="D552" i="5"/>
  <c r="E552" i="5"/>
  <c r="F552" i="5"/>
  <c r="G552" i="5"/>
  <c r="H552" i="5"/>
  <c r="I552" i="5"/>
  <c r="J552" i="5"/>
  <c r="K552" i="5"/>
  <c r="L552" i="5"/>
  <c r="M552" i="5"/>
  <c r="N552" i="5"/>
  <c r="O552" i="5"/>
  <c r="P552" i="5"/>
  <c r="Q552" i="5"/>
  <c r="R552" i="5"/>
  <c r="S552" i="5"/>
  <c r="T552" i="5"/>
  <c r="U552" i="5"/>
  <c r="V552" i="5"/>
  <c r="W552" i="5"/>
  <c r="X552" i="5"/>
  <c r="Y552" i="5"/>
  <c r="Z552" i="5"/>
  <c r="AA552" i="5"/>
  <c r="AB552" i="5"/>
  <c r="B553" i="5"/>
  <c r="C553" i="5"/>
  <c r="D553" i="5"/>
  <c r="E553" i="5"/>
  <c r="F553" i="5"/>
  <c r="G553" i="5"/>
  <c r="H553" i="5"/>
  <c r="I553" i="5"/>
  <c r="J553" i="5"/>
  <c r="K553" i="5"/>
  <c r="L553" i="5"/>
  <c r="M553" i="5"/>
  <c r="N553" i="5"/>
  <c r="O553" i="5"/>
  <c r="P553" i="5"/>
  <c r="Q553" i="5"/>
  <c r="R553" i="5"/>
  <c r="S553" i="5"/>
  <c r="T553" i="5"/>
  <c r="U553" i="5"/>
  <c r="V553" i="5"/>
  <c r="W553" i="5"/>
  <c r="X553" i="5"/>
  <c r="Y553" i="5"/>
  <c r="Z553" i="5"/>
  <c r="AA553" i="5"/>
  <c r="AB553" i="5"/>
  <c r="B554" i="5"/>
  <c r="C554" i="5"/>
  <c r="D554" i="5"/>
  <c r="E554" i="5"/>
  <c r="F554" i="5"/>
  <c r="G554" i="5"/>
  <c r="H554" i="5"/>
  <c r="I554" i="5"/>
  <c r="J554" i="5"/>
  <c r="K554" i="5"/>
  <c r="L554" i="5"/>
  <c r="M554" i="5"/>
  <c r="N554" i="5"/>
  <c r="O554" i="5"/>
  <c r="P554" i="5"/>
  <c r="Q554" i="5"/>
  <c r="R554" i="5"/>
  <c r="S554" i="5"/>
  <c r="T554" i="5"/>
  <c r="U554" i="5"/>
  <c r="V554" i="5"/>
  <c r="W554" i="5"/>
  <c r="X554" i="5"/>
  <c r="Y554" i="5"/>
  <c r="Z554" i="5"/>
  <c r="AA554" i="5"/>
  <c r="AB554" i="5"/>
  <c r="B555" i="5"/>
  <c r="C555" i="5"/>
  <c r="D555" i="5"/>
  <c r="E555" i="5"/>
  <c r="F555" i="5"/>
  <c r="G555" i="5"/>
  <c r="H555" i="5"/>
  <c r="I555" i="5"/>
  <c r="J555" i="5"/>
  <c r="K555" i="5"/>
  <c r="L555" i="5"/>
  <c r="M555" i="5"/>
  <c r="N555" i="5"/>
  <c r="O555" i="5"/>
  <c r="P555" i="5"/>
  <c r="Q555" i="5"/>
  <c r="R555" i="5"/>
  <c r="S555" i="5"/>
  <c r="T555" i="5"/>
  <c r="U555" i="5"/>
  <c r="V555" i="5"/>
  <c r="W555" i="5"/>
  <c r="X555" i="5"/>
  <c r="Y555" i="5"/>
  <c r="Z555" i="5"/>
  <c r="AA555" i="5"/>
  <c r="AB555" i="5"/>
  <c r="B556" i="5"/>
  <c r="C556" i="5"/>
  <c r="D556" i="5"/>
  <c r="E556" i="5"/>
  <c r="F556" i="5"/>
  <c r="G556" i="5"/>
  <c r="H556" i="5"/>
  <c r="I556" i="5"/>
  <c r="J556" i="5"/>
  <c r="K556" i="5"/>
  <c r="L556" i="5"/>
  <c r="M556" i="5"/>
  <c r="N556" i="5"/>
  <c r="O556" i="5"/>
  <c r="P556" i="5"/>
  <c r="Q556" i="5"/>
  <c r="R556" i="5"/>
  <c r="S556" i="5"/>
  <c r="T556" i="5"/>
  <c r="U556" i="5"/>
  <c r="V556" i="5"/>
  <c r="W556" i="5"/>
  <c r="X556" i="5"/>
  <c r="Y556" i="5"/>
  <c r="Z556" i="5"/>
  <c r="AA556" i="5"/>
  <c r="AB556" i="5"/>
  <c r="B557" i="5"/>
  <c r="C557" i="5"/>
  <c r="D557" i="5"/>
  <c r="E557" i="5"/>
  <c r="F557" i="5"/>
  <c r="G557" i="5"/>
  <c r="H557" i="5"/>
  <c r="I557" i="5"/>
  <c r="J557" i="5"/>
  <c r="K557" i="5"/>
  <c r="L557" i="5"/>
  <c r="M557" i="5"/>
  <c r="N557" i="5"/>
  <c r="O557" i="5"/>
  <c r="P557" i="5"/>
  <c r="Q557" i="5"/>
  <c r="R557" i="5"/>
  <c r="S557" i="5"/>
  <c r="T557" i="5"/>
  <c r="U557" i="5"/>
  <c r="V557" i="5"/>
  <c r="W557" i="5"/>
  <c r="X557" i="5"/>
  <c r="Y557" i="5"/>
  <c r="Z557" i="5"/>
  <c r="AA557" i="5"/>
  <c r="AB557" i="5"/>
  <c r="B558" i="5"/>
  <c r="C558" i="5"/>
  <c r="D558" i="5"/>
  <c r="E558" i="5"/>
  <c r="F558" i="5"/>
  <c r="G558" i="5"/>
  <c r="H558" i="5"/>
  <c r="I558" i="5"/>
  <c r="J558" i="5"/>
  <c r="K558" i="5"/>
  <c r="L558" i="5"/>
  <c r="M558" i="5"/>
  <c r="N558" i="5"/>
  <c r="O558" i="5"/>
  <c r="P558" i="5"/>
  <c r="Q558" i="5"/>
  <c r="R558" i="5"/>
  <c r="S558" i="5"/>
  <c r="T558" i="5"/>
  <c r="U558" i="5"/>
  <c r="V558" i="5"/>
  <c r="W558" i="5"/>
  <c r="X558" i="5"/>
  <c r="Y558" i="5"/>
  <c r="Z558" i="5"/>
  <c r="AA558" i="5"/>
  <c r="AB558" i="5"/>
  <c r="B559" i="5"/>
  <c r="C559" i="5"/>
  <c r="D559" i="5"/>
  <c r="E559" i="5"/>
  <c r="F559" i="5"/>
  <c r="G559" i="5"/>
  <c r="H559" i="5"/>
  <c r="I559" i="5"/>
  <c r="J559" i="5"/>
  <c r="K559" i="5"/>
  <c r="L559" i="5"/>
  <c r="M559" i="5"/>
  <c r="N559" i="5"/>
  <c r="O559" i="5"/>
  <c r="P559" i="5"/>
  <c r="Q559" i="5"/>
  <c r="R559" i="5"/>
  <c r="S559" i="5"/>
  <c r="T559" i="5"/>
  <c r="U559" i="5"/>
  <c r="V559" i="5"/>
  <c r="W559" i="5"/>
  <c r="X559" i="5"/>
  <c r="Y559" i="5"/>
  <c r="Z559" i="5"/>
  <c r="AA559" i="5"/>
  <c r="AB559" i="5"/>
  <c r="B560" i="5"/>
  <c r="C560" i="5"/>
  <c r="D560" i="5"/>
  <c r="E560" i="5"/>
  <c r="F560" i="5"/>
  <c r="G560" i="5"/>
  <c r="H560" i="5"/>
  <c r="I560" i="5"/>
  <c r="J560" i="5"/>
  <c r="K560" i="5"/>
  <c r="L560" i="5"/>
  <c r="M560" i="5"/>
  <c r="N560" i="5"/>
  <c r="O560" i="5"/>
  <c r="P560" i="5"/>
  <c r="Q560" i="5"/>
  <c r="R560" i="5"/>
  <c r="S560" i="5"/>
  <c r="T560" i="5"/>
  <c r="U560" i="5"/>
  <c r="V560" i="5"/>
  <c r="W560" i="5"/>
  <c r="X560" i="5"/>
  <c r="Y560" i="5"/>
  <c r="Z560" i="5"/>
  <c r="AA560" i="5"/>
  <c r="AB560" i="5"/>
  <c r="B561" i="5"/>
  <c r="C561" i="5"/>
  <c r="D561" i="5"/>
  <c r="E561" i="5"/>
  <c r="F561" i="5"/>
  <c r="G561" i="5"/>
  <c r="H561" i="5"/>
  <c r="I561" i="5"/>
  <c r="J561" i="5"/>
  <c r="K561" i="5"/>
  <c r="L561" i="5"/>
  <c r="M561" i="5"/>
  <c r="N561" i="5"/>
  <c r="O561" i="5"/>
  <c r="P561" i="5"/>
  <c r="Q561" i="5"/>
  <c r="R561" i="5"/>
  <c r="S561" i="5"/>
  <c r="T561" i="5"/>
  <c r="U561" i="5"/>
  <c r="V561" i="5"/>
  <c r="W561" i="5"/>
  <c r="X561" i="5"/>
  <c r="Y561" i="5"/>
  <c r="Z561" i="5"/>
  <c r="AA561" i="5"/>
  <c r="AB561" i="5"/>
  <c r="B562" i="5"/>
  <c r="C562" i="5"/>
  <c r="D562" i="5"/>
  <c r="E562" i="5"/>
  <c r="F562" i="5"/>
  <c r="G562" i="5"/>
  <c r="H562" i="5"/>
  <c r="I562" i="5"/>
  <c r="J562" i="5"/>
  <c r="K562" i="5"/>
  <c r="L562" i="5"/>
  <c r="M562" i="5"/>
  <c r="N562" i="5"/>
  <c r="O562" i="5"/>
  <c r="P562" i="5"/>
  <c r="Q562" i="5"/>
  <c r="R562" i="5"/>
  <c r="S562" i="5"/>
  <c r="T562" i="5"/>
  <c r="U562" i="5"/>
  <c r="V562" i="5"/>
  <c r="W562" i="5"/>
  <c r="X562" i="5"/>
  <c r="Y562" i="5"/>
  <c r="Z562" i="5"/>
  <c r="AA562" i="5"/>
  <c r="AB562" i="5"/>
  <c r="B563" i="5"/>
  <c r="C563" i="5"/>
  <c r="D563" i="5"/>
  <c r="E563" i="5"/>
  <c r="F563" i="5"/>
  <c r="G563" i="5"/>
  <c r="H563" i="5"/>
  <c r="I563" i="5"/>
  <c r="J563" i="5"/>
  <c r="K563" i="5"/>
  <c r="L563" i="5"/>
  <c r="M563" i="5"/>
  <c r="N563" i="5"/>
  <c r="O563" i="5"/>
  <c r="P563" i="5"/>
  <c r="Q563" i="5"/>
  <c r="R563" i="5"/>
  <c r="S563" i="5"/>
  <c r="T563" i="5"/>
  <c r="U563" i="5"/>
  <c r="V563" i="5"/>
  <c r="W563" i="5"/>
  <c r="X563" i="5"/>
  <c r="Y563" i="5"/>
  <c r="Z563" i="5"/>
  <c r="AA563" i="5"/>
  <c r="AB563" i="5"/>
  <c r="B564" i="5"/>
  <c r="C564" i="5"/>
  <c r="D564" i="5"/>
  <c r="E564" i="5"/>
  <c r="F564" i="5"/>
  <c r="G564" i="5"/>
  <c r="H564" i="5"/>
  <c r="I564" i="5"/>
  <c r="J564" i="5"/>
  <c r="K564" i="5"/>
  <c r="L564" i="5"/>
  <c r="M564" i="5"/>
  <c r="N564" i="5"/>
  <c r="O564" i="5"/>
  <c r="P564" i="5"/>
  <c r="Q564" i="5"/>
  <c r="R564" i="5"/>
  <c r="S564" i="5"/>
  <c r="T564" i="5"/>
  <c r="U564" i="5"/>
  <c r="V564" i="5"/>
  <c r="W564" i="5"/>
  <c r="X564" i="5"/>
  <c r="Y564" i="5"/>
  <c r="Z564" i="5"/>
  <c r="AA564" i="5"/>
  <c r="AB564" i="5"/>
  <c r="B565" i="5"/>
  <c r="C565" i="5"/>
  <c r="D565" i="5"/>
  <c r="E565" i="5"/>
  <c r="F565" i="5"/>
  <c r="G565" i="5"/>
  <c r="H565" i="5"/>
  <c r="I565" i="5"/>
  <c r="J565" i="5"/>
  <c r="K565" i="5"/>
  <c r="L565" i="5"/>
  <c r="M565" i="5"/>
  <c r="N565" i="5"/>
  <c r="O565" i="5"/>
  <c r="P565" i="5"/>
  <c r="Q565" i="5"/>
  <c r="R565" i="5"/>
  <c r="S565" i="5"/>
  <c r="T565" i="5"/>
  <c r="U565" i="5"/>
  <c r="V565" i="5"/>
  <c r="W565" i="5"/>
  <c r="X565" i="5"/>
  <c r="Y565" i="5"/>
  <c r="Z565" i="5"/>
  <c r="AA565" i="5"/>
  <c r="AB565" i="5"/>
  <c r="B566" i="5"/>
  <c r="C566" i="5"/>
  <c r="D566" i="5"/>
  <c r="E566" i="5"/>
  <c r="F566" i="5"/>
  <c r="G566" i="5"/>
  <c r="H566" i="5"/>
  <c r="I566" i="5"/>
  <c r="J566" i="5"/>
  <c r="K566" i="5"/>
  <c r="L566" i="5"/>
  <c r="M566" i="5"/>
  <c r="N566" i="5"/>
  <c r="O566" i="5"/>
  <c r="P566" i="5"/>
  <c r="Q566" i="5"/>
  <c r="R566" i="5"/>
  <c r="S566" i="5"/>
  <c r="T566" i="5"/>
  <c r="U566" i="5"/>
  <c r="V566" i="5"/>
  <c r="W566" i="5"/>
  <c r="X566" i="5"/>
  <c r="Y566" i="5"/>
  <c r="Z566" i="5"/>
  <c r="AA566" i="5"/>
  <c r="AB566" i="5"/>
  <c r="B567" i="5"/>
  <c r="C567" i="5"/>
  <c r="D567" i="5"/>
  <c r="E567" i="5"/>
  <c r="F567" i="5"/>
  <c r="G567" i="5"/>
  <c r="H567" i="5"/>
  <c r="I567" i="5"/>
  <c r="J567" i="5"/>
  <c r="K567" i="5"/>
  <c r="L567" i="5"/>
  <c r="M567" i="5"/>
  <c r="N567" i="5"/>
  <c r="O567" i="5"/>
  <c r="P567" i="5"/>
  <c r="Q567" i="5"/>
  <c r="R567" i="5"/>
  <c r="S567" i="5"/>
  <c r="T567" i="5"/>
  <c r="U567" i="5"/>
  <c r="V567" i="5"/>
  <c r="W567" i="5"/>
  <c r="X567" i="5"/>
  <c r="Y567" i="5"/>
  <c r="Z567" i="5"/>
  <c r="AA567" i="5"/>
  <c r="AB567" i="5"/>
  <c r="B568" i="5"/>
  <c r="C568" i="5"/>
  <c r="D568" i="5"/>
  <c r="E568" i="5"/>
  <c r="F568" i="5"/>
  <c r="G568" i="5"/>
  <c r="H568" i="5"/>
  <c r="I568" i="5"/>
  <c r="J568" i="5"/>
  <c r="K568" i="5"/>
  <c r="L568" i="5"/>
  <c r="M568" i="5"/>
  <c r="N568" i="5"/>
  <c r="O568" i="5"/>
  <c r="P568" i="5"/>
  <c r="Q568" i="5"/>
  <c r="R568" i="5"/>
  <c r="S568" i="5"/>
  <c r="T568" i="5"/>
  <c r="U568" i="5"/>
  <c r="V568" i="5"/>
  <c r="W568" i="5"/>
  <c r="X568" i="5"/>
  <c r="Y568" i="5"/>
  <c r="Z568" i="5"/>
  <c r="AA568" i="5"/>
  <c r="AB568" i="5"/>
  <c r="B569" i="5"/>
  <c r="C569" i="5"/>
  <c r="D569" i="5"/>
  <c r="E569" i="5"/>
  <c r="F569" i="5"/>
  <c r="G569" i="5"/>
  <c r="H569" i="5"/>
  <c r="I569" i="5"/>
  <c r="J569" i="5"/>
  <c r="K569" i="5"/>
  <c r="L569" i="5"/>
  <c r="M569" i="5"/>
  <c r="N569" i="5"/>
  <c r="O569" i="5"/>
  <c r="P569" i="5"/>
  <c r="Q569" i="5"/>
  <c r="R569" i="5"/>
  <c r="S569" i="5"/>
  <c r="T569" i="5"/>
  <c r="U569" i="5"/>
  <c r="V569" i="5"/>
  <c r="W569" i="5"/>
  <c r="X569" i="5"/>
  <c r="Y569" i="5"/>
  <c r="Z569" i="5"/>
  <c r="AA569" i="5"/>
  <c r="AB569" i="5"/>
  <c r="B570" i="5"/>
  <c r="C570" i="5"/>
  <c r="D570" i="5"/>
  <c r="E570" i="5"/>
  <c r="F570" i="5"/>
  <c r="G570" i="5"/>
  <c r="H570" i="5"/>
  <c r="I570" i="5"/>
  <c r="J570" i="5"/>
  <c r="K570" i="5"/>
  <c r="L570" i="5"/>
  <c r="M570" i="5"/>
  <c r="N570" i="5"/>
  <c r="O570" i="5"/>
  <c r="P570" i="5"/>
  <c r="Q570" i="5"/>
  <c r="R570" i="5"/>
  <c r="S570" i="5"/>
  <c r="T570" i="5"/>
  <c r="U570" i="5"/>
  <c r="V570" i="5"/>
  <c r="W570" i="5"/>
  <c r="X570" i="5"/>
  <c r="Y570" i="5"/>
  <c r="Z570" i="5"/>
  <c r="AA570" i="5"/>
  <c r="AB570" i="5"/>
  <c r="B571" i="5"/>
  <c r="C571" i="5"/>
  <c r="D571" i="5"/>
  <c r="E571" i="5"/>
  <c r="F571" i="5"/>
  <c r="G571" i="5"/>
  <c r="H571" i="5"/>
  <c r="I571" i="5"/>
  <c r="J571" i="5"/>
  <c r="K571" i="5"/>
  <c r="L571" i="5"/>
  <c r="M571" i="5"/>
  <c r="N571" i="5"/>
  <c r="O571" i="5"/>
  <c r="P571" i="5"/>
  <c r="Q571" i="5"/>
  <c r="R571" i="5"/>
  <c r="S571" i="5"/>
  <c r="T571" i="5"/>
  <c r="U571" i="5"/>
  <c r="V571" i="5"/>
  <c r="W571" i="5"/>
  <c r="X571" i="5"/>
  <c r="Y571" i="5"/>
  <c r="Z571" i="5"/>
  <c r="AA571" i="5"/>
  <c r="AB571" i="5"/>
  <c r="B572" i="5"/>
  <c r="C572" i="5"/>
  <c r="D572" i="5"/>
  <c r="E572" i="5"/>
  <c r="F572" i="5"/>
  <c r="G572" i="5"/>
  <c r="H572" i="5"/>
  <c r="I572" i="5"/>
  <c r="J572" i="5"/>
  <c r="K572" i="5"/>
  <c r="L572" i="5"/>
  <c r="M572" i="5"/>
  <c r="N572" i="5"/>
  <c r="O572" i="5"/>
  <c r="P572" i="5"/>
  <c r="Q572" i="5"/>
  <c r="R572" i="5"/>
  <c r="S572" i="5"/>
  <c r="T572" i="5"/>
  <c r="U572" i="5"/>
  <c r="V572" i="5"/>
  <c r="W572" i="5"/>
  <c r="X572" i="5"/>
  <c r="Y572" i="5"/>
  <c r="Z572" i="5"/>
  <c r="AA572" i="5"/>
  <c r="AB572" i="5"/>
  <c r="B573" i="5"/>
  <c r="C573" i="5"/>
  <c r="D573" i="5"/>
  <c r="E573" i="5"/>
  <c r="F573" i="5"/>
  <c r="G573" i="5"/>
  <c r="H573" i="5"/>
  <c r="I573" i="5"/>
  <c r="J573" i="5"/>
  <c r="K573" i="5"/>
  <c r="L573" i="5"/>
  <c r="M573" i="5"/>
  <c r="N573" i="5"/>
  <c r="O573" i="5"/>
  <c r="P573" i="5"/>
  <c r="Q573" i="5"/>
  <c r="R573" i="5"/>
  <c r="S573" i="5"/>
  <c r="T573" i="5"/>
  <c r="U573" i="5"/>
  <c r="V573" i="5"/>
  <c r="W573" i="5"/>
  <c r="X573" i="5"/>
  <c r="Y573" i="5"/>
  <c r="Z573" i="5"/>
  <c r="AA573" i="5"/>
  <c r="AB573" i="5"/>
  <c r="B574" i="5"/>
  <c r="C574" i="5"/>
  <c r="D574" i="5"/>
  <c r="E574" i="5"/>
  <c r="F574" i="5"/>
  <c r="G574" i="5"/>
  <c r="H574" i="5"/>
  <c r="I574" i="5"/>
  <c r="J574" i="5"/>
  <c r="K574" i="5"/>
  <c r="L574" i="5"/>
  <c r="M574" i="5"/>
  <c r="N574" i="5"/>
  <c r="O574" i="5"/>
  <c r="P574" i="5"/>
  <c r="Q574" i="5"/>
  <c r="R574" i="5"/>
  <c r="S574" i="5"/>
  <c r="T574" i="5"/>
  <c r="U574" i="5"/>
  <c r="V574" i="5"/>
  <c r="W574" i="5"/>
  <c r="X574" i="5"/>
  <c r="Y574" i="5"/>
  <c r="Z574" i="5"/>
  <c r="AA574" i="5"/>
  <c r="AB574" i="5"/>
  <c r="B575" i="5"/>
  <c r="C575" i="5"/>
  <c r="D575" i="5"/>
  <c r="E575" i="5"/>
  <c r="F575" i="5"/>
  <c r="G575" i="5"/>
  <c r="H575" i="5"/>
  <c r="I575" i="5"/>
  <c r="J575" i="5"/>
  <c r="K575" i="5"/>
  <c r="L575" i="5"/>
  <c r="M575" i="5"/>
  <c r="N575" i="5"/>
  <c r="O575" i="5"/>
  <c r="P575" i="5"/>
  <c r="Q575" i="5"/>
  <c r="R575" i="5"/>
  <c r="S575" i="5"/>
  <c r="T575" i="5"/>
  <c r="U575" i="5"/>
  <c r="V575" i="5"/>
  <c r="W575" i="5"/>
  <c r="X575" i="5"/>
  <c r="Y575" i="5"/>
  <c r="Z575" i="5"/>
  <c r="AA575" i="5"/>
  <c r="AB575" i="5"/>
  <c r="B576" i="5"/>
  <c r="C576" i="5"/>
  <c r="D576" i="5"/>
  <c r="E576" i="5"/>
  <c r="F576" i="5"/>
  <c r="G576" i="5"/>
  <c r="H576" i="5"/>
  <c r="I576" i="5"/>
  <c r="J576" i="5"/>
  <c r="K576" i="5"/>
  <c r="L576" i="5"/>
  <c r="M576" i="5"/>
  <c r="N576" i="5"/>
  <c r="O576" i="5"/>
  <c r="P576" i="5"/>
  <c r="Q576" i="5"/>
  <c r="R576" i="5"/>
  <c r="S576" i="5"/>
  <c r="T576" i="5"/>
  <c r="U576" i="5"/>
  <c r="V576" i="5"/>
  <c r="W576" i="5"/>
  <c r="X576" i="5"/>
  <c r="Y576" i="5"/>
  <c r="Z576" i="5"/>
  <c r="AA576" i="5"/>
  <c r="AB576" i="5"/>
  <c r="B577" i="5"/>
  <c r="C577" i="5"/>
  <c r="D577" i="5"/>
  <c r="E577" i="5"/>
  <c r="F577" i="5"/>
  <c r="G577" i="5"/>
  <c r="H577" i="5"/>
  <c r="I577" i="5"/>
  <c r="J577" i="5"/>
  <c r="K577" i="5"/>
  <c r="L577" i="5"/>
  <c r="M577" i="5"/>
  <c r="N577" i="5"/>
  <c r="O577" i="5"/>
  <c r="P577" i="5"/>
  <c r="Q577" i="5"/>
  <c r="R577" i="5"/>
  <c r="S577" i="5"/>
  <c r="T577" i="5"/>
  <c r="U577" i="5"/>
  <c r="V577" i="5"/>
  <c r="W577" i="5"/>
  <c r="X577" i="5"/>
  <c r="Y577" i="5"/>
  <c r="Z577" i="5"/>
  <c r="AA577" i="5"/>
  <c r="AB577" i="5"/>
  <c r="B578" i="5"/>
  <c r="C578" i="5"/>
  <c r="D578" i="5"/>
  <c r="E578" i="5"/>
  <c r="F578" i="5"/>
  <c r="G578" i="5"/>
  <c r="H578" i="5"/>
  <c r="I578" i="5"/>
  <c r="J578" i="5"/>
  <c r="K578" i="5"/>
  <c r="L578" i="5"/>
  <c r="M578" i="5"/>
  <c r="N578" i="5"/>
  <c r="O578" i="5"/>
  <c r="P578" i="5"/>
  <c r="Q578" i="5"/>
  <c r="R578" i="5"/>
  <c r="S578" i="5"/>
  <c r="T578" i="5"/>
  <c r="U578" i="5"/>
  <c r="V578" i="5"/>
  <c r="W578" i="5"/>
  <c r="X578" i="5"/>
  <c r="Y578" i="5"/>
  <c r="Z578" i="5"/>
  <c r="AA578" i="5"/>
  <c r="AB578" i="5"/>
  <c r="B579" i="5"/>
  <c r="C579" i="5"/>
  <c r="D579" i="5"/>
  <c r="E579" i="5"/>
  <c r="F579" i="5"/>
  <c r="G579" i="5"/>
  <c r="H579" i="5"/>
  <c r="I579" i="5"/>
  <c r="J579" i="5"/>
  <c r="K579" i="5"/>
  <c r="L579" i="5"/>
  <c r="M579" i="5"/>
  <c r="N579" i="5"/>
  <c r="O579" i="5"/>
  <c r="P579" i="5"/>
  <c r="Q579" i="5"/>
  <c r="R579" i="5"/>
  <c r="S579" i="5"/>
  <c r="T579" i="5"/>
  <c r="U579" i="5"/>
  <c r="V579" i="5"/>
  <c r="W579" i="5"/>
  <c r="X579" i="5"/>
  <c r="Y579" i="5"/>
  <c r="Z579" i="5"/>
  <c r="AA579" i="5"/>
  <c r="AB579" i="5"/>
  <c r="B580" i="5"/>
  <c r="C580" i="5"/>
  <c r="D580" i="5"/>
  <c r="E580" i="5"/>
  <c r="F580" i="5"/>
  <c r="G580" i="5"/>
  <c r="H580" i="5"/>
  <c r="I580" i="5"/>
  <c r="J580" i="5"/>
  <c r="K580" i="5"/>
  <c r="L580" i="5"/>
  <c r="M580" i="5"/>
  <c r="N580" i="5"/>
  <c r="O580" i="5"/>
  <c r="P580" i="5"/>
  <c r="Q580" i="5"/>
  <c r="R580" i="5"/>
  <c r="S580" i="5"/>
  <c r="T580" i="5"/>
  <c r="U580" i="5"/>
  <c r="V580" i="5"/>
  <c r="W580" i="5"/>
  <c r="X580" i="5"/>
  <c r="Y580" i="5"/>
  <c r="Z580" i="5"/>
  <c r="AA580" i="5"/>
  <c r="AB580" i="5"/>
  <c r="B581" i="5"/>
  <c r="C581" i="5"/>
  <c r="D581" i="5"/>
  <c r="E581" i="5"/>
  <c r="F581" i="5"/>
  <c r="G581" i="5"/>
  <c r="H581" i="5"/>
  <c r="I581" i="5"/>
  <c r="J581" i="5"/>
  <c r="K581" i="5"/>
  <c r="L581" i="5"/>
  <c r="M581" i="5"/>
  <c r="N581" i="5"/>
  <c r="O581" i="5"/>
  <c r="P581" i="5"/>
  <c r="Q581" i="5"/>
  <c r="R581" i="5"/>
  <c r="S581" i="5"/>
  <c r="T581" i="5"/>
  <c r="U581" i="5"/>
  <c r="V581" i="5"/>
  <c r="W581" i="5"/>
  <c r="X581" i="5"/>
  <c r="Y581" i="5"/>
  <c r="Z581" i="5"/>
  <c r="AA581" i="5"/>
  <c r="AB581" i="5"/>
  <c r="G583" i="5" l="1"/>
  <c r="K583" i="5"/>
  <c r="O583" i="5"/>
  <c r="R583" i="5"/>
  <c r="S583" i="5"/>
  <c r="T583" i="5"/>
  <c r="U583" i="5"/>
  <c r="C583" i="5"/>
  <c r="B582" i="5"/>
  <c r="A8" i="5"/>
  <c r="Y583" i="5" l="1"/>
  <c r="P583" i="5"/>
  <c r="L583" i="5"/>
  <c r="H583" i="5"/>
  <c r="D583" i="5"/>
  <c r="X583" i="5"/>
  <c r="J583" i="5"/>
  <c r="N583" i="5"/>
  <c r="F583" i="5"/>
  <c r="AA583" i="5"/>
  <c r="Z583" i="5"/>
  <c r="Q583" i="5"/>
  <c r="M583" i="5"/>
  <c r="I583" i="5"/>
  <c r="E583" i="5"/>
  <c r="W583" i="5"/>
  <c r="B583" i="5" l="1"/>
  <c r="D586" i="5" l="1"/>
  <c r="L586" i="5"/>
  <c r="B586" i="5"/>
  <c r="F586" i="5"/>
  <c r="J586" i="5"/>
  <c r="N586" i="5"/>
  <c r="R586" i="5"/>
  <c r="H586" i="5"/>
  <c r="P586" i="5"/>
  <c r="C586" i="5"/>
  <c r="G586" i="5"/>
  <c r="K586" i="5"/>
  <c r="O586" i="5"/>
  <c r="S586" i="5"/>
  <c r="Q586" i="5"/>
  <c r="M586" i="5"/>
  <c r="I586" i="5"/>
  <c r="E586" i="5"/>
  <c r="AB9" i="10" l="1"/>
  <c r="AB9" i="5" s="1"/>
  <c r="AB10" i="10" l="1"/>
  <c r="AB10" i="5" s="1"/>
  <c r="AB11" i="10" l="1"/>
  <c r="AB12" i="10" l="1"/>
  <c r="AB12" i="5" s="1"/>
  <c r="AB11" i="5"/>
  <c r="AB13" i="10" l="1"/>
  <c r="AB13" i="5" s="1"/>
  <c r="AB14" i="10" l="1"/>
  <c r="AB14" i="5" s="1"/>
  <c r="AB15" i="10" l="1"/>
  <c r="AB15" i="5" s="1"/>
  <c r="AB16" i="10" l="1"/>
  <c r="AB16" i="5" s="1"/>
  <c r="AB17" i="10" l="1"/>
  <c r="AB17" i="5" s="1"/>
  <c r="AB18" i="10" l="1"/>
  <c r="AB18" i="5" s="1"/>
  <c r="AB19" i="10" l="1"/>
  <c r="AB19" i="5" s="1"/>
  <c r="AB20" i="10" l="1"/>
  <c r="AB20" i="5" s="1"/>
  <c r="AB21" i="10" l="1"/>
  <c r="AB22" i="10" s="1"/>
  <c r="AB8" i="29"/>
  <c r="AE8" i="29" s="1"/>
  <c r="AB9" i="29" l="1"/>
  <c r="AE9" i="29" s="1"/>
  <c r="AB21" i="5"/>
  <c r="AB22" i="5"/>
  <c r="AB23" i="10"/>
  <c r="AB10" i="29"/>
  <c r="AE10" i="29" s="1"/>
  <c r="AB23" i="5" l="1"/>
  <c r="AB11" i="29"/>
  <c r="AE11" i="29" s="1"/>
  <c r="AB24" i="10"/>
  <c r="AB24" i="5" l="1"/>
  <c r="AB12" i="29"/>
  <c r="AE12" i="29" s="1"/>
  <c r="AB25" i="10"/>
  <c r="AB25" i="5" l="1"/>
  <c r="AB13" i="29"/>
  <c r="AE13" i="29" s="1"/>
  <c r="AB26" i="10"/>
  <c r="AB14" i="29" s="1"/>
  <c r="AB26" i="5" l="1"/>
  <c r="AE14" i="29"/>
  <c r="AB27" i="10"/>
  <c r="AB27" i="5" l="1"/>
  <c r="AB15" i="29"/>
  <c r="AE15" i="29" s="1"/>
  <c r="AB28" i="10"/>
  <c r="AB28" i="5" l="1"/>
  <c r="AB29" i="10"/>
  <c r="AB16" i="29"/>
  <c r="AE16" i="29" s="1"/>
  <c r="AB29" i="5" l="1"/>
  <c r="AB17" i="29"/>
  <c r="AE17" i="29" s="1"/>
  <c r="AB30" i="10"/>
  <c r="AB30" i="5" l="1"/>
  <c r="AB31" i="10"/>
  <c r="AB18" i="29"/>
  <c r="AE18" i="29" s="1"/>
  <c r="AB31" i="5" l="1"/>
  <c r="AB19" i="29"/>
  <c r="AE19" i="29" s="1"/>
  <c r="AB32" i="10"/>
  <c r="AB32" i="5" l="1"/>
  <c r="AB20" i="29"/>
  <c r="AE20" i="29" s="1"/>
  <c r="AB33" i="10"/>
  <c r="AB33" i="5" l="1"/>
  <c r="AB21" i="29"/>
  <c r="AE21" i="29" s="1"/>
  <c r="AB34" i="10"/>
  <c r="AB34" i="5" l="1"/>
  <c r="AB22" i="29"/>
  <c r="AE22" i="29" s="1"/>
  <c r="AB35" i="10"/>
  <c r="AB35" i="5" l="1"/>
  <c r="AB36" i="10"/>
  <c r="AB23" i="29"/>
  <c r="AE23" i="29" s="1"/>
  <c r="AB36" i="5" l="1"/>
  <c r="AB24" i="29"/>
  <c r="AE24" i="29" s="1"/>
  <c r="AB37" i="10"/>
  <c r="AB37" i="5" l="1"/>
  <c r="AB25" i="29"/>
  <c r="AE25" i="29" s="1"/>
  <c r="AB38" i="10"/>
  <c r="AB38" i="5" l="1"/>
  <c r="AB39" i="10"/>
  <c r="AB26" i="29"/>
  <c r="AE26" i="29" s="1"/>
  <c r="AB39" i="5" l="1"/>
  <c r="AB27" i="29"/>
  <c r="AE27" i="29" s="1"/>
  <c r="AB40" i="10"/>
  <c r="AB40" i="5" l="1"/>
  <c r="AB28" i="29"/>
  <c r="AE28" i="29" s="1"/>
  <c r="AB41" i="10"/>
  <c r="AB41" i="5" l="1"/>
  <c r="AB29" i="29"/>
  <c r="AE29" i="29" s="1"/>
  <c r="AB42" i="10"/>
  <c r="AB42" i="5" l="1"/>
  <c r="AB30" i="29"/>
  <c r="AE30" i="29" s="1"/>
  <c r="AB43" i="10"/>
  <c r="AB43" i="5" l="1"/>
  <c r="AB44" i="10"/>
  <c r="AB31" i="29"/>
  <c r="AE31" i="29" s="1"/>
  <c r="AB44" i="5" l="1"/>
  <c r="AB32" i="29"/>
  <c r="AE32" i="29" s="1"/>
  <c r="AB45" i="10"/>
  <c r="AB45" i="5" l="1"/>
  <c r="AB33" i="29"/>
  <c r="AE33" i="29" s="1"/>
  <c r="AB46" i="10"/>
  <c r="AB46" i="5" l="1"/>
  <c r="AB34" i="29"/>
  <c r="AE34" i="29" s="1"/>
  <c r="AB47" i="10"/>
  <c r="AB47" i="5" l="1"/>
  <c r="AB35" i="29"/>
  <c r="AE35" i="29" s="1"/>
  <c r="AB48" i="10"/>
  <c r="AB48" i="5" l="1"/>
  <c r="AB36" i="29"/>
  <c r="AE36" i="29" s="1"/>
  <c r="AB49" i="10"/>
  <c r="AB49" i="5" l="1"/>
  <c r="AB37" i="29"/>
  <c r="AE37" i="29" s="1"/>
  <c r="AB50" i="10"/>
  <c r="AB50" i="5" l="1"/>
  <c r="AB51" i="10"/>
  <c r="AB38" i="29"/>
  <c r="AE38" i="29" s="1"/>
  <c r="AB51" i="5" l="1"/>
  <c r="AB39" i="29"/>
  <c r="AE39" i="29" s="1"/>
  <c r="AB52" i="10"/>
  <c r="AB52" i="5" l="1"/>
  <c r="AB40" i="29"/>
  <c r="AE40" i="29" s="1"/>
  <c r="AB53" i="10"/>
  <c r="AB53" i="5" l="1"/>
  <c r="AB41" i="29"/>
  <c r="AE41" i="29" s="1"/>
  <c r="AB54" i="10"/>
  <c r="AB54" i="5" l="1"/>
  <c r="AB42" i="29"/>
  <c r="AE42" i="29" s="1"/>
  <c r="AB55" i="10"/>
  <c r="AB55" i="5" l="1"/>
  <c r="AB56" i="10"/>
  <c r="AB43" i="29"/>
  <c r="AE43" i="29" s="1"/>
  <c r="AB56" i="5" l="1"/>
  <c r="AB44" i="29"/>
  <c r="AE44" i="29" s="1"/>
  <c r="AB57" i="10"/>
  <c r="AB57" i="5" l="1"/>
  <c r="AB45" i="29"/>
  <c r="AE45" i="29" s="1"/>
  <c r="AB58" i="10"/>
  <c r="AB58" i="5" l="1"/>
  <c r="AB59" i="10"/>
  <c r="AB46" i="29"/>
  <c r="AE46" i="29" s="1"/>
  <c r="AB59" i="5" l="1"/>
  <c r="AB47" i="29"/>
  <c r="AE47" i="29" s="1"/>
  <c r="AB60" i="10"/>
  <c r="AB60" i="5" l="1"/>
  <c r="AB61" i="10"/>
  <c r="AB48" i="29"/>
  <c r="AE48" i="29" s="1"/>
  <c r="AB61" i="5" l="1"/>
  <c r="AB49" i="29"/>
  <c r="AE49" i="29" s="1"/>
  <c r="AB62" i="10"/>
  <c r="AB62" i="5" l="1"/>
  <c r="AB63" i="10"/>
  <c r="AB50" i="29"/>
  <c r="AE50" i="29" s="1"/>
  <c r="AB63" i="5" l="1"/>
  <c r="AB51" i="29"/>
  <c r="AE51" i="29" s="1"/>
  <c r="AB64" i="10"/>
  <c r="AB64" i="5" l="1"/>
  <c r="AB52" i="29"/>
  <c r="AE52" i="29" s="1"/>
  <c r="AB65" i="10"/>
  <c r="AB65" i="5" l="1"/>
  <c r="AB53" i="29"/>
  <c r="AE53" i="29" s="1"/>
  <c r="AB66" i="10"/>
  <c r="AB66" i="5" l="1"/>
  <c r="AB54" i="29"/>
  <c r="AE54" i="29" s="1"/>
  <c r="AB67" i="10"/>
  <c r="AB67" i="5" l="1"/>
  <c r="AB55" i="29"/>
  <c r="AE55" i="29" s="1"/>
  <c r="AB68" i="10"/>
  <c r="AB68" i="5" l="1"/>
  <c r="AB69" i="10"/>
  <c r="AB56" i="29"/>
  <c r="AE56" i="29" s="1"/>
  <c r="AB69" i="5" l="1"/>
  <c r="AB57" i="29"/>
  <c r="AE57" i="29" s="1"/>
  <c r="AB70" i="10"/>
  <c r="AB70" i="5" l="1"/>
  <c r="AB58" i="29"/>
  <c r="AE58" i="29" s="1"/>
  <c r="AB71" i="10"/>
  <c r="AB71" i="5" l="1"/>
  <c r="AB59" i="29"/>
  <c r="AE59" i="29" s="1"/>
  <c r="AB72" i="10"/>
  <c r="AB72" i="5" l="1"/>
  <c r="AB60" i="29"/>
  <c r="AE60" i="29" s="1"/>
  <c r="AB73" i="10"/>
  <c r="AB73" i="5" l="1"/>
  <c r="AB61" i="29"/>
  <c r="AE61" i="29" s="1"/>
  <c r="AB74" i="10"/>
  <c r="AB74" i="5" l="1"/>
  <c r="AB75" i="10"/>
  <c r="AB62" i="29"/>
  <c r="AE62" i="29" s="1"/>
  <c r="AB75" i="5" l="1"/>
  <c r="AB63" i="29"/>
  <c r="AE63" i="29" s="1"/>
  <c r="AB76" i="10"/>
  <c r="AB76" i="5" l="1"/>
  <c r="AB64" i="29"/>
  <c r="AE64" i="29" s="1"/>
  <c r="AB77" i="10"/>
  <c r="AB77" i="5" l="1"/>
  <c r="AB65" i="29"/>
  <c r="AE65" i="29" s="1"/>
  <c r="AB78" i="10"/>
  <c r="AB78" i="5" l="1"/>
  <c r="AB79" i="10"/>
  <c r="AB66" i="29"/>
  <c r="AE66" i="29" s="1"/>
  <c r="AB79" i="5" l="1"/>
  <c r="AB80" i="10"/>
  <c r="AB67" i="29"/>
  <c r="AE67" i="29" s="1"/>
  <c r="AB80" i="5" l="1"/>
  <c r="AB68" i="29"/>
  <c r="AE68" i="29" s="1"/>
  <c r="AB81" i="10"/>
  <c r="AB81" i="5" l="1"/>
  <c r="AB69" i="29"/>
  <c r="AE69" i="29" s="1"/>
  <c r="AB82" i="10"/>
  <c r="AB82" i="5" l="1"/>
  <c r="AB83" i="10"/>
  <c r="AB70" i="29"/>
  <c r="AE70" i="29" s="1"/>
  <c r="AB83" i="5" l="1"/>
  <c r="AB84" i="10"/>
  <c r="AB71" i="29"/>
  <c r="AE71" i="29" s="1"/>
  <c r="AB84" i="5" l="1"/>
  <c r="AB72" i="29"/>
  <c r="AE72" i="29" s="1"/>
  <c r="AB85" i="10"/>
  <c r="AB85" i="5" l="1"/>
  <c r="AB73" i="29"/>
  <c r="AE73" i="29" s="1"/>
  <c r="AB86" i="10"/>
  <c r="AB86" i="5" l="1"/>
  <c r="AB87" i="10"/>
  <c r="AB74" i="29"/>
  <c r="AE74" i="29" s="1"/>
  <c r="AB87" i="5" l="1"/>
  <c r="AB88" i="10"/>
  <c r="AB75" i="29"/>
  <c r="AE75" i="29" s="1"/>
  <c r="AB88" i="5" l="1"/>
  <c r="AB76" i="29"/>
  <c r="AE76" i="29" s="1"/>
  <c r="AB89" i="10"/>
  <c r="AB89" i="5" l="1"/>
  <c r="AB77" i="29"/>
  <c r="AE77" i="29" s="1"/>
  <c r="AB90" i="10"/>
  <c r="AB90" i="5" l="1"/>
  <c r="AB91" i="10"/>
  <c r="AB78" i="29"/>
  <c r="AE78" i="29" s="1"/>
  <c r="AB91" i="5" l="1"/>
  <c r="AB79" i="29"/>
  <c r="AE79" i="29" s="1"/>
  <c r="AB92" i="10"/>
  <c r="AB92" i="5" l="1"/>
  <c r="AB80" i="29"/>
  <c r="AE80" i="29" s="1"/>
  <c r="AB93" i="10"/>
  <c r="AB93" i="5" l="1"/>
  <c r="AB94" i="10"/>
  <c r="AB81" i="29"/>
  <c r="AE81" i="29" s="1"/>
  <c r="AB94" i="5" l="1"/>
  <c r="AB95" i="10"/>
  <c r="AB82" i="29"/>
  <c r="AE82" i="29" s="1"/>
  <c r="AB95" i="5" l="1"/>
  <c r="AB96" i="10"/>
  <c r="AB83" i="29"/>
  <c r="AE83" i="29" s="1"/>
  <c r="AB96" i="5" l="1"/>
  <c r="AB84" i="29"/>
  <c r="AE84" i="29" s="1"/>
  <c r="AB97" i="10"/>
  <c r="AB97" i="5" l="1"/>
  <c r="AB85" i="29"/>
  <c r="AE85" i="29" s="1"/>
  <c r="AB98" i="10"/>
  <c r="AB98" i="5" l="1"/>
  <c r="AB99" i="10"/>
  <c r="AB86" i="29"/>
  <c r="AE86" i="29" s="1"/>
  <c r="AB99" i="5" l="1"/>
  <c r="AB87" i="29"/>
  <c r="AE87" i="29" s="1"/>
  <c r="AB100" i="10"/>
  <c r="AB100" i="5" l="1"/>
  <c r="AB88" i="29"/>
  <c r="AE88" i="29" s="1"/>
  <c r="AB101" i="10"/>
  <c r="AB101" i="5" l="1"/>
  <c r="AB89" i="29"/>
  <c r="AE89" i="29" s="1"/>
  <c r="AB102" i="10"/>
  <c r="AB102" i="5" l="1"/>
  <c r="AB103" i="10"/>
  <c r="AB90" i="29"/>
  <c r="AE90" i="29" s="1"/>
  <c r="AB103" i="5" l="1"/>
  <c r="AB91" i="29"/>
  <c r="AE91" i="29" s="1"/>
  <c r="AB104" i="10"/>
  <c r="AB104" i="5" l="1"/>
  <c r="AB105" i="10"/>
  <c r="AB92" i="29"/>
  <c r="AE92" i="29" s="1"/>
  <c r="AB105" i="5" l="1"/>
  <c r="AB93" i="29"/>
  <c r="AE93" i="29" s="1"/>
  <c r="AB106" i="10"/>
  <c r="AB106" i="5" l="1"/>
  <c r="AB94" i="29"/>
  <c r="AE94" i="29" s="1"/>
  <c r="AB107" i="10"/>
  <c r="AB107" i="5" l="1"/>
  <c r="AB108" i="10"/>
  <c r="AB95" i="29"/>
  <c r="AE95" i="29" s="1"/>
  <c r="AB108" i="5" l="1"/>
  <c r="AB96" i="29"/>
  <c r="AE96" i="29" s="1"/>
  <c r="AB109" i="10"/>
  <c r="AB109" i="5" l="1"/>
  <c r="AB97" i="29"/>
  <c r="AE97" i="29" s="1"/>
  <c r="AB110" i="10"/>
  <c r="AB110" i="5" l="1"/>
  <c r="AB98" i="29"/>
  <c r="AE98" i="29" s="1"/>
  <c r="AB111" i="10"/>
  <c r="AB111" i="5" l="1"/>
  <c r="AB99" i="29"/>
  <c r="AE99" i="29" s="1"/>
  <c r="AB112" i="10"/>
  <c r="AB112" i="5" l="1"/>
  <c r="AB100" i="29"/>
  <c r="AE100" i="29" s="1"/>
  <c r="AB113" i="10"/>
  <c r="AB113" i="5" l="1"/>
  <c r="AB101" i="29"/>
  <c r="AE101" i="29" s="1"/>
  <c r="AB114" i="10"/>
  <c r="AB114" i="5" l="1"/>
  <c r="AB115" i="10"/>
  <c r="AB102" i="29"/>
  <c r="AE102" i="29" s="1"/>
  <c r="AB115" i="5" l="1"/>
  <c r="AB103" i="29"/>
  <c r="AE103" i="29" s="1"/>
  <c r="AB116" i="10"/>
  <c r="AB116" i="5" l="1"/>
  <c r="AB104" i="29"/>
  <c r="AE104" i="29" s="1"/>
  <c r="AB117" i="10"/>
  <c r="AB117" i="5" l="1"/>
  <c r="AB105" i="29"/>
  <c r="AE105" i="29" s="1"/>
  <c r="AB118" i="10"/>
  <c r="AB118" i="5" l="1"/>
  <c r="AB106" i="29"/>
  <c r="AE106" i="29" s="1"/>
  <c r="AB119" i="10"/>
  <c r="AB119" i="5" l="1"/>
  <c r="AB120" i="10"/>
  <c r="AB107" i="29"/>
  <c r="AE107" i="29" s="1"/>
  <c r="AB120" i="5" l="1"/>
  <c r="AB108" i="29"/>
  <c r="AE108" i="29" s="1"/>
  <c r="AB121" i="10"/>
  <c r="AB121" i="5" l="1"/>
  <c r="AB109" i="29"/>
  <c r="AE109" i="29" s="1"/>
  <c r="AB122" i="10"/>
  <c r="AB122" i="5" l="1"/>
  <c r="AB123" i="10"/>
  <c r="AB110" i="29"/>
  <c r="AE110" i="29" s="1"/>
  <c r="AB123" i="5" l="1"/>
  <c r="AB111" i="29"/>
  <c r="AE111" i="29" s="1"/>
  <c r="AB124" i="10"/>
  <c r="AB124" i="5" l="1"/>
  <c r="AB112" i="29"/>
  <c r="AE112" i="29" s="1"/>
  <c r="AB125" i="10"/>
  <c r="AB125" i="5" l="1"/>
  <c r="AB113" i="29"/>
  <c r="AE113" i="29" s="1"/>
  <c r="AB126" i="10"/>
  <c r="AB126" i="5" l="1"/>
  <c r="AB127" i="10"/>
  <c r="AB114" i="29"/>
  <c r="AE114" i="29" s="1"/>
  <c r="AB127" i="5" l="1"/>
  <c r="AB115" i="29"/>
  <c r="AE115" i="29" s="1"/>
  <c r="AB128" i="10"/>
  <c r="AB128" i="5" l="1"/>
  <c r="AB116" i="29"/>
  <c r="AE116" i="29" s="1"/>
  <c r="AB129" i="10"/>
  <c r="AB129" i="5" l="1"/>
  <c r="AB117" i="29"/>
  <c r="AE117" i="29" s="1"/>
  <c r="AB130" i="10"/>
  <c r="AB130" i="5" l="1"/>
  <c r="AB131" i="10"/>
  <c r="AB118" i="29"/>
  <c r="AE118" i="29" s="1"/>
  <c r="AB131" i="5" l="1"/>
  <c r="AB119" i="29"/>
  <c r="AE119" i="29" s="1"/>
  <c r="AB132" i="10"/>
  <c r="AB132" i="5" l="1"/>
  <c r="AB120" i="29"/>
  <c r="AE120" i="29" s="1"/>
  <c r="AB133" i="10"/>
  <c r="AB133" i="5" l="1"/>
  <c r="AB121" i="29"/>
  <c r="AE121" i="29" s="1"/>
  <c r="AB134" i="10"/>
  <c r="AB134" i="5" l="1"/>
  <c r="AB135" i="10"/>
  <c r="AB122" i="29"/>
  <c r="AE122" i="29" s="1"/>
  <c r="AB135" i="5" l="1"/>
  <c r="AB136" i="10"/>
  <c r="AB123" i="29"/>
  <c r="AE123" i="29" s="1"/>
  <c r="AB136" i="5" l="1"/>
  <c r="AB124" i="29"/>
  <c r="AE124" i="29" s="1"/>
  <c r="AB137" i="10"/>
  <c r="AB137" i="5" l="1"/>
  <c r="AB125" i="29"/>
  <c r="AE125" i="29" s="1"/>
  <c r="AB138" i="10"/>
  <c r="AB138" i="5" l="1"/>
  <c r="AB126" i="29"/>
  <c r="AE126" i="29" s="1"/>
  <c r="AB139" i="10"/>
  <c r="AB139" i="5" l="1"/>
  <c r="AB140" i="10"/>
  <c r="AB127" i="29"/>
  <c r="AE127" i="29" s="1"/>
  <c r="AB140" i="5" l="1"/>
  <c r="AB128" i="29"/>
  <c r="AE128" i="29" s="1"/>
  <c r="AB141" i="10"/>
  <c r="AB141" i="5" l="1"/>
  <c r="AB129" i="29"/>
  <c r="AE129" i="29" s="1"/>
  <c r="AB142" i="10"/>
  <c r="AB142" i="5" l="1"/>
  <c r="AB130" i="29"/>
  <c r="AE130" i="29" s="1"/>
  <c r="AB143" i="10"/>
  <c r="AB143" i="5" l="1"/>
  <c r="AB131" i="29"/>
  <c r="AE131" i="29" s="1"/>
  <c r="AB144" i="10"/>
  <c r="AB144" i="5" l="1"/>
  <c r="AB145" i="10"/>
  <c r="AB132" i="29"/>
  <c r="AE132" i="29" s="1"/>
  <c r="AB145" i="5" l="1"/>
  <c r="AB133" i="29"/>
  <c r="AE133" i="29" s="1"/>
  <c r="AB146" i="10"/>
  <c r="AB146" i="5" l="1"/>
  <c r="AB147" i="10"/>
  <c r="AB134" i="29"/>
  <c r="AE134" i="29" s="1"/>
  <c r="AB147" i="5" l="1"/>
  <c r="AB135" i="29"/>
  <c r="AE135" i="29" s="1"/>
  <c r="AB148" i="10"/>
  <c r="AB148" i="5" l="1"/>
  <c r="AB136" i="29"/>
  <c r="AE136" i="29" s="1"/>
  <c r="AB149" i="10"/>
  <c r="AB149" i="5" l="1"/>
  <c r="AB137" i="29"/>
  <c r="AE137" i="29" s="1"/>
  <c r="AB150" i="10"/>
  <c r="AB150" i="5" l="1"/>
  <c r="AB151" i="10"/>
  <c r="AB138" i="29"/>
  <c r="AE138" i="29" s="1"/>
  <c r="AB151" i="5" l="1"/>
  <c r="AB139" i="29"/>
  <c r="AE139" i="29" s="1"/>
  <c r="AB152" i="10"/>
  <c r="AB152" i="5" l="1"/>
  <c r="AB140" i="29"/>
  <c r="AE140" i="29" s="1"/>
  <c r="AB153" i="10"/>
  <c r="AB153" i="5" l="1"/>
  <c r="AB141" i="29"/>
  <c r="AE141" i="29" s="1"/>
  <c r="AB154" i="10"/>
  <c r="AB154" i="5" l="1"/>
  <c r="AB155" i="10"/>
  <c r="AB142" i="29"/>
  <c r="AE142" i="29" s="1"/>
  <c r="AB155" i="5" l="1"/>
  <c r="AB143" i="29"/>
  <c r="AE143" i="29" s="1"/>
  <c r="AB156" i="10"/>
  <c r="AB156" i="5" l="1"/>
  <c r="AB144" i="29"/>
  <c r="AE144" i="29" s="1"/>
  <c r="AB157" i="10"/>
  <c r="AB157" i="5" l="1"/>
  <c r="AB145" i="29"/>
  <c r="AE145" i="29" s="1"/>
  <c r="AB158" i="10"/>
  <c r="AB158" i="5" l="1"/>
  <c r="AB146" i="29"/>
  <c r="AE146" i="29" s="1"/>
  <c r="AB159" i="10"/>
  <c r="AB159" i="5" l="1"/>
  <c r="AB160" i="10"/>
  <c r="AB147" i="29"/>
  <c r="AE147" i="29" s="1"/>
  <c r="AB160" i="5" l="1"/>
  <c r="AB148" i="29"/>
  <c r="AE148" i="29" s="1"/>
  <c r="AB161" i="10"/>
  <c r="AB161" i="5" l="1"/>
  <c r="AB149" i="29"/>
  <c r="AE149" i="29" s="1"/>
  <c r="AB162" i="10"/>
  <c r="AB162" i="5" l="1"/>
  <c r="AB150" i="29"/>
  <c r="AE150" i="29" s="1"/>
  <c r="AB163" i="10"/>
  <c r="AB163" i="5" l="1"/>
  <c r="AB151" i="29"/>
  <c r="AE151" i="29" s="1"/>
  <c r="AB164" i="10"/>
  <c r="AB164" i="5" l="1"/>
  <c r="AB152" i="29"/>
  <c r="AE152" i="29" s="1"/>
  <c r="AB165" i="10"/>
  <c r="AB165" i="5" l="1"/>
  <c r="AB153" i="29"/>
  <c r="AE153" i="29" s="1"/>
  <c r="AB166" i="10"/>
  <c r="AB166" i="5" l="1"/>
  <c r="AB154" i="29"/>
  <c r="AE154" i="29" s="1"/>
  <c r="AB167" i="10"/>
  <c r="AB167" i="5" l="1"/>
  <c r="AB168" i="10"/>
  <c r="AB155" i="29"/>
  <c r="AE155" i="29" s="1"/>
  <c r="AB168" i="5" l="1"/>
  <c r="AB156" i="29"/>
  <c r="AE156" i="29" s="1"/>
  <c r="AB169" i="10"/>
  <c r="AB169" i="5" l="1"/>
  <c r="AB157" i="29"/>
  <c r="AE157" i="29" s="1"/>
  <c r="AB170" i="10"/>
  <c r="AB170" i="5" l="1"/>
  <c r="AB158" i="29"/>
  <c r="AE158" i="29" s="1"/>
  <c r="AB171" i="10"/>
  <c r="AB171" i="5" l="1"/>
  <c r="AB172" i="10"/>
  <c r="AB159" i="29"/>
  <c r="AE159" i="29" s="1"/>
  <c r="AB172" i="5" l="1"/>
  <c r="AB160" i="29"/>
  <c r="AE160" i="29" s="1"/>
  <c r="AB173" i="10"/>
  <c r="AB173" i="5" l="1"/>
  <c r="AB161" i="29"/>
  <c r="AE161" i="29" s="1"/>
  <c r="AB174" i="10"/>
  <c r="AB174" i="5" l="1"/>
  <c r="AB162" i="29"/>
  <c r="AE162" i="29" s="1"/>
  <c r="AB175" i="10"/>
  <c r="AB175" i="5" l="1"/>
  <c r="AB163" i="29"/>
  <c r="AE163" i="29" s="1"/>
  <c r="AB176" i="10"/>
  <c r="AB176" i="5" l="1"/>
  <c r="AB177" i="10"/>
  <c r="AB164" i="29"/>
  <c r="AE164" i="29" s="1"/>
  <c r="AB177" i="5" l="1"/>
  <c r="AB165" i="29"/>
  <c r="AE165" i="29" s="1"/>
  <c r="AB178" i="10"/>
  <c r="AB178" i="5" l="1"/>
  <c r="AB179" i="10"/>
  <c r="AB166" i="29"/>
  <c r="AE166" i="29" s="1"/>
  <c r="AB179" i="5" l="1"/>
  <c r="AB180" i="10"/>
  <c r="AB167" i="29"/>
  <c r="AE167" i="29" s="1"/>
  <c r="AB180" i="5" l="1"/>
  <c r="AB168" i="29"/>
  <c r="AE168" i="29" s="1"/>
  <c r="AB181" i="10"/>
  <c r="AB181" i="5" l="1"/>
  <c r="AB169" i="29"/>
  <c r="AE169" i="29" s="1"/>
  <c r="AB182" i="10"/>
  <c r="AB182" i="5" l="1"/>
  <c r="AB170" i="29"/>
  <c r="AE170" i="29" s="1"/>
  <c r="AB183" i="10"/>
  <c r="AB183" i="5" l="1"/>
  <c r="AB184" i="10"/>
  <c r="AB171" i="29"/>
  <c r="AE171" i="29" s="1"/>
  <c r="AB184" i="5" l="1"/>
  <c r="AB172" i="29"/>
  <c r="AE172" i="29" s="1"/>
  <c r="AB185" i="10"/>
  <c r="AB185" i="5" l="1"/>
  <c r="AB173" i="29"/>
  <c r="AE173" i="29" s="1"/>
  <c r="AB186" i="10"/>
  <c r="AB186" i="5" l="1"/>
  <c r="AB174" i="29"/>
  <c r="AE174" i="29" s="1"/>
  <c r="AB187" i="10"/>
  <c r="AB187" i="5" l="1"/>
  <c r="AB188" i="10"/>
  <c r="AB175" i="29"/>
  <c r="AE175" i="29" s="1"/>
  <c r="AB188" i="5" l="1"/>
  <c r="AB176" i="29"/>
  <c r="AE176" i="29" s="1"/>
  <c r="AB189" i="10"/>
  <c r="AB189" i="5" l="1"/>
  <c r="AB177" i="29"/>
  <c r="AE177" i="29" s="1"/>
  <c r="AB190" i="10"/>
  <c r="AB190" i="5" l="1"/>
  <c r="AB191" i="10"/>
  <c r="AB178" i="29"/>
  <c r="AE178" i="29" s="1"/>
  <c r="AB191" i="5" l="1"/>
  <c r="AB179" i="29"/>
  <c r="AE179" i="29" s="1"/>
  <c r="AB192" i="10"/>
  <c r="AB192" i="5" l="1"/>
  <c r="AB180" i="29"/>
  <c r="AE180" i="29" s="1"/>
  <c r="AB193" i="10"/>
  <c r="AB193" i="5" l="1"/>
  <c r="AB181" i="29"/>
  <c r="AE181" i="29" s="1"/>
  <c r="AB194" i="10"/>
  <c r="AB194" i="5" l="1"/>
  <c r="AB182" i="29"/>
  <c r="AE182" i="29" s="1"/>
  <c r="AB195" i="10"/>
  <c r="AB195" i="5" l="1"/>
  <c r="AB196" i="10"/>
  <c r="AB183" i="29"/>
  <c r="AE183" i="29" s="1"/>
  <c r="AB196" i="5" l="1"/>
  <c r="AB197" i="10"/>
  <c r="AB184" i="29"/>
  <c r="AE184" i="29" s="1"/>
  <c r="AB197" i="5" l="1"/>
  <c r="AB185" i="29"/>
  <c r="AE185" i="29" s="1"/>
  <c r="AB198" i="10"/>
  <c r="AB198" i="5" l="1"/>
  <c r="AB186" i="29"/>
  <c r="AE186" i="29" s="1"/>
  <c r="AB199" i="10"/>
  <c r="AB199" i="5" l="1"/>
  <c r="AB187" i="29"/>
  <c r="AE187" i="29" s="1"/>
  <c r="AB200" i="10"/>
  <c r="AB200" i="5" l="1"/>
  <c r="AB201" i="10"/>
  <c r="AB188" i="29"/>
  <c r="AE188" i="29" s="1"/>
  <c r="AB201" i="5" l="1"/>
  <c r="AB189" i="29"/>
  <c r="AE189" i="29" s="1"/>
  <c r="AB202" i="10"/>
  <c r="AB202" i="5" l="1"/>
  <c r="AB190" i="29"/>
  <c r="AE190" i="29" s="1"/>
  <c r="AB203" i="10"/>
  <c r="AB203" i="5" l="1"/>
  <c r="AB191" i="29"/>
  <c r="AE191" i="29" s="1"/>
  <c r="AB204" i="10"/>
  <c r="AB204" i="5" l="1"/>
  <c r="AB192" i="29"/>
  <c r="AE192" i="29" s="1"/>
  <c r="AB205" i="10"/>
  <c r="AB205" i="5" l="1"/>
  <c r="AB193" i="29"/>
  <c r="AE193" i="29" s="1"/>
  <c r="AB206" i="10"/>
  <c r="AB206" i="5" l="1"/>
  <c r="AB194" i="29"/>
  <c r="AE194" i="29" s="1"/>
  <c r="AB207" i="10"/>
  <c r="AB207" i="5" l="1"/>
  <c r="AB208" i="10"/>
  <c r="AB195" i="29"/>
  <c r="AE195" i="29" s="1"/>
  <c r="AB208" i="5" l="1"/>
  <c r="AB196" i="29"/>
  <c r="AE196" i="29" s="1"/>
  <c r="AB209" i="10"/>
  <c r="AB209" i="5" l="1"/>
  <c r="AB197" i="29"/>
  <c r="AE197" i="29" s="1"/>
  <c r="AB210" i="10"/>
  <c r="AB210" i="5" l="1"/>
  <c r="AB198" i="29"/>
  <c r="AE198" i="29" s="1"/>
  <c r="AB211" i="10"/>
  <c r="AB211" i="5" l="1"/>
  <c r="AB199" i="29"/>
  <c r="AE199" i="29" s="1"/>
  <c r="AB212" i="10"/>
  <c r="AB212" i="5" l="1"/>
  <c r="AB213" i="10"/>
  <c r="AB200" i="29"/>
  <c r="AE200" i="29" s="1"/>
  <c r="AB213" i="5" l="1"/>
  <c r="AB201" i="29"/>
  <c r="AE201" i="29" s="1"/>
  <c r="AB214" i="10"/>
  <c r="AB214" i="5" l="1"/>
  <c r="AB202" i="29"/>
  <c r="AE202" i="29" s="1"/>
  <c r="AB215" i="10"/>
  <c r="AB215" i="5" l="1"/>
  <c r="AB216" i="10"/>
  <c r="AB203" i="29"/>
  <c r="AE203" i="29" s="1"/>
  <c r="AB216" i="5" l="1"/>
  <c r="AB204" i="29"/>
  <c r="AE204" i="29" s="1"/>
  <c r="AB217" i="10"/>
  <c r="AB217" i="5" l="1"/>
  <c r="AB205" i="29"/>
  <c r="AE205" i="29" s="1"/>
  <c r="AB218" i="10"/>
  <c r="AB218" i="5" l="1"/>
  <c r="AB206" i="29"/>
  <c r="AE206" i="29" s="1"/>
  <c r="AB219" i="10"/>
  <c r="AB219" i="5" l="1"/>
  <c r="AB207" i="29"/>
  <c r="AE207" i="29" s="1"/>
  <c r="AB220" i="10"/>
  <c r="AB220" i="5" l="1"/>
  <c r="AB221" i="10"/>
  <c r="AB208" i="29"/>
  <c r="AE208" i="29" s="1"/>
  <c r="AB221" i="5" l="1"/>
  <c r="AB209" i="29"/>
  <c r="AE209" i="29" s="1"/>
  <c r="AB222" i="10"/>
  <c r="AB222" i="5" l="1"/>
  <c r="AB210" i="29"/>
  <c r="AE210" i="29" s="1"/>
  <c r="AB223" i="10"/>
  <c r="AB223" i="5" l="1"/>
  <c r="AB211" i="29"/>
  <c r="AE211" i="29" s="1"/>
  <c r="AB224" i="10"/>
  <c r="AB224" i="5" l="1"/>
  <c r="AB225" i="10"/>
  <c r="AB212" i="29"/>
  <c r="AE212" i="29" s="1"/>
  <c r="AB225" i="5" l="1"/>
  <c r="AB213" i="29"/>
  <c r="AE213" i="29" s="1"/>
  <c r="AB226" i="10"/>
  <c r="AB226" i="5" l="1"/>
  <c r="AB214" i="29"/>
  <c r="AE214" i="29" s="1"/>
  <c r="AB227" i="10"/>
  <c r="AB227" i="5" l="1"/>
  <c r="AB228" i="10"/>
  <c r="AB215" i="29"/>
  <c r="AE215" i="29" s="1"/>
  <c r="AB228" i="5" l="1"/>
  <c r="AB229" i="10"/>
  <c r="AB216" i="29"/>
  <c r="AE216" i="29" s="1"/>
  <c r="AB229" i="5" l="1"/>
  <c r="AB217" i="29"/>
  <c r="AE217" i="29" s="1"/>
  <c r="AB230" i="10"/>
  <c r="AB230" i="5" l="1"/>
  <c r="AB218" i="29"/>
  <c r="AE218" i="29" s="1"/>
  <c r="AB231" i="10"/>
  <c r="AB231" i="5" l="1"/>
  <c r="AB219" i="29"/>
  <c r="AE219" i="29" s="1"/>
  <c r="AB232" i="10"/>
  <c r="AB232" i="5" l="1"/>
  <c r="AB220" i="29"/>
  <c r="AE220" i="29" s="1"/>
  <c r="AB233" i="10"/>
  <c r="AB233" i="5" l="1"/>
  <c r="AB221" i="29"/>
  <c r="AE221" i="29" s="1"/>
  <c r="AB234" i="10"/>
  <c r="AB234" i="5" l="1"/>
  <c r="AB222" i="29"/>
  <c r="AE222" i="29" s="1"/>
  <c r="AB235" i="10"/>
  <c r="AB235" i="5" l="1"/>
  <c r="AB236" i="10"/>
  <c r="AB223" i="29"/>
  <c r="AE223" i="29" s="1"/>
  <c r="AB236" i="5" l="1"/>
  <c r="AB237" i="10"/>
  <c r="AB224" i="29"/>
  <c r="AE224" i="29" s="1"/>
  <c r="AB237" i="5" l="1"/>
  <c r="AB225" i="29"/>
  <c r="AE225" i="29" s="1"/>
  <c r="AB238" i="10"/>
  <c r="AB238" i="5" l="1"/>
  <c r="AB226" i="29"/>
  <c r="AE226" i="29" s="1"/>
  <c r="AB239" i="10"/>
  <c r="AB239" i="5" l="1"/>
  <c r="AB227" i="29"/>
  <c r="AE227" i="29" s="1"/>
  <c r="AB240" i="10"/>
  <c r="AB240" i="5" l="1"/>
  <c r="AB241" i="10"/>
  <c r="AB228" i="29"/>
  <c r="AE228" i="29" s="1"/>
  <c r="AB241" i="5" l="1"/>
  <c r="AB229" i="29"/>
  <c r="AE229" i="29" s="1"/>
  <c r="AB242" i="10"/>
  <c r="AB242" i="5" l="1"/>
  <c r="AB230" i="29"/>
  <c r="AE230" i="29" s="1"/>
  <c r="AB243" i="10"/>
  <c r="AB243" i="5" l="1"/>
  <c r="AB244" i="10"/>
  <c r="AB231" i="29"/>
  <c r="AE231" i="29" s="1"/>
  <c r="AB244" i="5" l="1"/>
  <c r="AB232" i="29"/>
  <c r="AE232" i="29" s="1"/>
  <c r="AB245" i="10"/>
  <c r="AB245" i="5" l="1"/>
  <c r="AB233" i="29"/>
  <c r="AE233" i="29" s="1"/>
  <c r="AB246" i="10"/>
  <c r="AB246" i="5" l="1"/>
  <c r="AB234" i="29"/>
  <c r="AE234" i="29" s="1"/>
  <c r="AB247" i="10"/>
  <c r="AB247" i="5" l="1"/>
  <c r="AB248" i="10"/>
  <c r="AB235" i="29"/>
  <c r="AE235" i="29" s="1"/>
  <c r="AB248" i="5" l="1"/>
  <c r="AB236" i="29"/>
  <c r="AE236" i="29" s="1"/>
  <c r="AB249" i="10"/>
  <c r="AB249" i="5" l="1"/>
  <c r="AB237" i="29"/>
  <c r="AE237" i="29" s="1"/>
  <c r="AB250" i="10"/>
  <c r="AB250" i="5" l="1"/>
  <c r="AB238" i="29"/>
  <c r="AE238" i="29" s="1"/>
  <c r="AB251" i="10"/>
  <c r="AB251" i="5" l="1"/>
  <c r="AB239" i="29"/>
  <c r="AE239" i="29" s="1"/>
  <c r="AB252" i="10"/>
  <c r="AB252" i="5" l="1"/>
  <c r="AB240" i="29"/>
  <c r="AE240" i="29" s="1"/>
  <c r="AB253" i="10"/>
  <c r="AB253" i="5" l="1"/>
  <c r="AB241" i="29"/>
  <c r="AE241" i="29" s="1"/>
  <c r="AB254" i="10"/>
  <c r="AB254" i="5" l="1"/>
  <c r="AB242" i="29"/>
  <c r="AE242" i="29" s="1"/>
  <c r="AB255" i="10"/>
  <c r="AB255" i="5" l="1"/>
  <c r="AB243" i="29"/>
  <c r="AE243" i="29" s="1"/>
  <c r="AB256" i="10"/>
  <c r="AB256" i="5" l="1"/>
  <c r="AB257" i="10"/>
  <c r="AB244" i="29"/>
  <c r="AE244" i="29" s="1"/>
  <c r="AB257" i="5" l="1"/>
  <c r="AB245" i="29"/>
  <c r="AE245" i="29" s="1"/>
  <c r="AB258" i="10"/>
  <c r="AB258" i="5" l="1"/>
  <c r="AB246" i="29"/>
  <c r="AE246" i="29" s="1"/>
  <c r="AB259" i="10"/>
  <c r="AB259" i="5" l="1"/>
  <c r="AB247" i="29"/>
  <c r="AE247" i="29" s="1"/>
  <c r="AB260" i="10"/>
  <c r="AB260" i="5" l="1"/>
  <c r="AB248" i="29"/>
  <c r="AE248" i="29" s="1"/>
  <c r="AB261" i="10"/>
  <c r="AB261" i="5" l="1"/>
  <c r="AB249" i="29"/>
  <c r="AE249" i="29" s="1"/>
  <c r="AB262" i="10"/>
  <c r="AB262" i="5" l="1"/>
  <c r="AB250" i="29"/>
  <c r="AE250" i="29" s="1"/>
  <c r="AB263" i="10"/>
  <c r="AB263" i="5" l="1"/>
  <c r="AB251" i="29"/>
  <c r="AE251" i="29" s="1"/>
  <c r="AB264" i="10"/>
  <c r="AB264" i="5" l="1"/>
  <c r="AB252" i="29"/>
  <c r="AE252" i="29" s="1"/>
  <c r="AB265" i="10"/>
  <c r="AB265" i="5" l="1"/>
  <c r="AB266" i="10"/>
  <c r="AB253" i="29"/>
  <c r="AE253" i="29" s="1"/>
  <c r="AB266" i="5" l="1"/>
  <c r="AB254" i="29"/>
  <c r="AE254" i="29" s="1"/>
  <c r="AB267" i="10"/>
  <c r="AB267" i="5" l="1"/>
  <c r="AB255" i="29"/>
  <c r="AE255" i="29" s="1"/>
  <c r="AB268" i="10"/>
  <c r="AB268" i="5" l="1"/>
  <c r="AB256" i="29"/>
  <c r="AE256" i="29" s="1"/>
  <c r="AB269" i="10"/>
  <c r="AB269" i="5" l="1"/>
  <c r="AB270" i="10"/>
  <c r="AB257" i="29"/>
  <c r="AE257" i="29" s="1"/>
  <c r="AB270" i="5" l="1"/>
  <c r="AB258" i="29"/>
  <c r="AE258" i="29" s="1"/>
  <c r="AB271" i="10"/>
  <c r="AB271" i="5" l="1"/>
  <c r="AB259" i="29"/>
  <c r="AE259" i="29" s="1"/>
  <c r="AB272" i="10"/>
  <c r="AB272" i="5" l="1"/>
  <c r="AB260" i="29"/>
  <c r="AE260" i="29" s="1"/>
  <c r="AB273" i="10"/>
  <c r="AB273" i="5" l="1"/>
  <c r="AB261" i="29"/>
  <c r="AE261" i="29" s="1"/>
  <c r="AB274" i="10"/>
  <c r="AB274" i="5" l="1"/>
  <c r="AB262" i="29"/>
  <c r="AE262" i="29" s="1"/>
  <c r="AB275" i="10"/>
  <c r="AB275" i="5" l="1"/>
  <c r="AB276" i="10"/>
  <c r="AB263" i="29"/>
  <c r="AE263" i="29" s="1"/>
  <c r="AB276" i="5" l="1"/>
  <c r="AB264" i="29"/>
  <c r="AE264" i="29" s="1"/>
  <c r="AB277" i="10"/>
  <c r="AB277" i="5" l="1"/>
  <c r="AB265" i="29"/>
  <c r="AE265" i="29" s="1"/>
  <c r="AB278" i="10"/>
  <c r="AB278" i="5" l="1"/>
  <c r="AB266" i="29"/>
  <c r="AE266" i="29" s="1"/>
  <c r="AB279" i="10"/>
  <c r="AB279" i="5" l="1"/>
  <c r="AB267" i="29"/>
  <c r="AE267" i="29" s="1"/>
  <c r="AB280" i="10"/>
  <c r="AB280" i="5" l="1"/>
  <c r="AB268" i="29"/>
  <c r="AE268" i="29" s="1"/>
  <c r="AB281" i="10"/>
  <c r="AB281" i="5" l="1"/>
  <c r="AB282" i="10"/>
  <c r="AB269" i="29"/>
  <c r="AE269" i="29" s="1"/>
  <c r="AB282" i="5" l="1"/>
  <c r="AB270" i="29"/>
  <c r="AE270" i="29" s="1"/>
  <c r="AB283" i="10"/>
  <c r="AB283" i="5" l="1"/>
  <c r="AB271" i="29"/>
  <c r="AE271" i="29" s="1"/>
  <c r="AB284" i="10"/>
  <c r="AB284" i="5" l="1"/>
  <c r="AB272" i="29"/>
  <c r="AE272" i="29" s="1"/>
  <c r="AB285" i="10"/>
  <c r="AB285" i="5" l="1"/>
  <c r="AB286" i="10"/>
  <c r="AB273" i="29"/>
  <c r="AE273" i="29" s="1"/>
  <c r="AB286" i="5" l="1"/>
  <c r="AB274" i="29"/>
  <c r="AE274" i="29" s="1"/>
  <c r="AB287" i="10"/>
  <c r="AB287" i="5" l="1"/>
  <c r="AB275" i="29"/>
  <c r="AE275" i="29" s="1"/>
  <c r="AB288" i="10"/>
  <c r="AB288" i="5" l="1"/>
  <c r="AB276" i="29"/>
  <c r="AE276" i="29" s="1"/>
  <c r="AB289" i="10"/>
  <c r="AB289" i="5" l="1"/>
  <c r="AB277" i="29"/>
  <c r="AE277" i="29" s="1"/>
  <c r="AB290" i="10"/>
  <c r="AB290" i="5" l="1"/>
  <c r="AB278" i="29"/>
  <c r="AE278" i="29" s="1"/>
  <c r="AB291" i="10"/>
  <c r="AB291" i="5" l="1"/>
  <c r="AB279" i="29"/>
  <c r="AE279" i="29" s="1"/>
  <c r="AB292" i="10"/>
  <c r="AB292" i="5" l="1"/>
  <c r="AB280" i="29"/>
  <c r="AE280" i="29" s="1"/>
  <c r="AB293" i="10"/>
  <c r="AB293" i="5" l="1"/>
  <c r="AB294" i="10"/>
  <c r="AB281" i="29"/>
  <c r="AE281" i="29" s="1"/>
  <c r="AB294" i="5" l="1"/>
  <c r="AB282" i="29"/>
  <c r="AE282" i="29" s="1"/>
  <c r="AB295" i="10"/>
  <c r="AB295" i="5" l="1"/>
  <c r="AB283" i="29"/>
  <c r="AE283" i="29" s="1"/>
  <c r="AB296" i="10"/>
  <c r="AB296" i="5" l="1"/>
  <c r="AB297" i="10"/>
  <c r="AB284" i="29"/>
  <c r="AE284" i="29" s="1"/>
  <c r="AB297" i="5" l="1"/>
  <c r="AB285" i="29"/>
  <c r="AE285" i="29" s="1"/>
  <c r="AB298" i="10"/>
  <c r="AB298" i="5" l="1"/>
  <c r="AB299" i="10"/>
  <c r="AB286" i="29"/>
  <c r="AE286" i="29" s="1"/>
  <c r="AB299" i="5" l="1"/>
  <c r="AB287" i="29"/>
  <c r="AE287" i="29" s="1"/>
  <c r="AB300" i="10"/>
  <c r="AB300" i="5" l="1"/>
  <c r="AB301" i="10"/>
  <c r="AB288" i="29"/>
  <c r="AE288" i="29" s="1"/>
  <c r="AF7" i="29" s="1"/>
  <c r="AB301" i="5" l="1"/>
  <c r="AB289" i="29"/>
  <c r="AE289" i="29" s="1"/>
  <c r="AB302" i="5"/>
</calcChain>
</file>

<file path=xl/sharedStrings.xml><?xml version="1.0" encoding="utf-8"?>
<sst xmlns="http://schemas.openxmlformats.org/spreadsheetml/2006/main" count="94" uniqueCount="36">
  <si>
    <t>Ergebnis</t>
  </si>
  <si>
    <t>Date</t>
  </si>
  <si>
    <t>Aluminum</t>
  </si>
  <si>
    <t>Brent Crude</t>
  </si>
  <si>
    <t>Coffee</t>
  </si>
  <si>
    <t>Copper (COMEX)</t>
  </si>
  <si>
    <t>Corn</t>
  </si>
  <si>
    <t>Cotton</t>
  </si>
  <si>
    <t>Gold</t>
  </si>
  <si>
    <t>Heating Oil</t>
  </si>
  <si>
    <t>Kansas Wheat</t>
  </si>
  <si>
    <t>Lean Hogs</t>
  </si>
  <si>
    <t>Live Cattle</t>
  </si>
  <si>
    <t>Natural Gas</t>
  </si>
  <si>
    <t>Nickel</t>
  </si>
  <si>
    <t>Silver</t>
  </si>
  <si>
    <t>Soybeans</t>
  </si>
  <si>
    <t>Soybean Meal</t>
  </si>
  <si>
    <t>Soybean Oil</t>
  </si>
  <si>
    <t>Sugar</t>
  </si>
  <si>
    <t>Unleaded Gasoline</t>
  </si>
  <si>
    <t>Wheat</t>
  </si>
  <si>
    <t>WTI Crude Oil</t>
  </si>
  <si>
    <t>Zinc</t>
  </si>
  <si>
    <t>Cocoa</t>
  </si>
  <si>
    <t>Lead</t>
  </si>
  <si>
    <t>Platinum</t>
  </si>
  <si>
    <t>Tin</t>
  </si>
  <si>
    <t>Single Commodity Total Return</t>
  </si>
  <si>
    <t>Kum. Diversifikationsrendite</t>
  </si>
  <si>
    <t>"Hilfsportfolio"</t>
  </si>
  <si>
    <t>EW-PORTFOLIO</t>
  </si>
  <si>
    <t>http://www.bloombergindexes.com/content/uploads/sites/9/BCOM_full_hist.xls</t>
  </si>
  <si>
    <t>Source:</t>
  </si>
  <si>
    <t>Bloomberg Commodity Index (TR)</t>
  </si>
  <si>
    <t>Geo. EW-Portfoliorendite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</si>
</sst>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[$-409]mmm\-yy;@"/>
    <numFmt numFmtId="165" formatCode="0.0%"/>
    <numFmt numFmtId="166" formatCode="#,##0.000"/>
    <numFmt numFmtId="168" formatCode="0.000%"/>
    <numFmt numFmtId="169" formatCode="dd/mm/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Verdana"/>
      <family val="2"/>
    </font>
    <font>
      <sz val="11"/>
      <name val="Geogrotesque Rg"/>
    </font>
    <font>
      <sz val="11"/>
      <color indexed="8"/>
      <name val="Verdan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</borders>
  <cellStyleXfs count="7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5" fillId="0" borderId="0" applyNumberFormat="0" applyFill="0" applyBorder="0" applyProtection="0">
      <alignment vertical="top" wrapText="1"/>
    </xf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3">
    <xf numFmtId="0" fontId="0" fillId="0" borderId="0" xfId="0"/>
    <xf numFmtId="10" fontId="1" fillId="0" borderId="0" xfId="1" applyNumberFormat="1"/>
    <xf numFmtId="2" fontId="1" fillId="0" borderId="0" xfId="1" applyNumberFormat="1"/>
    <xf numFmtId="0" fontId="1" fillId="0" borderId="0" xfId="1"/>
    <xf numFmtId="0" fontId="1" fillId="0" borderId="0" xfId="1" applyNumberFormat="1"/>
    <xf numFmtId="10" fontId="1" fillId="0" borderId="0" xfId="1" applyNumberFormat="1" applyFill="1"/>
    <xf numFmtId="2" fontId="1" fillId="0" borderId="0" xfId="3" applyNumberFormat="1" applyFont="1" applyFill="1" applyBorder="1" applyAlignment="1"/>
    <xf numFmtId="166" fontId="1" fillId="0" borderId="0" xfId="3" applyNumberFormat="1" applyFont="1" applyFill="1" applyBorder="1" applyAlignment="1"/>
    <xf numFmtId="0" fontId="1" fillId="0" borderId="0" xfId="3" applyNumberFormat="1" applyFont="1" applyFill="1" applyBorder="1" applyAlignment="1"/>
    <xf numFmtId="164" fontId="1" fillId="0" borderId="0" xfId="1" applyNumberFormat="1"/>
    <xf numFmtId="164" fontId="1" fillId="0" borderId="0" xfId="1" applyNumberFormat="1" applyFill="1"/>
    <xf numFmtId="2" fontId="6" fillId="0" borderId="0" xfId="4" applyNumberFormat="1" applyFont="1" applyAlignment="1">
      <alignment wrapText="1"/>
    </xf>
    <xf numFmtId="0" fontId="2" fillId="0" borderId="0" xfId="3" applyNumberFormat="1" applyFont="1" applyFill="1" applyBorder="1" applyAlignment="1"/>
    <xf numFmtId="0" fontId="2" fillId="0" borderId="0" xfId="3" applyNumberFormat="1" applyFont="1" applyFill="1" applyBorder="1" applyAlignment="1">
      <alignment horizontal="center" vertical="center"/>
    </xf>
    <xf numFmtId="0" fontId="1" fillId="0" borderId="0" xfId="3" applyNumberFormat="1" applyFont="1" applyFill="1" applyBorder="1" applyAlignment="1">
      <alignment horizontal="center" vertical="center"/>
    </xf>
    <xf numFmtId="0" fontId="7" fillId="0" borderId="0" xfId="4" applyFont="1" applyAlignment="1">
      <alignment vertical="top" wrapText="1"/>
    </xf>
    <xf numFmtId="10" fontId="1" fillId="0" borderId="0" xfId="3" applyNumberFormat="1" applyFont="1" applyFill="1" applyBorder="1" applyAlignment="1"/>
    <xf numFmtId="0" fontId="1" fillId="3" borderId="0" xfId="0" applyNumberFormat="1" applyFont="1" applyFill="1" applyBorder="1" applyAlignment="1">
      <alignment horizontal="center" vertical="center" wrapText="1"/>
    </xf>
    <xf numFmtId="0" fontId="1" fillId="0" borderId="0" xfId="3" applyNumberFormat="1" applyFont="1" applyFill="1" applyBorder="1" applyAlignment="1"/>
    <xf numFmtId="43" fontId="1" fillId="0" borderId="0" xfId="6" applyFont="1"/>
    <xf numFmtId="0" fontId="1" fillId="0" borderId="0" xfId="3" applyNumberFormat="1" applyFont="1" applyFill="1" applyBorder="1" applyAlignment="1"/>
    <xf numFmtId="164" fontId="1" fillId="0" borderId="0" xfId="0" applyNumberFormat="1" applyFont="1" applyFill="1" applyBorder="1" applyAlignment="1" applyProtection="1"/>
    <xf numFmtId="10" fontId="1" fillId="0" borderId="0" xfId="0" applyNumberFormat="1" applyFont="1" applyFill="1" applyBorder="1" applyAlignment="1" applyProtection="1"/>
    <xf numFmtId="0" fontId="1" fillId="0" borderId="0" xfId="0" applyFont="1" applyFill="1" applyBorder="1" applyAlignment="1" applyProtection="1"/>
    <xf numFmtId="10" fontId="1" fillId="0" borderId="0" xfId="2" applyNumberFormat="1" applyFont="1" applyFill="1" applyBorder="1" applyAlignment="1"/>
    <xf numFmtId="9" fontId="1" fillId="0" borderId="0" xfId="1" applyNumberFormat="1"/>
    <xf numFmtId="0" fontId="2" fillId="2" borderId="0" xfId="3" applyNumberFormat="1" applyFont="1" applyFill="1" applyBorder="1" applyAlignment="1">
      <alignment horizontal="center" vertical="center" wrapText="1"/>
    </xf>
    <xf numFmtId="0" fontId="8" fillId="5" borderId="0" xfId="0" applyFont="1" applyFill="1"/>
    <xf numFmtId="0" fontId="8" fillId="0" borderId="0" xfId="0" applyFont="1"/>
    <xf numFmtId="10" fontId="2" fillId="0" borderId="0" xfId="3" applyNumberFormat="1" applyFont="1" applyFill="1" applyBorder="1" applyAlignment="1"/>
    <xf numFmtId="165" fontId="1" fillId="3" borderId="1" xfId="0" applyNumberFormat="1" applyFont="1" applyFill="1" applyBorder="1" applyAlignment="1">
      <alignment horizontal="center" vertical="center" wrapText="1"/>
    </xf>
    <xf numFmtId="168" fontId="1" fillId="0" borderId="0" xfId="2" applyNumberFormat="1" applyFont="1"/>
    <xf numFmtId="168" fontId="1" fillId="3" borderId="0" xfId="2" applyNumberFormat="1" applyFont="1" applyFill="1" applyBorder="1" applyAlignment="1">
      <alignment horizontal="center" vertical="center" wrapText="1"/>
    </xf>
    <xf numFmtId="168" fontId="1" fillId="0" borderId="0" xfId="2" applyNumberFormat="1" applyFont="1" applyFill="1"/>
    <xf numFmtId="168" fontId="1" fillId="0" borderId="0" xfId="2" applyNumberFormat="1" applyFont="1" applyFill="1" applyBorder="1" applyAlignment="1" applyProtection="1"/>
    <xf numFmtId="0" fontId="2" fillId="4" borderId="0" xfId="3" applyNumberFormat="1" applyFont="1" applyFill="1" applyBorder="1" applyAlignment="1">
      <alignment horizontal="center" vertical="center" wrapText="1"/>
    </xf>
    <xf numFmtId="168" fontId="1" fillId="0" borderId="0" xfId="3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69" fontId="9" fillId="5" borderId="0" xfId="0" applyNumberFormat="1" applyFont="1" applyFill="1"/>
    <xf numFmtId="169" fontId="8" fillId="0" borderId="0" xfId="0" applyNumberFormat="1" applyFont="1"/>
    <xf numFmtId="169" fontId="8" fillId="5" borderId="0" xfId="0" applyNumberFormat="1" applyFont="1" applyFill="1"/>
    <xf numFmtId="169" fontId="8" fillId="0" borderId="3" xfId="0" applyNumberFormat="1" applyFont="1" applyBorder="1"/>
    <xf numFmtId="0" fontId="8" fillId="0" borderId="3" xfId="0" applyFont="1" applyBorder="1"/>
  </cellXfs>
  <cellStyles count="7">
    <cellStyle name="Komma" xfId="6" builtinId="3"/>
    <cellStyle name="Prozent" xfId="2" builtinId="5"/>
    <cellStyle name="Prozent 2" xfId="5"/>
    <cellStyle name="Standard" xfId="0" builtinId="0"/>
    <cellStyle name="Standard 2" xfId="1"/>
    <cellStyle name="Standard 3" xfId="4"/>
    <cellStyle name="Standard 4" xfId="3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[$-409]mmm\-yy;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  <fill>
        <patternFill patternType="none">
          <fgColor indexed="64"/>
          <bgColor indexed="65"/>
        </patternFill>
      </fill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4" formatCode="0.00%"/>
    </dxf>
    <dxf>
      <numFmt numFmtId="164" formatCode="[$-409]mmm\-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11BDE5"/>
      <color rgb="FF66FFCC"/>
      <color rgb="FF33333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Kum. Diversifikationsrendite eines EW</a:t>
            </a:r>
            <a:r>
              <a:rPr lang="en-US" baseline="0"/>
              <a:t>-Rohstoffindex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'3-GeoRendite'!$AE$7</c:f>
              <c:strCache>
                <c:ptCount val="1"/>
                <c:pt idx="0">
                  <c:v>Kum. Diversifikationsrendite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'3-GeoRendite'!$A$8:$A$289</c:f>
              <c:numCache>
                <c:formatCode>[$-409]mmm\-yy;@</c:formatCode>
                <c:ptCount val="282"/>
                <c:pt idx="0">
                  <c:v>33603</c:v>
                </c:pt>
                <c:pt idx="1">
                  <c:v>33634</c:v>
                </c:pt>
                <c:pt idx="2">
                  <c:v>33662</c:v>
                </c:pt>
                <c:pt idx="3">
                  <c:v>33694</c:v>
                </c:pt>
                <c:pt idx="4">
                  <c:v>33724</c:v>
                </c:pt>
                <c:pt idx="5">
                  <c:v>33753</c:v>
                </c:pt>
                <c:pt idx="6">
                  <c:v>33785</c:v>
                </c:pt>
                <c:pt idx="7">
                  <c:v>33816</c:v>
                </c:pt>
                <c:pt idx="8">
                  <c:v>33847</c:v>
                </c:pt>
                <c:pt idx="9">
                  <c:v>33877</c:v>
                </c:pt>
                <c:pt idx="10">
                  <c:v>33907</c:v>
                </c:pt>
                <c:pt idx="11">
                  <c:v>33938</c:v>
                </c:pt>
                <c:pt idx="12">
                  <c:v>33969</c:v>
                </c:pt>
                <c:pt idx="13">
                  <c:v>33998</c:v>
                </c:pt>
                <c:pt idx="14">
                  <c:v>34026</c:v>
                </c:pt>
                <c:pt idx="15">
                  <c:v>34059</c:v>
                </c:pt>
                <c:pt idx="16">
                  <c:v>34089</c:v>
                </c:pt>
                <c:pt idx="17">
                  <c:v>34117</c:v>
                </c:pt>
                <c:pt idx="18">
                  <c:v>34150</c:v>
                </c:pt>
                <c:pt idx="19">
                  <c:v>34180</c:v>
                </c:pt>
                <c:pt idx="20">
                  <c:v>34212</c:v>
                </c:pt>
                <c:pt idx="21">
                  <c:v>34242</c:v>
                </c:pt>
                <c:pt idx="22">
                  <c:v>34271</c:v>
                </c:pt>
                <c:pt idx="23">
                  <c:v>34303</c:v>
                </c:pt>
                <c:pt idx="24">
                  <c:v>34334</c:v>
                </c:pt>
                <c:pt idx="25">
                  <c:v>34365</c:v>
                </c:pt>
                <c:pt idx="26">
                  <c:v>34393</c:v>
                </c:pt>
                <c:pt idx="27">
                  <c:v>34424</c:v>
                </c:pt>
                <c:pt idx="28">
                  <c:v>34453</c:v>
                </c:pt>
                <c:pt idx="29">
                  <c:v>34485</c:v>
                </c:pt>
                <c:pt idx="30">
                  <c:v>34515</c:v>
                </c:pt>
                <c:pt idx="31">
                  <c:v>34544</c:v>
                </c:pt>
                <c:pt idx="32">
                  <c:v>34577</c:v>
                </c:pt>
                <c:pt idx="33">
                  <c:v>34607</c:v>
                </c:pt>
                <c:pt idx="34">
                  <c:v>34638</c:v>
                </c:pt>
                <c:pt idx="35">
                  <c:v>34668</c:v>
                </c:pt>
                <c:pt idx="36">
                  <c:v>34698</c:v>
                </c:pt>
                <c:pt idx="37">
                  <c:v>34730</c:v>
                </c:pt>
                <c:pt idx="38">
                  <c:v>34758</c:v>
                </c:pt>
                <c:pt idx="39">
                  <c:v>34789</c:v>
                </c:pt>
                <c:pt idx="40">
                  <c:v>34817</c:v>
                </c:pt>
                <c:pt idx="41">
                  <c:v>34850</c:v>
                </c:pt>
                <c:pt idx="42">
                  <c:v>34880</c:v>
                </c:pt>
                <c:pt idx="43">
                  <c:v>34911</c:v>
                </c:pt>
                <c:pt idx="44">
                  <c:v>34942</c:v>
                </c:pt>
                <c:pt idx="45">
                  <c:v>34971</c:v>
                </c:pt>
                <c:pt idx="46">
                  <c:v>35003</c:v>
                </c:pt>
                <c:pt idx="47">
                  <c:v>35033</c:v>
                </c:pt>
                <c:pt idx="48">
                  <c:v>35062</c:v>
                </c:pt>
                <c:pt idx="49">
                  <c:v>35095</c:v>
                </c:pt>
                <c:pt idx="50">
                  <c:v>35124</c:v>
                </c:pt>
                <c:pt idx="51">
                  <c:v>35153</c:v>
                </c:pt>
                <c:pt idx="52">
                  <c:v>35185</c:v>
                </c:pt>
                <c:pt idx="53">
                  <c:v>35216</c:v>
                </c:pt>
                <c:pt idx="54">
                  <c:v>35244</c:v>
                </c:pt>
                <c:pt idx="55">
                  <c:v>35277</c:v>
                </c:pt>
                <c:pt idx="56">
                  <c:v>35307</c:v>
                </c:pt>
                <c:pt idx="57">
                  <c:v>35338</c:v>
                </c:pt>
                <c:pt idx="58">
                  <c:v>35369</c:v>
                </c:pt>
                <c:pt idx="59">
                  <c:v>35398</c:v>
                </c:pt>
                <c:pt idx="60">
                  <c:v>35430</c:v>
                </c:pt>
                <c:pt idx="61">
                  <c:v>35461</c:v>
                </c:pt>
                <c:pt idx="62">
                  <c:v>35489</c:v>
                </c:pt>
                <c:pt idx="63">
                  <c:v>35520</c:v>
                </c:pt>
                <c:pt idx="64">
                  <c:v>35550</c:v>
                </c:pt>
                <c:pt idx="65">
                  <c:v>35580</c:v>
                </c:pt>
                <c:pt idx="66">
                  <c:v>35611</c:v>
                </c:pt>
                <c:pt idx="67">
                  <c:v>35642</c:v>
                </c:pt>
                <c:pt idx="68">
                  <c:v>35671</c:v>
                </c:pt>
                <c:pt idx="69">
                  <c:v>35703</c:v>
                </c:pt>
                <c:pt idx="70">
                  <c:v>35734</c:v>
                </c:pt>
                <c:pt idx="71">
                  <c:v>35762</c:v>
                </c:pt>
                <c:pt idx="72">
                  <c:v>35795</c:v>
                </c:pt>
                <c:pt idx="73">
                  <c:v>35825</c:v>
                </c:pt>
                <c:pt idx="74">
                  <c:v>35853</c:v>
                </c:pt>
                <c:pt idx="75">
                  <c:v>35885</c:v>
                </c:pt>
                <c:pt idx="76">
                  <c:v>35915</c:v>
                </c:pt>
                <c:pt idx="77">
                  <c:v>35944</c:v>
                </c:pt>
                <c:pt idx="78">
                  <c:v>35976</c:v>
                </c:pt>
                <c:pt idx="79">
                  <c:v>36007</c:v>
                </c:pt>
                <c:pt idx="80">
                  <c:v>36038</c:v>
                </c:pt>
                <c:pt idx="81">
                  <c:v>36068</c:v>
                </c:pt>
                <c:pt idx="82">
                  <c:v>36098</c:v>
                </c:pt>
                <c:pt idx="83">
                  <c:v>36129</c:v>
                </c:pt>
                <c:pt idx="84">
                  <c:v>36160</c:v>
                </c:pt>
                <c:pt idx="85">
                  <c:v>36189</c:v>
                </c:pt>
                <c:pt idx="86">
                  <c:v>36217</c:v>
                </c:pt>
                <c:pt idx="87">
                  <c:v>36250</c:v>
                </c:pt>
                <c:pt idx="88">
                  <c:v>36280</c:v>
                </c:pt>
                <c:pt idx="89">
                  <c:v>36308</c:v>
                </c:pt>
                <c:pt idx="90">
                  <c:v>36341</c:v>
                </c:pt>
                <c:pt idx="91">
                  <c:v>36371</c:v>
                </c:pt>
                <c:pt idx="92">
                  <c:v>36403</c:v>
                </c:pt>
                <c:pt idx="93">
                  <c:v>36433</c:v>
                </c:pt>
                <c:pt idx="94">
                  <c:v>36462</c:v>
                </c:pt>
                <c:pt idx="95">
                  <c:v>36494</c:v>
                </c:pt>
                <c:pt idx="96">
                  <c:v>36524</c:v>
                </c:pt>
                <c:pt idx="97">
                  <c:v>36556</c:v>
                </c:pt>
                <c:pt idx="98">
                  <c:v>36585</c:v>
                </c:pt>
                <c:pt idx="99">
                  <c:v>36616</c:v>
                </c:pt>
                <c:pt idx="100">
                  <c:v>36644</c:v>
                </c:pt>
                <c:pt idx="101">
                  <c:v>36677</c:v>
                </c:pt>
                <c:pt idx="102">
                  <c:v>36707</c:v>
                </c:pt>
                <c:pt idx="103">
                  <c:v>36738</c:v>
                </c:pt>
                <c:pt idx="104">
                  <c:v>36769</c:v>
                </c:pt>
                <c:pt idx="105">
                  <c:v>36798</c:v>
                </c:pt>
                <c:pt idx="106">
                  <c:v>36830</c:v>
                </c:pt>
                <c:pt idx="107">
                  <c:v>36860</c:v>
                </c:pt>
                <c:pt idx="108">
                  <c:v>36889</c:v>
                </c:pt>
                <c:pt idx="109">
                  <c:v>36922</c:v>
                </c:pt>
                <c:pt idx="110">
                  <c:v>36950</c:v>
                </c:pt>
                <c:pt idx="111">
                  <c:v>36980</c:v>
                </c:pt>
                <c:pt idx="112">
                  <c:v>37011</c:v>
                </c:pt>
                <c:pt idx="113">
                  <c:v>37042</c:v>
                </c:pt>
                <c:pt idx="114">
                  <c:v>37071</c:v>
                </c:pt>
                <c:pt idx="115">
                  <c:v>37103</c:v>
                </c:pt>
                <c:pt idx="116">
                  <c:v>37134</c:v>
                </c:pt>
                <c:pt idx="117">
                  <c:v>37162</c:v>
                </c:pt>
                <c:pt idx="118">
                  <c:v>37195</c:v>
                </c:pt>
                <c:pt idx="119">
                  <c:v>37225</c:v>
                </c:pt>
                <c:pt idx="120">
                  <c:v>37256</c:v>
                </c:pt>
                <c:pt idx="121">
                  <c:v>37287</c:v>
                </c:pt>
                <c:pt idx="122">
                  <c:v>37315</c:v>
                </c:pt>
                <c:pt idx="123">
                  <c:v>37343</c:v>
                </c:pt>
                <c:pt idx="124">
                  <c:v>37376</c:v>
                </c:pt>
                <c:pt idx="125">
                  <c:v>37407</c:v>
                </c:pt>
                <c:pt idx="126">
                  <c:v>37435</c:v>
                </c:pt>
                <c:pt idx="127">
                  <c:v>37468</c:v>
                </c:pt>
                <c:pt idx="128">
                  <c:v>37498</c:v>
                </c:pt>
                <c:pt idx="129">
                  <c:v>37529</c:v>
                </c:pt>
                <c:pt idx="130">
                  <c:v>37560</c:v>
                </c:pt>
                <c:pt idx="131">
                  <c:v>37587</c:v>
                </c:pt>
                <c:pt idx="132">
                  <c:v>37621</c:v>
                </c:pt>
                <c:pt idx="133">
                  <c:v>37652</c:v>
                </c:pt>
                <c:pt idx="134">
                  <c:v>37680</c:v>
                </c:pt>
                <c:pt idx="135">
                  <c:v>37711</c:v>
                </c:pt>
                <c:pt idx="136">
                  <c:v>37741</c:v>
                </c:pt>
                <c:pt idx="137">
                  <c:v>37771</c:v>
                </c:pt>
                <c:pt idx="138">
                  <c:v>37802</c:v>
                </c:pt>
                <c:pt idx="139">
                  <c:v>37833</c:v>
                </c:pt>
                <c:pt idx="140">
                  <c:v>37862</c:v>
                </c:pt>
                <c:pt idx="141">
                  <c:v>37894</c:v>
                </c:pt>
                <c:pt idx="142">
                  <c:v>37925</c:v>
                </c:pt>
                <c:pt idx="143">
                  <c:v>37951</c:v>
                </c:pt>
                <c:pt idx="144">
                  <c:v>37986</c:v>
                </c:pt>
                <c:pt idx="145">
                  <c:v>38016</c:v>
                </c:pt>
                <c:pt idx="146">
                  <c:v>38044</c:v>
                </c:pt>
                <c:pt idx="147">
                  <c:v>38077</c:v>
                </c:pt>
                <c:pt idx="148">
                  <c:v>38107</c:v>
                </c:pt>
                <c:pt idx="149">
                  <c:v>38135</c:v>
                </c:pt>
                <c:pt idx="150">
                  <c:v>38168</c:v>
                </c:pt>
                <c:pt idx="151">
                  <c:v>38198</c:v>
                </c:pt>
                <c:pt idx="152">
                  <c:v>38230</c:v>
                </c:pt>
                <c:pt idx="153">
                  <c:v>38260</c:v>
                </c:pt>
                <c:pt idx="154">
                  <c:v>38289</c:v>
                </c:pt>
                <c:pt idx="155">
                  <c:v>38321</c:v>
                </c:pt>
                <c:pt idx="156">
                  <c:v>38351</c:v>
                </c:pt>
                <c:pt idx="157">
                  <c:v>38383</c:v>
                </c:pt>
                <c:pt idx="158">
                  <c:v>38411</c:v>
                </c:pt>
                <c:pt idx="159">
                  <c:v>38442</c:v>
                </c:pt>
                <c:pt idx="160">
                  <c:v>38471</c:v>
                </c:pt>
                <c:pt idx="161">
                  <c:v>38503</c:v>
                </c:pt>
                <c:pt idx="162">
                  <c:v>38533</c:v>
                </c:pt>
                <c:pt idx="163">
                  <c:v>38562</c:v>
                </c:pt>
                <c:pt idx="164">
                  <c:v>38595</c:v>
                </c:pt>
                <c:pt idx="165">
                  <c:v>38625</c:v>
                </c:pt>
                <c:pt idx="166">
                  <c:v>38656</c:v>
                </c:pt>
                <c:pt idx="167">
                  <c:v>38686</c:v>
                </c:pt>
                <c:pt idx="168">
                  <c:v>38716</c:v>
                </c:pt>
                <c:pt idx="169">
                  <c:v>38748</c:v>
                </c:pt>
                <c:pt idx="170">
                  <c:v>38776</c:v>
                </c:pt>
                <c:pt idx="171">
                  <c:v>38807</c:v>
                </c:pt>
                <c:pt idx="172">
                  <c:v>38835</c:v>
                </c:pt>
                <c:pt idx="173">
                  <c:v>38868</c:v>
                </c:pt>
                <c:pt idx="174">
                  <c:v>38898</c:v>
                </c:pt>
                <c:pt idx="175">
                  <c:v>38929</c:v>
                </c:pt>
                <c:pt idx="176">
                  <c:v>38960</c:v>
                </c:pt>
                <c:pt idx="177">
                  <c:v>38989</c:v>
                </c:pt>
                <c:pt idx="178">
                  <c:v>39021</c:v>
                </c:pt>
                <c:pt idx="179">
                  <c:v>39051</c:v>
                </c:pt>
                <c:pt idx="180">
                  <c:v>39080</c:v>
                </c:pt>
                <c:pt idx="181">
                  <c:v>39113</c:v>
                </c:pt>
                <c:pt idx="182">
                  <c:v>39141</c:v>
                </c:pt>
                <c:pt idx="183">
                  <c:v>39171</c:v>
                </c:pt>
                <c:pt idx="184">
                  <c:v>39202</c:v>
                </c:pt>
                <c:pt idx="185">
                  <c:v>39233</c:v>
                </c:pt>
                <c:pt idx="186">
                  <c:v>39262</c:v>
                </c:pt>
                <c:pt idx="187">
                  <c:v>39294</c:v>
                </c:pt>
                <c:pt idx="188">
                  <c:v>39325</c:v>
                </c:pt>
                <c:pt idx="189">
                  <c:v>39353</c:v>
                </c:pt>
                <c:pt idx="190">
                  <c:v>39386</c:v>
                </c:pt>
                <c:pt idx="191">
                  <c:v>39416</c:v>
                </c:pt>
                <c:pt idx="192">
                  <c:v>39447</c:v>
                </c:pt>
                <c:pt idx="193">
                  <c:v>39478</c:v>
                </c:pt>
                <c:pt idx="194">
                  <c:v>39507</c:v>
                </c:pt>
                <c:pt idx="195">
                  <c:v>39538</c:v>
                </c:pt>
                <c:pt idx="196">
                  <c:v>39568</c:v>
                </c:pt>
                <c:pt idx="197">
                  <c:v>39598</c:v>
                </c:pt>
                <c:pt idx="198">
                  <c:v>39629</c:v>
                </c:pt>
                <c:pt idx="199">
                  <c:v>39660</c:v>
                </c:pt>
                <c:pt idx="200">
                  <c:v>39689</c:v>
                </c:pt>
                <c:pt idx="201">
                  <c:v>39721</c:v>
                </c:pt>
                <c:pt idx="202">
                  <c:v>39752</c:v>
                </c:pt>
                <c:pt idx="203">
                  <c:v>39780</c:v>
                </c:pt>
                <c:pt idx="204">
                  <c:v>39813</c:v>
                </c:pt>
                <c:pt idx="205">
                  <c:v>39843</c:v>
                </c:pt>
                <c:pt idx="206">
                  <c:v>39871</c:v>
                </c:pt>
                <c:pt idx="207">
                  <c:v>39903</c:v>
                </c:pt>
                <c:pt idx="208">
                  <c:v>39933</c:v>
                </c:pt>
                <c:pt idx="209">
                  <c:v>39962</c:v>
                </c:pt>
                <c:pt idx="210">
                  <c:v>39994</c:v>
                </c:pt>
                <c:pt idx="211">
                  <c:v>40025</c:v>
                </c:pt>
                <c:pt idx="212">
                  <c:v>40056</c:v>
                </c:pt>
                <c:pt idx="213">
                  <c:v>40086</c:v>
                </c:pt>
                <c:pt idx="214">
                  <c:v>40116</c:v>
                </c:pt>
                <c:pt idx="215">
                  <c:v>40147</c:v>
                </c:pt>
                <c:pt idx="216">
                  <c:v>40178</c:v>
                </c:pt>
                <c:pt idx="217">
                  <c:v>40207</c:v>
                </c:pt>
                <c:pt idx="218">
                  <c:v>40235</c:v>
                </c:pt>
                <c:pt idx="219">
                  <c:v>40268</c:v>
                </c:pt>
                <c:pt idx="220">
                  <c:v>40298</c:v>
                </c:pt>
                <c:pt idx="221">
                  <c:v>40326</c:v>
                </c:pt>
                <c:pt idx="222">
                  <c:v>40359</c:v>
                </c:pt>
                <c:pt idx="223">
                  <c:v>40389</c:v>
                </c:pt>
                <c:pt idx="224">
                  <c:v>40421</c:v>
                </c:pt>
                <c:pt idx="225">
                  <c:v>40451</c:v>
                </c:pt>
                <c:pt idx="226">
                  <c:v>40480</c:v>
                </c:pt>
                <c:pt idx="227">
                  <c:v>40512</c:v>
                </c:pt>
                <c:pt idx="228">
                  <c:v>40543</c:v>
                </c:pt>
                <c:pt idx="229">
                  <c:v>40574</c:v>
                </c:pt>
                <c:pt idx="230">
                  <c:v>40602</c:v>
                </c:pt>
                <c:pt idx="231">
                  <c:v>40633</c:v>
                </c:pt>
                <c:pt idx="232">
                  <c:v>40662</c:v>
                </c:pt>
                <c:pt idx="233">
                  <c:v>40694</c:v>
                </c:pt>
                <c:pt idx="234">
                  <c:v>40724</c:v>
                </c:pt>
                <c:pt idx="235">
                  <c:v>40753</c:v>
                </c:pt>
                <c:pt idx="236">
                  <c:v>40786</c:v>
                </c:pt>
                <c:pt idx="237">
                  <c:v>40816</c:v>
                </c:pt>
                <c:pt idx="238">
                  <c:v>40847</c:v>
                </c:pt>
                <c:pt idx="239">
                  <c:v>40877</c:v>
                </c:pt>
                <c:pt idx="240">
                  <c:v>40907</c:v>
                </c:pt>
                <c:pt idx="241">
                  <c:v>40939</c:v>
                </c:pt>
                <c:pt idx="242">
                  <c:v>40968</c:v>
                </c:pt>
                <c:pt idx="243">
                  <c:v>40998</c:v>
                </c:pt>
                <c:pt idx="244">
                  <c:v>41029</c:v>
                </c:pt>
                <c:pt idx="245">
                  <c:v>41060</c:v>
                </c:pt>
                <c:pt idx="246">
                  <c:v>41089</c:v>
                </c:pt>
                <c:pt idx="247">
                  <c:v>41121</c:v>
                </c:pt>
                <c:pt idx="248">
                  <c:v>41152</c:v>
                </c:pt>
                <c:pt idx="249">
                  <c:v>41180</c:v>
                </c:pt>
                <c:pt idx="250">
                  <c:v>41213</c:v>
                </c:pt>
                <c:pt idx="251">
                  <c:v>41243</c:v>
                </c:pt>
                <c:pt idx="252">
                  <c:v>41274</c:v>
                </c:pt>
                <c:pt idx="253">
                  <c:v>41305</c:v>
                </c:pt>
                <c:pt idx="254">
                  <c:v>41333</c:v>
                </c:pt>
                <c:pt idx="255">
                  <c:v>41361</c:v>
                </c:pt>
                <c:pt idx="256">
                  <c:v>41394</c:v>
                </c:pt>
                <c:pt idx="257">
                  <c:v>41425</c:v>
                </c:pt>
                <c:pt idx="258">
                  <c:v>41453</c:v>
                </c:pt>
                <c:pt idx="259">
                  <c:v>41486</c:v>
                </c:pt>
                <c:pt idx="260">
                  <c:v>41516</c:v>
                </c:pt>
                <c:pt idx="261">
                  <c:v>41547</c:v>
                </c:pt>
                <c:pt idx="262">
                  <c:v>41578</c:v>
                </c:pt>
                <c:pt idx="263">
                  <c:v>41607</c:v>
                </c:pt>
                <c:pt idx="264">
                  <c:v>41639</c:v>
                </c:pt>
                <c:pt idx="265">
                  <c:v>41670</c:v>
                </c:pt>
                <c:pt idx="266">
                  <c:v>41698</c:v>
                </c:pt>
                <c:pt idx="267">
                  <c:v>41729</c:v>
                </c:pt>
                <c:pt idx="268">
                  <c:v>41759</c:v>
                </c:pt>
                <c:pt idx="269">
                  <c:v>41789</c:v>
                </c:pt>
                <c:pt idx="270">
                  <c:v>41820</c:v>
                </c:pt>
                <c:pt idx="271">
                  <c:v>41851</c:v>
                </c:pt>
                <c:pt idx="272">
                  <c:v>41880</c:v>
                </c:pt>
                <c:pt idx="273">
                  <c:v>41912</c:v>
                </c:pt>
                <c:pt idx="274">
                  <c:v>41943</c:v>
                </c:pt>
                <c:pt idx="275">
                  <c:v>41971</c:v>
                </c:pt>
                <c:pt idx="276">
                  <c:v>42004</c:v>
                </c:pt>
                <c:pt idx="277">
                  <c:v>42034</c:v>
                </c:pt>
                <c:pt idx="278">
                  <c:v>42062</c:v>
                </c:pt>
                <c:pt idx="279">
                  <c:v>42094</c:v>
                </c:pt>
                <c:pt idx="280">
                  <c:v>42124</c:v>
                </c:pt>
                <c:pt idx="281">
                  <c:v>42152</c:v>
                </c:pt>
              </c:numCache>
            </c:numRef>
          </c:cat>
          <c:val>
            <c:numRef>
              <c:f>'3-GeoRendite'!$AE$8:$AE$289</c:f>
              <c:numCache>
                <c:formatCode>0.000%</c:formatCode>
                <c:ptCount val="282"/>
                <c:pt idx="0">
                  <c:v>2.9339883443807585E-3</c:v>
                </c:pt>
                <c:pt idx="1">
                  <c:v>1.4013685145689986E-3</c:v>
                </c:pt>
                <c:pt idx="2">
                  <c:v>4.0171472677927519E-3</c:v>
                </c:pt>
                <c:pt idx="3">
                  <c:v>6.8665089105177865E-3</c:v>
                </c:pt>
                <c:pt idx="4">
                  <c:v>6.6223484979239938E-3</c:v>
                </c:pt>
                <c:pt idx="5">
                  <c:v>7.0523861453028018E-3</c:v>
                </c:pt>
                <c:pt idx="6">
                  <c:v>7.1151465165079468E-3</c:v>
                </c:pt>
                <c:pt idx="7">
                  <c:v>9.7539191654517961E-3</c:v>
                </c:pt>
                <c:pt idx="8">
                  <c:v>8.5443087604763265E-3</c:v>
                </c:pt>
                <c:pt idx="9">
                  <c:v>8.5839183877636557E-3</c:v>
                </c:pt>
                <c:pt idx="10">
                  <c:v>1.0478755944494548E-2</c:v>
                </c:pt>
                <c:pt idx="11">
                  <c:v>1.0891058301755251E-2</c:v>
                </c:pt>
                <c:pt idx="12">
                  <c:v>1.1009469634301394E-2</c:v>
                </c:pt>
                <c:pt idx="13">
                  <c:v>9.6630647264335928E-3</c:v>
                </c:pt>
                <c:pt idx="14">
                  <c:v>9.7903034923883421E-3</c:v>
                </c:pt>
                <c:pt idx="15">
                  <c:v>8.4697825336489084E-3</c:v>
                </c:pt>
                <c:pt idx="16">
                  <c:v>8.9218061895129999E-3</c:v>
                </c:pt>
                <c:pt idx="17">
                  <c:v>9.8256499221662623E-3</c:v>
                </c:pt>
                <c:pt idx="18">
                  <c:v>1.0022946152705277E-2</c:v>
                </c:pt>
                <c:pt idx="19">
                  <c:v>1.1101659030214001E-2</c:v>
                </c:pt>
                <c:pt idx="20">
                  <c:v>1.121819876609555E-2</c:v>
                </c:pt>
                <c:pt idx="21">
                  <c:v>1.1120703107879232E-2</c:v>
                </c:pt>
                <c:pt idx="22">
                  <c:v>1.1825455255343047E-2</c:v>
                </c:pt>
                <c:pt idx="23">
                  <c:v>1.2005296939391466E-2</c:v>
                </c:pt>
                <c:pt idx="24">
                  <c:v>1.219681823185958E-2</c:v>
                </c:pt>
                <c:pt idx="25">
                  <c:v>1.3358465014800779E-2</c:v>
                </c:pt>
                <c:pt idx="26">
                  <c:v>1.3494565531502767E-2</c:v>
                </c:pt>
                <c:pt idx="27">
                  <c:v>1.3699612073907337E-2</c:v>
                </c:pt>
                <c:pt idx="28">
                  <c:v>1.4488253199309162E-2</c:v>
                </c:pt>
                <c:pt idx="29">
                  <c:v>1.6991307295613857E-2</c:v>
                </c:pt>
                <c:pt idx="30">
                  <c:v>1.8406278675162133E-2</c:v>
                </c:pt>
                <c:pt idx="31">
                  <c:v>1.8855635874772722E-2</c:v>
                </c:pt>
                <c:pt idx="32">
                  <c:v>1.8529132786224988E-2</c:v>
                </c:pt>
                <c:pt idx="33">
                  <c:v>1.8178259385489465E-2</c:v>
                </c:pt>
                <c:pt idx="34">
                  <c:v>1.8635755752040267E-2</c:v>
                </c:pt>
                <c:pt idx="35">
                  <c:v>1.8668854257482985E-2</c:v>
                </c:pt>
                <c:pt idx="36">
                  <c:v>1.8513127540113684E-2</c:v>
                </c:pt>
                <c:pt idx="37">
                  <c:v>1.8730035033790671E-2</c:v>
                </c:pt>
                <c:pt idx="38">
                  <c:v>1.9314948549376897E-2</c:v>
                </c:pt>
                <c:pt idx="39">
                  <c:v>1.9762636863603505E-2</c:v>
                </c:pt>
                <c:pt idx="40">
                  <c:v>1.99036536940944E-2</c:v>
                </c:pt>
                <c:pt idx="41">
                  <c:v>1.9591463855967599E-2</c:v>
                </c:pt>
                <c:pt idx="42">
                  <c:v>1.9206166624463429E-2</c:v>
                </c:pt>
                <c:pt idx="43">
                  <c:v>1.9220387421189922E-2</c:v>
                </c:pt>
                <c:pt idx="44">
                  <c:v>1.9101740071184977E-2</c:v>
                </c:pt>
                <c:pt idx="45">
                  <c:v>1.8736593818867477E-2</c:v>
                </c:pt>
                <c:pt idx="46">
                  <c:v>1.8815954323464106E-2</c:v>
                </c:pt>
                <c:pt idx="47">
                  <c:v>1.8782403961558496E-2</c:v>
                </c:pt>
                <c:pt idx="48">
                  <c:v>1.9133423610993017E-2</c:v>
                </c:pt>
                <c:pt idx="49">
                  <c:v>1.9776516278771361E-2</c:v>
                </c:pt>
                <c:pt idx="50">
                  <c:v>1.9755005537167677E-2</c:v>
                </c:pt>
                <c:pt idx="51">
                  <c:v>1.9942578423770237E-2</c:v>
                </c:pt>
                <c:pt idx="52">
                  <c:v>1.9874328607323459E-2</c:v>
                </c:pt>
                <c:pt idx="53">
                  <c:v>1.9954633972420942E-2</c:v>
                </c:pt>
                <c:pt idx="54">
                  <c:v>2.0258861443670083E-2</c:v>
                </c:pt>
                <c:pt idx="55">
                  <c:v>2.0433404760094663E-2</c:v>
                </c:pt>
                <c:pt idx="56">
                  <c:v>2.0567147252837661E-2</c:v>
                </c:pt>
                <c:pt idx="57">
                  <c:v>2.0646579739724079E-2</c:v>
                </c:pt>
                <c:pt idx="58">
                  <c:v>2.1082057650973901E-2</c:v>
                </c:pt>
                <c:pt idx="59">
                  <c:v>2.1091047218796163E-2</c:v>
                </c:pt>
                <c:pt idx="60">
                  <c:v>2.0819443255535947E-2</c:v>
                </c:pt>
                <c:pt idx="61">
                  <c:v>2.1131610576648502E-2</c:v>
                </c:pt>
                <c:pt idx="62">
                  <c:v>2.1836064111931397E-2</c:v>
                </c:pt>
                <c:pt idx="63">
                  <c:v>2.1798139814073053E-2</c:v>
                </c:pt>
                <c:pt idx="64">
                  <c:v>2.1481747901265516E-2</c:v>
                </c:pt>
                <c:pt idx="65">
                  <c:v>2.1820577831179827E-2</c:v>
                </c:pt>
                <c:pt idx="66">
                  <c:v>2.2488323166596803E-2</c:v>
                </c:pt>
                <c:pt idx="67">
                  <c:v>2.2368208777180577E-2</c:v>
                </c:pt>
                <c:pt idx="68">
                  <c:v>2.2471175557723252E-2</c:v>
                </c:pt>
                <c:pt idx="69">
                  <c:v>2.2683082200392855E-2</c:v>
                </c:pt>
                <c:pt idx="70">
                  <c:v>2.2503308598655257E-2</c:v>
                </c:pt>
                <c:pt idx="71">
                  <c:v>2.248931989254932E-2</c:v>
                </c:pt>
                <c:pt idx="72">
                  <c:v>2.2431294333273372E-2</c:v>
                </c:pt>
                <c:pt idx="73">
                  <c:v>2.2203221406824125E-2</c:v>
                </c:pt>
                <c:pt idx="74">
                  <c:v>2.2174467604198007E-2</c:v>
                </c:pt>
                <c:pt idx="75">
                  <c:v>2.2204520391657656E-2</c:v>
                </c:pt>
                <c:pt idx="76">
                  <c:v>2.2204720895475344E-2</c:v>
                </c:pt>
                <c:pt idx="77">
                  <c:v>2.1966112984250698E-2</c:v>
                </c:pt>
                <c:pt idx="78">
                  <c:v>2.1930741379249757E-2</c:v>
                </c:pt>
                <c:pt idx="79">
                  <c:v>2.2052787214616926E-2</c:v>
                </c:pt>
                <c:pt idx="80">
                  <c:v>2.1841052156965114E-2</c:v>
                </c:pt>
                <c:pt idx="81">
                  <c:v>2.2186760809569293E-2</c:v>
                </c:pt>
                <c:pt idx="82">
                  <c:v>2.2085516865939292E-2</c:v>
                </c:pt>
                <c:pt idx="83">
                  <c:v>2.2282631583125889E-2</c:v>
                </c:pt>
                <c:pt idx="84">
                  <c:v>2.2072962681151116E-2</c:v>
                </c:pt>
                <c:pt idx="85">
                  <c:v>2.2254007086937842E-2</c:v>
                </c:pt>
                <c:pt idx="86">
                  <c:v>2.2440524113323645E-2</c:v>
                </c:pt>
                <c:pt idx="87">
                  <c:v>2.3418888794369132E-2</c:v>
                </c:pt>
                <c:pt idx="88">
                  <c:v>2.3847971106465308E-2</c:v>
                </c:pt>
                <c:pt idx="89">
                  <c:v>2.3654628117342907E-2</c:v>
                </c:pt>
                <c:pt idx="90">
                  <c:v>2.4362298222294951E-2</c:v>
                </c:pt>
                <c:pt idx="91">
                  <c:v>2.4318764476631512E-2</c:v>
                </c:pt>
                <c:pt idx="92">
                  <c:v>2.440564750316649E-2</c:v>
                </c:pt>
                <c:pt idx="93">
                  <c:v>2.4485027715290743E-2</c:v>
                </c:pt>
                <c:pt idx="94">
                  <c:v>2.4395912361433479E-2</c:v>
                </c:pt>
                <c:pt idx="95">
                  <c:v>2.4575812800929853E-2</c:v>
                </c:pt>
                <c:pt idx="96">
                  <c:v>2.4409546254907578E-2</c:v>
                </c:pt>
                <c:pt idx="97">
                  <c:v>2.4560367069297085E-2</c:v>
                </c:pt>
                <c:pt idx="98">
                  <c:v>2.4463950254555798E-2</c:v>
                </c:pt>
                <c:pt idx="99">
                  <c:v>2.4561990544619824E-2</c:v>
                </c:pt>
                <c:pt idx="100">
                  <c:v>2.4390396123649367E-2</c:v>
                </c:pt>
                <c:pt idx="101">
                  <c:v>2.4659606678668511E-2</c:v>
                </c:pt>
                <c:pt idx="102">
                  <c:v>2.464212453837665E-2</c:v>
                </c:pt>
                <c:pt idx="103">
                  <c:v>2.4706752651604342E-2</c:v>
                </c:pt>
                <c:pt idx="104">
                  <c:v>2.4840568691045582E-2</c:v>
                </c:pt>
                <c:pt idx="105">
                  <c:v>2.481911351165933E-2</c:v>
                </c:pt>
                <c:pt idx="106">
                  <c:v>2.4580949262035846E-2</c:v>
                </c:pt>
                <c:pt idx="107">
                  <c:v>2.4688960056523459E-2</c:v>
                </c:pt>
                <c:pt idx="108">
                  <c:v>2.52778090460694E-2</c:v>
                </c:pt>
                <c:pt idx="109">
                  <c:v>2.595239013420764E-2</c:v>
                </c:pt>
                <c:pt idx="110">
                  <c:v>2.5940750447354308E-2</c:v>
                </c:pt>
                <c:pt idx="111">
                  <c:v>2.5689784001907356E-2</c:v>
                </c:pt>
                <c:pt idx="112">
                  <c:v>2.5552070529935196E-2</c:v>
                </c:pt>
                <c:pt idx="113">
                  <c:v>2.5425559982249612E-2</c:v>
                </c:pt>
                <c:pt idx="114">
                  <c:v>2.557641038221414E-2</c:v>
                </c:pt>
                <c:pt idx="115">
                  <c:v>2.58433842902532E-2</c:v>
                </c:pt>
                <c:pt idx="116">
                  <c:v>2.571613231616119E-2</c:v>
                </c:pt>
                <c:pt idx="117">
                  <c:v>2.5810147037491064E-2</c:v>
                </c:pt>
                <c:pt idx="118">
                  <c:v>2.5889637685874902E-2</c:v>
                </c:pt>
                <c:pt idx="119">
                  <c:v>2.6492872710691031E-2</c:v>
                </c:pt>
                <c:pt idx="120">
                  <c:v>2.6341271698878864E-2</c:v>
                </c:pt>
                <c:pt idx="121">
                  <c:v>2.6290623406072522E-2</c:v>
                </c:pt>
                <c:pt idx="122">
                  <c:v>2.6162850181519558E-2</c:v>
                </c:pt>
                <c:pt idx="123">
                  <c:v>2.6398692858038177E-2</c:v>
                </c:pt>
                <c:pt idx="124">
                  <c:v>2.6222664636694218E-2</c:v>
                </c:pt>
                <c:pt idx="125">
                  <c:v>2.6372404321465287E-2</c:v>
                </c:pt>
                <c:pt idx="126">
                  <c:v>2.6376948706223806E-2</c:v>
                </c:pt>
                <c:pt idx="127">
                  <c:v>2.6396189604374364E-2</c:v>
                </c:pt>
                <c:pt idx="128">
                  <c:v>2.6387150485053374E-2</c:v>
                </c:pt>
                <c:pt idx="129">
                  <c:v>2.6418699629967984E-2</c:v>
                </c:pt>
                <c:pt idx="130">
                  <c:v>2.6655355001775221E-2</c:v>
                </c:pt>
                <c:pt idx="131">
                  <c:v>2.6554779063766954E-2</c:v>
                </c:pt>
                <c:pt idx="132">
                  <c:v>2.6635788307639116E-2</c:v>
                </c:pt>
                <c:pt idx="133">
                  <c:v>2.6662062513754237E-2</c:v>
                </c:pt>
                <c:pt idx="134">
                  <c:v>2.6548257077341399E-2</c:v>
                </c:pt>
                <c:pt idx="135">
                  <c:v>2.6510285905597661E-2</c:v>
                </c:pt>
                <c:pt idx="136">
                  <c:v>2.6702532679870362E-2</c:v>
                </c:pt>
                <c:pt idx="137">
                  <c:v>2.677788604613093E-2</c:v>
                </c:pt>
                <c:pt idx="138">
                  <c:v>2.6729790612358199E-2</c:v>
                </c:pt>
                <c:pt idx="139">
                  <c:v>2.6797318141401859E-2</c:v>
                </c:pt>
                <c:pt idx="140">
                  <c:v>2.6938322460024793E-2</c:v>
                </c:pt>
                <c:pt idx="141">
                  <c:v>2.702495819477178E-2</c:v>
                </c:pt>
                <c:pt idx="142">
                  <c:v>2.7209831729105592E-2</c:v>
                </c:pt>
                <c:pt idx="143">
                  <c:v>2.7075411304666917E-2</c:v>
                </c:pt>
                <c:pt idx="144">
                  <c:v>2.7430787482962384E-2</c:v>
                </c:pt>
                <c:pt idx="145">
                  <c:v>2.7471807046616399E-2</c:v>
                </c:pt>
                <c:pt idx="146">
                  <c:v>2.749225212024415E-2</c:v>
                </c:pt>
                <c:pt idx="147">
                  <c:v>2.7550578007257312E-2</c:v>
                </c:pt>
                <c:pt idx="148">
                  <c:v>2.7471096966302205E-2</c:v>
                </c:pt>
                <c:pt idx="149">
                  <c:v>2.7734136190285162E-2</c:v>
                </c:pt>
                <c:pt idx="150">
                  <c:v>2.7628173577937072E-2</c:v>
                </c:pt>
                <c:pt idx="151">
                  <c:v>2.7750639780295495E-2</c:v>
                </c:pt>
                <c:pt idx="152">
                  <c:v>2.7940571767259184E-2</c:v>
                </c:pt>
                <c:pt idx="153">
                  <c:v>2.8207699492279019E-2</c:v>
                </c:pt>
                <c:pt idx="154">
                  <c:v>2.810871248355197E-2</c:v>
                </c:pt>
                <c:pt idx="155">
                  <c:v>2.8348344139898014E-2</c:v>
                </c:pt>
                <c:pt idx="156">
                  <c:v>2.8514993186880173E-2</c:v>
                </c:pt>
                <c:pt idx="157">
                  <c:v>2.8318643501829631E-2</c:v>
                </c:pt>
                <c:pt idx="158">
                  <c:v>2.8537101549516844E-2</c:v>
                </c:pt>
                <c:pt idx="159">
                  <c:v>2.8392096315036634E-2</c:v>
                </c:pt>
                <c:pt idx="160">
                  <c:v>2.8292946578846297E-2</c:v>
                </c:pt>
                <c:pt idx="161">
                  <c:v>2.8152085848368508E-2</c:v>
                </c:pt>
                <c:pt idx="162">
                  <c:v>2.802392399092174E-2</c:v>
                </c:pt>
                <c:pt idx="163">
                  <c:v>2.79147461518717E-2</c:v>
                </c:pt>
                <c:pt idx="164">
                  <c:v>2.8031896039974809E-2</c:v>
                </c:pt>
                <c:pt idx="165">
                  <c:v>2.8136801185034921E-2</c:v>
                </c:pt>
                <c:pt idx="166">
                  <c:v>2.8260530818382028E-2</c:v>
                </c:pt>
                <c:pt idx="167">
                  <c:v>2.8273814296530426E-2</c:v>
                </c:pt>
                <c:pt idx="168">
                  <c:v>2.8284890565942272E-2</c:v>
                </c:pt>
                <c:pt idx="169">
                  <c:v>2.8429850700569602E-2</c:v>
                </c:pt>
                <c:pt idx="170">
                  <c:v>2.8582056015556773E-2</c:v>
                </c:pt>
                <c:pt idx="171">
                  <c:v>2.8462241520635471E-2</c:v>
                </c:pt>
                <c:pt idx="172">
                  <c:v>2.8530284886633922E-2</c:v>
                </c:pt>
                <c:pt idx="173">
                  <c:v>2.8573486126669025E-2</c:v>
                </c:pt>
                <c:pt idx="174">
                  <c:v>2.8515450081497688E-2</c:v>
                </c:pt>
                <c:pt idx="175">
                  <c:v>2.8583892229858694E-2</c:v>
                </c:pt>
                <c:pt idx="176">
                  <c:v>2.8733916933295522E-2</c:v>
                </c:pt>
                <c:pt idx="177">
                  <c:v>2.8862704930699E-2</c:v>
                </c:pt>
                <c:pt idx="178">
                  <c:v>2.9226874480274063E-2</c:v>
                </c:pt>
                <c:pt idx="179">
                  <c:v>2.9262592805090221E-2</c:v>
                </c:pt>
                <c:pt idx="180">
                  <c:v>2.9263856518207593E-2</c:v>
                </c:pt>
                <c:pt idx="181">
                  <c:v>2.9330170941732514E-2</c:v>
                </c:pt>
                <c:pt idx="182">
                  <c:v>2.9206217894666486E-2</c:v>
                </c:pt>
                <c:pt idx="183">
                  <c:v>2.9113057622405271E-2</c:v>
                </c:pt>
                <c:pt idx="184">
                  <c:v>2.9020515780013537E-2</c:v>
                </c:pt>
                <c:pt idx="185">
                  <c:v>2.9039884731331143E-2</c:v>
                </c:pt>
                <c:pt idx="186">
                  <c:v>2.9155665873778762E-2</c:v>
                </c:pt>
                <c:pt idx="187">
                  <c:v>2.9173755308319331E-2</c:v>
                </c:pt>
                <c:pt idx="188">
                  <c:v>2.9149983973616289E-2</c:v>
                </c:pt>
                <c:pt idx="189">
                  <c:v>2.9269092926384688E-2</c:v>
                </c:pt>
                <c:pt idx="190">
                  <c:v>2.9184559797341372E-2</c:v>
                </c:pt>
                <c:pt idx="191">
                  <c:v>2.9212380518123318E-2</c:v>
                </c:pt>
                <c:pt idx="192">
                  <c:v>2.9277734526688658E-2</c:v>
                </c:pt>
                <c:pt idx="193">
                  <c:v>2.9388925410524562E-2</c:v>
                </c:pt>
                <c:pt idx="194">
                  <c:v>2.9544407046105961E-2</c:v>
                </c:pt>
                <c:pt idx="195">
                  <c:v>2.9472638276713814E-2</c:v>
                </c:pt>
                <c:pt idx="196">
                  <c:v>2.9562904880394626E-2</c:v>
                </c:pt>
                <c:pt idx="197">
                  <c:v>2.9732544344776457E-2</c:v>
                </c:pt>
                <c:pt idx="198">
                  <c:v>2.9902281678796813E-2</c:v>
                </c:pt>
                <c:pt idx="199">
                  <c:v>2.998027028405769E-2</c:v>
                </c:pt>
                <c:pt idx="200">
                  <c:v>2.9907687359344542E-2</c:v>
                </c:pt>
                <c:pt idx="201">
                  <c:v>2.979741589171768E-2</c:v>
                </c:pt>
                <c:pt idx="202">
                  <c:v>2.9803046191171828E-2</c:v>
                </c:pt>
                <c:pt idx="203">
                  <c:v>3.0119637175155454E-2</c:v>
                </c:pt>
                <c:pt idx="204">
                  <c:v>3.0430996593723957E-2</c:v>
                </c:pt>
                <c:pt idx="205">
                  <c:v>3.0372298695134244E-2</c:v>
                </c:pt>
                <c:pt idx="206">
                  <c:v>3.0227178222689076E-2</c:v>
                </c:pt>
                <c:pt idx="207">
                  <c:v>3.0276024475429136E-2</c:v>
                </c:pt>
                <c:pt idx="208">
                  <c:v>3.0278275008746379E-2</c:v>
                </c:pt>
                <c:pt idx="209">
                  <c:v>3.038062459200546E-2</c:v>
                </c:pt>
                <c:pt idx="210">
                  <c:v>3.0270650789556201E-2</c:v>
                </c:pt>
                <c:pt idx="211">
                  <c:v>3.02574408711992E-2</c:v>
                </c:pt>
                <c:pt idx="212">
                  <c:v>3.0159632428658725E-2</c:v>
                </c:pt>
                <c:pt idx="213">
                  <c:v>3.026427487986643E-2</c:v>
                </c:pt>
                <c:pt idx="214">
                  <c:v>3.028399942284446E-2</c:v>
                </c:pt>
                <c:pt idx="215">
                  <c:v>3.0310213235229679E-2</c:v>
                </c:pt>
                <c:pt idx="216">
                  <c:v>3.0311488657531555E-2</c:v>
                </c:pt>
                <c:pt idx="217">
                  <c:v>3.0164509382840807E-2</c:v>
                </c:pt>
                <c:pt idx="218">
                  <c:v>3.0207774222502981E-2</c:v>
                </c:pt>
                <c:pt idx="219">
                  <c:v>3.0205580191801806E-2</c:v>
                </c:pt>
                <c:pt idx="220">
                  <c:v>3.0176539172203545E-2</c:v>
                </c:pt>
                <c:pt idx="221">
                  <c:v>3.0183453841500583E-2</c:v>
                </c:pt>
                <c:pt idx="222">
                  <c:v>3.0183315166945182E-2</c:v>
                </c:pt>
                <c:pt idx="223">
                  <c:v>3.0428662703360997E-2</c:v>
                </c:pt>
                <c:pt idx="224">
                  <c:v>3.0356080843230965E-2</c:v>
                </c:pt>
                <c:pt idx="225">
                  <c:v>3.0360713174926925E-2</c:v>
                </c:pt>
                <c:pt idx="226">
                  <c:v>3.0436662885704652E-2</c:v>
                </c:pt>
                <c:pt idx="227">
                  <c:v>3.0329242634853947E-2</c:v>
                </c:pt>
                <c:pt idx="228">
                  <c:v>3.0428731095611505E-2</c:v>
                </c:pt>
                <c:pt idx="229">
                  <c:v>3.0466755632181347E-2</c:v>
                </c:pt>
                <c:pt idx="230">
                  <c:v>3.0456506224147736E-2</c:v>
                </c:pt>
                <c:pt idx="231">
                  <c:v>3.0429424245069732E-2</c:v>
                </c:pt>
                <c:pt idx="232">
                  <c:v>3.0490068083625532E-2</c:v>
                </c:pt>
                <c:pt idx="233">
                  <c:v>3.0436894468487824E-2</c:v>
                </c:pt>
                <c:pt idx="234">
                  <c:v>3.0414830833901063E-2</c:v>
                </c:pt>
                <c:pt idx="235">
                  <c:v>3.035566083073471E-2</c:v>
                </c:pt>
                <c:pt idx="236">
                  <c:v>3.0463926364817304E-2</c:v>
                </c:pt>
                <c:pt idx="237">
                  <c:v>3.0422692875070399E-2</c:v>
                </c:pt>
                <c:pt idx="238">
                  <c:v>3.0353506732701763E-2</c:v>
                </c:pt>
                <c:pt idx="239">
                  <c:v>3.0206103421614769E-2</c:v>
                </c:pt>
                <c:pt idx="240">
                  <c:v>3.0151841685849647E-2</c:v>
                </c:pt>
                <c:pt idx="241">
                  <c:v>3.0108231745422744E-2</c:v>
                </c:pt>
                <c:pt idx="242">
                  <c:v>3.0009129482787091E-2</c:v>
                </c:pt>
                <c:pt idx="243">
                  <c:v>2.9822187995668846E-2</c:v>
                </c:pt>
                <c:pt idx="244">
                  <c:v>2.9731065217300665E-2</c:v>
                </c:pt>
                <c:pt idx="245">
                  <c:v>2.9701499582340293E-2</c:v>
                </c:pt>
                <c:pt idx="246">
                  <c:v>2.9861039542203427E-2</c:v>
                </c:pt>
                <c:pt idx="247">
                  <c:v>2.9996813997265961E-2</c:v>
                </c:pt>
                <c:pt idx="248">
                  <c:v>2.9901737903085784E-2</c:v>
                </c:pt>
                <c:pt idx="249">
                  <c:v>2.997008753139635E-2</c:v>
                </c:pt>
                <c:pt idx="250">
                  <c:v>2.9892397620388186E-2</c:v>
                </c:pt>
                <c:pt idx="251">
                  <c:v>2.983723438571409E-2</c:v>
                </c:pt>
                <c:pt idx="252">
                  <c:v>2.9688674105214113E-2</c:v>
                </c:pt>
                <c:pt idx="253">
                  <c:v>2.961437677010486E-2</c:v>
                </c:pt>
                <c:pt idx="254">
                  <c:v>2.947951197557485E-2</c:v>
                </c:pt>
                <c:pt idx="255">
                  <c:v>2.9455109249759977E-2</c:v>
                </c:pt>
                <c:pt idx="256">
                  <c:v>2.9495387125414999E-2</c:v>
                </c:pt>
                <c:pt idx="257">
                  <c:v>2.9367118825533427E-2</c:v>
                </c:pt>
                <c:pt idx="258">
                  <c:v>2.9269574058763938E-2</c:v>
                </c:pt>
                <c:pt idx="259">
                  <c:v>2.9162603585862867E-2</c:v>
                </c:pt>
                <c:pt idx="260">
                  <c:v>2.9096953448698986E-2</c:v>
                </c:pt>
                <c:pt idx="261">
                  <c:v>2.9076670878994175E-2</c:v>
                </c:pt>
                <c:pt idx="262">
                  <c:v>2.8958264908687803E-2</c:v>
                </c:pt>
                <c:pt idx="263">
                  <c:v>2.8905250285228987E-2</c:v>
                </c:pt>
                <c:pt idx="264">
                  <c:v>2.8848962810704648E-2</c:v>
                </c:pt>
                <c:pt idx="265">
                  <c:v>2.8908028643603464E-2</c:v>
                </c:pt>
                <c:pt idx="266">
                  <c:v>2.901724135970038E-2</c:v>
                </c:pt>
                <c:pt idx="267">
                  <c:v>2.9051797259924086E-2</c:v>
                </c:pt>
                <c:pt idx="268">
                  <c:v>2.904449860694789E-2</c:v>
                </c:pt>
                <c:pt idx="269">
                  <c:v>2.8887626603333529E-2</c:v>
                </c:pt>
                <c:pt idx="270">
                  <c:v>2.8844198590719423E-2</c:v>
                </c:pt>
                <c:pt idx="271">
                  <c:v>2.8742006189816691E-2</c:v>
                </c:pt>
                <c:pt idx="272">
                  <c:v>2.8697121818355396E-2</c:v>
                </c:pt>
                <c:pt idx="273">
                  <c:v>2.8645625454902991E-2</c:v>
                </c:pt>
                <c:pt idx="274">
                  <c:v>2.8730487210339384E-2</c:v>
                </c:pt>
                <c:pt idx="275">
                  <c:v>2.8778774015715689E-2</c:v>
                </c:pt>
                <c:pt idx="276">
                  <c:v>2.8733975923048976E-2</c:v>
                </c:pt>
                <c:pt idx="277">
                  <c:v>2.8620375079199407E-2</c:v>
                </c:pt>
                <c:pt idx="278">
                  <c:v>2.8637073686627566E-2</c:v>
                </c:pt>
                <c:pt idx="279">
                  <c:v>2.8569247789537577E-2</c:v>
                </c:pt>
                <c:pt idx="280">
                  <c:v>2.8625160333595811E-2</c:v>
                </c:pt>
                <c:pt idx="281">
                  <c:v>2.8560565501113213E-2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665792"/>
        <c:axId val="62666184"/>
      </c:lineChart>
      <c:dateAx>
        <c:axId val="6266579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2666184"/>
        <c:crosses val="autoZero"/>
        <c:auto val="1"/>
        <c:lblOffset val="100"/>
        <c:baseTimeUnit val="days"/>
      </c:dateAx>
      <c:valAx>
        <c:axId val="62666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2665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EW-Portfolio vs. Bloomberg Commodity Index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'3-GeoRendite'!$AB$7</c:f>
              <c:strCache>
                <c:ptCount val="1"/>
                <c:pt idx="0">
                  <c:v>Geo. EW-Portfoliorendite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'3-GeoRendite'!$A$8:$A$289</c:f>
              <c:numCache>
                <c:formatCode>[$-409]mmm\-yy;@</c:formatCode>
                <c:ptCount val="282"/>
                <c:pt idx="0">
                  <c:v>33603</c:v>
                </c:pt>
                <c:pt idx="1">
                  <c:v>33634</c:v>
                </c:pt>
                <c:pt idx="2">
                  <c:v>33662</c:v>
                </c:pt>
                <c:pt idx="3">
                  <c:v>33694</c:v>
                </c:pt>
                <c:pt idx="4">
                  <c:v>33724</c:v>
                </c:pt>
                <c:pt idx="5">
                  <c:v>33753</c:v>
                </c:pt>
                <c:pt idx="6">
                  <c:v>33785</c:v>
                </c:pt>
                <c:pt idx="7">
                  <c:v>33816</c:v>
                </c:pt>
                <c:pt idx="8">
                  <c:v>33847</c:v>
                </c:pt>
                <c:pt idx="9">
                  <c:v>33877</c:v>
                </c:pt>
                <c:pt idx="10">
                  <c:v>33907</c:v>
                </c:pt>
                <c:pt idx="11">
                  <c:v>33938</c:v>
                </c:pt>
                <c:pt idx="12">
                  <c:v>33969</c:v>
                </c:pt>
                <c:pt idx="13">
                  <c:v>33998</c:v>
                </c:pt>
                <c:pt idx="14">
                  <c:v>34026</c:v>
                </c:pt>
                <c:pt idx="15">
                  <c:v>34059</c:v>
                </c:pt>
                <c:pt idx="16">
                  <c:v>34089</c:v>
                </c:pt>
                <c:pt idx="17">
                  <c:v>34117</c:v>
                </c:pt>
                <c:pt idx="18">
                  <c:v>34150</c:v>
                </c:pt>
                <c:pt idx="19">
                  <c:v>34180</c:v>
                </c:pt>
                <c:pt idx="20">
                  <c:v>34212</c:v>
                </c:pt>
                <c:pt idx="21">
                  <c:v>34242</c:v>
                </c:pt>
                <c:pt idx="22">
                  <c:v>34271</c:v>
                </c:pt>
                <c:pt idx="23">
                  <c:v>34303</c:v>
                </c:pt>
                <c:pt idx="24">
                  <c:v>34334</c:v>
                </c:pt>
                <c:pt idx="25">
                  <c:v>34365</c:v>
                </c:pt>
                <c:pt idx="26">
                  <c:v>34393</c:v>
                </c:pt>
                <c:pt idx="27">
                  <c:v>34424</c:v>
                </c:pt>
                <c:pt idx="28">
                  <c:v>34453</c:v>
                </c:pt>
                <c:pt idx="29">
                  <c:v>34485</c:v>
                </c:pt>
                <c:pt idx="30">
                  <c:v>34515</c:v>
                </c:pt>
                <c:pt idx="31">
                  <c:v>34544</c:v>
                </c:pt>
                <c:pt idx="32">
                  <c:v>34577</c:v>
                </c:pt>
                <c:pt idx="33">
                  <c:v>34607</c:v>
                </c:pt>
                <c:pt idx="34">
                  <c:v>34638</c:v>
                </c:pt>
                <c:pt idx="35">
                  <c:v>34668</c:v>
                </c:pt>
                <c:pt idx="36">
                  <c:v>34698</c:v>
                </c:pt>
                <c:pt idx="37">
                  <c:v>34730</c:v>
                </c:pt>
                <c:pt idx="38">
                  <c:v>34758</c:v>
                </c:pt>
                <c:pt idx="39">
                  <c:v>34789</c:v>
                </c:pt>
                <c:pt idx="40">
                  <c:v>34817</c:v>
                </c:pt>
                <c:pt idx="41">
                  <c:v>34850</c:v>
                </c:pt>
                <c:pt idx="42">
                  <c:v>34880</c:v>
                </c:pt>
                <c:pt idx="43">
                  <c:v>34911</c:v>
                </c:pt>
                <c:pt idx="44">
                  <c:v>34942</c:v>
                </c:pt>
                <c:pt idx="45">
                  <c:v>34971</c:v>
                </c:pt>
                <c:pt idx="46">
                  <c:v>35003</c:v>
                </c:pt>
                <c:pt idx="47">
                  <c:v>35033</c:v>
                </c:pt>
                <c:pt idx="48">
                  <c:v>35062</c:v>
                </c:pt>
                <c:pt idx="49">
                  <c:v>35095</c:v>
                </c:pt>
                <c:pt idx="50">
                  <c:v>35124</c:v>
                </c:pt>
                <c:pt idx="51">
                  <c:v>35153</c:v>
                </c:pt>
                <c:pt idx="52">
                  <c:v>35185</c:v>
                </c:pt>
                <c:pt idx="53">
                  <c:v>35216</c:v>
                </c:pt>
                <c:pt idx="54">
                  <c:v>35244</c:v>
                </c:pt>
                <c:pt idx="55">
                  <c:v>35277</c:v>
                </c:pt>
                <c:pt idx="56">
                  <c:v>35307</c:v>
                </c:pt>
                <c:pt idx="57">
                  <c:v>35338</c:v>
                </c:pt>
                <c:pt idx="58">
                  <c:v>35369</c:v>
                </c:pt>
                <c:pt idx="59">
                  <c:v>35398</c:v>
                </c:pt>
                <c:pt idx="60">
                  <c:v>35430</c:v>
                </c:pt>
                <c:pt idx="61">
                  <c:v>35461</c:v>
                </c:pt>
                <c:pt idx="62">
                  <c:v>35489</c:v>
                </c:pt>
                <c:pt idx="63">
                  <c:v>35520</c:v>
                </c:pt>
                <c:pt idx="64">
                  <c:v>35550</c:v>
                </c:pt>
                <c:pt idx="65">
                  <c:v>35580</c:v>
                </c:pt>
                <c:pt idx="66">
                  <c:v>35611</c:v>
                </c:pt>
                <c:pt idx="67">
                  <c:v>35642</c:v>
                </c:pt>
                <c:pt idx="68">
                  <c:v>35671</c:v>
                </c:pt>
                <c:pt idx="69">
                  <c:v>35703</c:v>
                </c:pt>
                <c:pt idx="70">
                  <c:v>35734</c:v>
                </c:pt>
                <c:pt idx="71">
                  <c:v>35762</c:v>
                </c:pt>
                <c:pt idx="72">
                  <c:v>35795</c:v>
                </c:pt>
                <c:pt idx="73">
                  <c:v>35825</c:v>
                </c:pt>
                <c:pt idx="74">
                  <c:v>35853</c:v>
                </c:pt>
                <c:pt idx="75">
                  <c:v>35885</c:v>
                </c:pt>
                <c:pt idx="76">
                  <c:v>35915</c:v>
                </c:pt>
                <c:pt idx="77">
                  <c:v>35944</c:v>
                </c:pt>
                <c:pt idx="78">
                  <c:v>35976</c:v>
                </c:pt>
                <c:pt idx="79">
                  <c:v>36007</c:v>
                </c:pt>
                <c:pt idx="80">
                  <c:v>36038</c:v>
                </c:pt>
                <c:pt idx="81">
                  <c:v>36068</c:v>
                </c:pt>
                <c:pt idx="82">
                  <c:v>36098</c:v>
                </c:pt>
                <c:pt idx="83">
                  <c:v>36129</c:v>
                </c:pt>
                <c:pt idx="84">
                  <c:v>36160</c:v>
                </c:pt>
                <c:pt idx="85">
                  <c:v>36189</c:v>
                </c:pt>
                <c:pt idx="86">
                  <c:v>36217</c:v>
                </c:pt>
                <c:pt idx="87">
                  <c:v>36250</c:v>
                </c:pt>
                <c:pt idx="88">
                  <c:v>36280</c:v>
                </c:pt>
                <c:pt idx="89">
                  <c:v>36308</c:v>
                </c:pt>
                <c:pt idx="90">
                  <c:v>36341</c:v>
                </c:pt>
                <c:pt idx="91">
                  <c:v>36371</c:v>
                </c:pt>
                <c:pt idx="92">
                  <c:v>36403</c:v>
                </c:pt>
                <c:pt idx="93">
                  <c:v>36433</c:v>
                </c:pt>
                <c:pt idx="94">
                  <c:v>36462</c:v>
                </c:pt>
                <c:pt idx="95">
                  <c:v>36494</c:v>
                </c:pt>
                <c:pt idx="96">
                  <c:v>36524</c:v>
                </c:pt>
                <c:pt idx="97">
                  <c:v>36556</c:v>
                </c:pt>
                <c:pt idx="98">
                  <c:v>36585</c:v>
                </c:pt>
                <c:pt idx="99">
                  <c:v>36616</c:v>
                </c:pt>
                <c:pt idx="100">
                  <c:v>36644</c:v>
                </c:pt>
                <c:pt idx="101">
                  <c:v>36677</c:v>
                </c:pt>
                <c:pt idx="102">
                  <c:v>36707</c:v>
                </c:pt>
                <c:pt idx="103">
                  <c:v>36738</c:v>
                </c:pt>
                <c:pt idx="104">
                  <c:v>36769</c:v>
                </c:pt>
                <c:pt idx="105">
                  <c:v>36798</c:v>
                </c:pt>
                <c:pt idx="106">
                  <c:v>36830</c:v>
                </c:pt>
                <c:pt idx="107">
                  <c:v>36860</c:v>
                </c:pt>
                <c:pt idx="108">
                  <c:v>36889</c:v>
                </c:pt>
                <c:pt idx="109">
                  <c:v>36922</c:v>
                </c:pt>
                <c:pt idx="110">
                  <c:v>36950</c:v>
                </c:pt>
                <c:pt idx="111">
                  <c:v>36980</c:v>
                </c:pt>
                <c:pt idx="112">
                  <c:v>37011</c:v>
                </c:pt>
                <c:pt idx="113">
                  <c:v>37042</c:v>
                </c:pt>
                <c:pt idx="114">
                  <c:v>37071</c:v>
                </c:pt>
                <c:pt idx="115">
                  <c:v>37103</c:v>
                </c:pt>
                <c:pt idx="116">
                  <c:v>37134</c:v>
                </c:pt>
                <c:pt idx="117">
                  <c:v>37162</c:v>
                </c:pt>
                <c:pt idx="118">
                  <c:v>37195</c:v>
                </c:pt>
                <c:pt idx="119">
                  <c:v>37225</c:v>
                </c:pt>
                <c:pt idx="120">
                  <c:v>37256</c:v>
                </c:pt>
                <c:pt idx="121">
                  <c:v>37287</c:v>
                </c:pt>
                <c:pt idx="122">
                  <c:v>37315</c:v>
                </c:pt>
                <c:pt idx="123">
                  <c:v>37343</c:v>
                </c:pt>
                <c:pt idx="124">
                  <c:v>37376</c:v>
                </c:pt>
                <c:pt idx="125">
                  <c:v>37407</c:v>
                </c:pt>
                <c:pt idx="126">
                  <c:v>37435</c:v>
                </c:pt>
                <c:pt idx="127">
                  <c:v>37468</c:v>
                </c:pt>
                <c:pt idx="128">
                  <c:v>37498</c:v>
                </c:pt>
                <c:pt idx="129">
                  <c:v>37529</c:v>
                </c:pt>
                <c:pt idx="130">
                  <c:v>37560</c:v>
                </c:pt>
                <c:pt idx="131">
                  <c:v>37587</c:v>
                </c:pt>
                <c:pt idx="132">
                  <c:v>37621</c:v>
                </c:pt>
                <c:pt idx="133">
                  <c:v>37652</c:v>
                </c:pt>
                <c:pt idx="134">
                  <c:v>37680</c:v>
                </c:pt>
                <c:pt idx="135">
                  <c:v>37711</c:v>
                </c:pt>
                <c:pt idx="136">
                  <c:v>37741</c:v>
                </c:pt>
                <c:pt idx="137">
                  <c:v>37771</c:v>
                </c:pt>
                <c:pt idx="138">
                  <c:v>37802</c:v>
                </c:pt>
                <c:pt idx="139">
                  <c:v>37833</c:v>
                </c:pt>
                <c:pt idx="140">
                  <c:v>37862</c:v>
                </c:pt>
                <c:pt idx="141">
                  <c:v>37894</c:v>
                </c:pt>
                <c:pt idx="142">
                  <c:v>37925</c:v>
                </c:pt>
                <c:pt idx="143">
                  <c:v>37951</c:v>
                </c:pt>
                <c:pt idx="144">
                  <c:v>37986</c:v>
                </c:pt>
                <c:pt idx="145">
                  <c:v>38016</c:v>
                </c:pt>
                <c:pt idx="146">
                  <c:v>38044</c:v>
                </c:pt>
                <c:pt idx="147">
                  <c:v>38077</c:v>
                </c:pt>
                <c:pt idx="148">
                  <c:v>38107</c:v>
                </c:pt>
                <c:pt idx="149">
                  <c:v>38135</c:v>
                </c:pt>
                <c:pt idx="150">
                  <c:v>38168</c:v>
                </c:pt>
                <c:pt idx="151">
                  <c:v>38198</c:v>
                </c:pt>
                <c:pt idx="152">
                  <c:v>38230</c:v>
                </c:pt>
                <c:pt idx="153">
                  <c:v>38260</c:v>
                </c:pt>
                <c:pt idx="154">
                  <c:v>38289</c:v>
                </c:pt>
                <c:pt idx="155">
                  <c:v>38321</c:v>
                </c:pt>
                <c:pt idx="156">
                  <c:v>38351</c:v>
                </c:pt>
                <c:pt idx="157">
                  <c:v>38383</c:v>
                </c:pt>
                <c:pt idx="158">
                  <c:v>38411</c:v>
                </c:pt>
                <c:pt idx="159">
                  <c:v>38442</c:v>
                </c:pt>
                <c:pt idx="160">
                  <c:v>38471</c:v>
                </c:pt>
                <c:pt idx="161">
                  <c:v>38503</c:v>
                </c:pt>
                <c:pt idx="162">
                  <c:v>38533</c:v>
                </c:pt>
                <c:pt idx="163">
                  <c:v>38562</c:v>
                </c:pt>
                <c:pt idx="164">
                  <c:v>38595</c:v>
                </c:pt>
                <c:pt idx="165">
                  <c:v>38625</c:v>
                </c:pt>
                <c:pt idx="166">
                  <c:v>38656</c:v>
                </c:pt>
                <c:pt idx="167">
                  <c:v>38686</c:v>
                </c:pt>
                <c:pt idx="168">
                  <c:v>38716</c:v>
                </c:pt>
                <c:pt idx="169">
                  <c:v>38748</c:v>
                </c:pt>
                <c:pt idx="170">
                  <c:v>38776</c:v>
                </c:pt>
                <c:pt idx="171">
                  <c:v>38807</c:v>
                </c:pt>
                <c:pt idx="172">
                  <c:v>38835</c:v>
                </c:pt>
                <c:pt idx="173">
                  <c:v>38868</c:v>
                </c:pt>
                <c:pt idx="174">
                  <c:v>38898</c:v>
                </c:pt>
                <c:pt idx="175">
                  <c:v>38929</c:v>
                </c:pt>
                <c:pt idx="176">
                  <c:v>38960</c:v>
                </c:pt>
                <c:pt idx="177">
                  <c:v>38989</c:v>
                </c:pt>
                <c:pt idx="178">
                  <c:v>39021</c:v>
                </c:pt>
                <c:pt idx="179">
                  <c:v>39051</c:v>
                </c:pt>
                <c:pt idx="180">
                  <c:v>39080</c:v>
                </c:pt>
                <c:pt idx="181">
                  <c:v>39113</c:v>
                </c:pt>
                <c:pt idx="182">
                  <c:v>39141</c:v>
                </c:pt>
                <c:pt idx="183">
                  <c:v>39171</c:v>
                </c:pt>
                <c:pt idx="184">
                  <c:v>39202</c:v>
                </c:pt>
                <c:pt idx="185">
                  <c:v>39233</c:v>
                </c:pt>
                <c:pt idx="186">
                  <c:v>39262</c:v>
                </c:pt>
                <c:pt idx="187">
                  <c:v>39294</c:v>
                </c:pt>
                <c:pt idx="188">
                  <c:v>39325</c:v>
                </c:pt>
                <c:pt idx="189">
                  <c:v>39353</c:v>
                </c:pt>
                <c:pt idx="190">
                  <c:v>39386</c:v>
                </c:pt>
                <c:pt idx="191">
                  <c:v>39416</c:v>
                </c:pt>
                <c:pt idx="192">
                  <c:v>39447</c:v>
                </c:pt>
                <c:pt idx="193">
                  <c:v>39478</c:v>
                </c:pt>
                <c:pt idx="194">
                  <c:v>39507</c:v>
                </c:pt>
                <c:pt idx="195">
                  <c:v>39538</c:v>
                </c:pt>
                <c:pt idx="196">
                  <c:v>39568</c:v>
                </c:pt>
                <c:pt idx="197">
                  <c:v>39598</c:v>
                </c:pt>
                <c:pt idx="198">
                  <c:v>39629</c:v>
                </c:pt>
                <c:pt idx="199">
                  <c:v>39660</c:v>
                </c:pt>
                <c:pt idx="200">
                  <c:v>39689</c:v>
                </c:pt>
                <c:pt idx="201">
                  <c:v>39721</c:v>
                </c:pt>
                <c:pt idx="202">
                  <c:v>39752</c:v>
                </c:pt>
                <c:pt idx="203">
                  <c:v>39780</c:v>
                </c:pt>
                <c:pt idx="204">
                  <c:v>39813</c:v>
                </c:pt>
                <c:pt idx="205">
                  <c:v>39843</c:v>
                </c:pt>
                <c:pt idx="206">
                  <c:v>39871</c:v>
                </c:pt>
                <c:pt idx="207">
                  <c:v>39903</c:v>
                </c:pt>
                <c:pt idx="208">
                  <c:v>39933</c:v>
                </c:pt>
                <c:pt idx="209">
                  <c:v>39962</c:v>
                </c:pt>
                <c:pt idx="210">
                  <c:v>39994</c:v>
                </c:pt>
                <c:pt idx="211">
                  <c:v>40025</c:v>
                </c:pt>
                <c:pt idx="212">
                  <c:v>40056</c:v>
                </c:pt>
                <c:pt idx="213">
                  <c:v>40086</c:v>
                </c:pt>
                <c:pt idx="214">
                  <c:v>40116</c:v>
                </c:pt>
                <c:pt idx="215">
                  <c:v>40147</c:v>
                </c:pt>
                <c:pt idx="216">
                  <c:v>40178</c:v>
                </c:pt>
                <c:pt idx="217">
                  <c:v>40207</c:v>
                </c:pt>
                <c:pt idx="218">
                  <c:v>40235</c:v>
                </c:pt>
                <c:pt idx="219">
                  <c:v>40268</c:v>
                </c:pt>
                <c:pt idx="220">
                  <c:v>40298</c:v>
                </c:pt>
                <c:pt idx="221">
                  <c:v>40326</c:v>
                </c:pt>
                <c:pt idx="222">
                  <c:v>40359</c:v>
                </c:pt>
                <c:pt idx="223">
                  <c:v>40389</c:v>
                </c:pt>
                <c:pt idx="224">
                  <c:v>40421</c:v>
                </c:pt>
                <c:pt idx="225">
                  <c:v>40451</c:v>
                </c:pt>
                <c:pt idx="226">
                  <c:v>40480</c:v>
                </c:pt>
                <c:pt idx="227">
                  <c:v>40512</c:v>
                </c:pt>
                <c:pt idx="228">
                  <c:v>40543</c:v>
                </c:pt>
                <c:pt idx="229">
                  <c:v>40574</c:v>
                </c:pt>
                <c:pt idx="230">
                  <c:v>40602</c:v>
                </c:pt>
                <c:pt idx="231">
                  <c:v>40633</c:v>
                </c:pt>
                <c:pt idx="232">
                  <c:v>40662</c:v>
                </c:pt>
                <c:pt idx="233">
                  <c:v>40694</c:v>
                </c:pt>
                <c:pt idx="234">
                  <c:v>40724</c:v>
                </c:pt>
                <c:pt idx="235">
                  <c:v>40753</c:v>
                </c:pt>
                <c:pt idx="236">
                  <c:v>40786</c:v>
                </c:pt>
                <c:pt idx="237">
                  <c:v>40816</c:v>
                </c:pt>
                <c:pt idx="238">
                  <c:v>40847</c:v>
                </c:pt>
                <c:pt idx="239">
                  <c:v>40877</c:v>
                </c:pt>
                <c:pt idx="240">
                  <c:v>40907</c:v>
                </c:pt>
                <c:pt idx="241">
                  <c:v>40939</c:v>
                </c:pt>
                <c:pt idx="242">
                  <c:v>40968</c:v>
                </c:pt>
                <c:pt idx="243">
                  <c:v>40998</c:v>
                </c:pt>
                <c:pt idx="244">
                  <c:v>41029</c:v>
                </c:pt>
                <c:pt idx="245">
                  <c:v>41060</c:v>
                </c:pt>
                <c:pt idx="246">
                  <c:v>41089</c:v>
                </c:pt>
                <c:pt idx="247">
                  <c:v>41121</c:v>
                </c:pt>
                <c:pt idx="248">
                  <c:v>41152</c:v>
                </c:pt>
                <c:pt idx="249">
                  <c:v>41180</c:v>
                </c:pt>
                <c:pt idx="250">
                  <c:v>41213</c:v>
                </c:pt>
                <c:pt idx="251">
                  <c:v>41243</c:v>
                </c:pt>
                <c:pt idx="252">
                  <c:v>41274</c:v>
                </c:pt>
                <c:pt idx="253">
                  <c:v>41305</c:v>
                </c:pt>
                <c:pt idx="254">
                  <c:v>41333</c:v>
                </c:pt>
                <c:pt idx="255">
                  <c:v>41361</c:v>
                </c:pt>
                <c:pt idx="256">
                  <c:v>41394</c:v>
                </c:pt>
                <c:pt idx="257">
                  <c:v>41425</c:v>
                </c:pt>
                <c:pt idx="258">
                  <c:v>41453</c:v>
                </c:pt>
                <c:pt idx="259">
                  <c:v>41486</c:v>
                </c:pt>
                <c:pt idx="260">
                  <c:v>41516</c:v>
                </c:pt>
                <c:pt idx="261">
                  <c:v>41547</c:v>
                </c:pt>
                <c:pt idx="262">
                  <c:v>41578</c:v>
                </c:pt>
                <c:pt idx="263">
                  <c:v>41607</c:v>
                </c:pt>
                <c:pt idx="264">
                  <c:v>41639</c:v>
                </c:pt>
                <c:pt idx="265">
                  <c:v>41670</c:v>
                </c:pt>
                <c:pt idx="266">
                  <c:v>41698</c:v>
                </c:pt>
                <c:pt idx="267">
                  <c:v>41729</c:v>
                </c:pt>
                <c:pt idx="268">
                  <c:v>41759</c:v>
                </c:pt>
                <c:pt idx="269">
                  <c:v>41789</c:v>
                </c:pt>
                <c:pt idx="270">
                  <c:v>41820</c:v>
                </c:pt>
                <c:pt idx="271">
                  <c:v>41851</c:v>
                </c:pt>
                <c:pt idx="272">
                  <c:v>41880</c:v>
                </c:pt>
                <c:pt idx="273">
                  <c:v>41912</c:v>
                </c:pt>
                <c:pt idx="274">
                  <c:v>41943</c:v>
                </c:pt>
                <c:pt idx="275">
                  <c:v>41971</c:v>
                </c:pt>
                <c:pt idx="276">
                  <c:v>42004</c:v>
                </c:pt>
                <c:pt idx="277">
                  <c:v>42034</c:v>
                </c:pt>
                <c:pt idx="278">
                  <c:v>42062</c:v>
                </c:pt>
                <c:pt idx="279">
                  <c:v>42094</c:v>
                </c:pt>
                <c:pt idx="280">
                  <c:v>42124</c:v>
                </c:pt>
                <c:pt idx="281">
                  <c:v>42152</c:v>
                </c:pt>
              </c:numCache>
            </c:numRef>
          </c:cat>
          <c:val>
            <c:numRef>
              <c:f>'3-GeoRendite'!$AB$8:$AB$289</c:f>
              <c:numCache>
                <c:formatCode>0.000%</c:formatCode>
                <c:ptCount val="282"/>
                <c:pt idx="0">
                  <c:v>-3.3259548810787853E-2</c:v>
                </c:pt>
                <c:pt idx="1">
                  <c:v>-1.7237724377050734E-2</c:v>
                </c:pt>
                <c:pt idx="2">
                  <c:v>-1.9159679845718758E-2</c:v>
                </c:pt>
                <c:pt idx="3">
                  <c:v>-1.1499098271158803E-2</c:v>
                </c:pt>
                <c:pt idx="4">
                  <c:v>-9.6315247421576711E-3</c:v>
                </c:pt>
                <c:pt idx="5">
                  <c:v>1.1278406575430999E-2</c:v>
                </c:pt>
                <c:pt idx="6">
                  <c:v>2.326083625857911E-2</c:v>
                </c:pt>
                <c:pt idx="7">
                  <c:v>1.3841571617432491E-2</c:v>
                </c:pt>
                <c:pt idx="8">
                  <c:v>6.1146976177191004E-3</c:v>
                </c:pt>
                <c:pt idx="9">
                  <c:v>5.3605633666353736E-3</c:v>
                </c:pt>
                <c:pt idx="10">
                  <c:v>-1.0405563926807249E-2</c:v>
                </c:pt>
                <c:pt idx="11">
                  <c:v>-9.0791656786081143E-3</c:v>
                </c:pt>
                <c:pt idx="12">
                  <c:v>-1.0679289286926852E-2</c:v>
                </c:pt>
                <c:pt idx="13">
                  <c:v>-1.3156440421474236E-2</c:v>
                </c:pt>
                <c:pt idx="14">
                  <c:v>-1.0175009361547249E-2</c:v>
                </c:pt>
                <c:pt idx="15">
                  <c:v>3.1840662014581689E-4</c:v>
                </c:pt>
                <c:pt idx="16">
                  <c:v>3.7022147512448811E-3</c:v>
                </c:pt>
                <c:pt idx="17">
                  <c:v>-5.4459728327641566E-3</c:v>
                </c:pt>
                <c:pt idx="18">
                  <c:v>-8.7326053794013481E-3</c:v>
                </c:pt>
                <c:pt idx="19">
                  <c:v>2.6249588933158208E-5</c:v>
                </c:pt>
                <c:pt idx="20">
                  <c:v>-5.8808397182219529E-3</c:v>
                </c:pt>
                <c:pt idx="21">
                  <c:v>-1.3671502745839614E-2</c:v>
                </c:pt>
                <c:pt idx="22">
                  <c:v>-9.8635509769446905E-3</c:v>
                </c:pt>
                <c:pt idx="23">
                  <c:v>-9.6348480547507886E-3</c:v>
                </c:pt>
                <c:pt idx="24">
                  <c:v>1.3306456181649828E-4</c:v>
                </c:pt>
                <c:pt idx="25">
                  <c:v>1.0467570553785333E-2</c:v>
                </c:pt>
                <c:pt idx="26">
                  <c:v>9.3867232865481043E-3</c:v>
                </c:pt>
                <c:pt idx="27">
                  <c:v>8.9431205795857949E-3</c:v>
                </c:pt>
                <c:pt idx="28">
                  <c:v>1.2345878691651935E-2</c:v>
                </c:pt>
                <c:pt idx="29">
                  <c:v>2.7717980485587823E-2</c:v>
                </c:pt>
                <c:pt idx="30">
                  <c:v>3.1061317238766373E-2</c:v>
                </c:pt>
                <c:pt idx="31">
                  <c:v>3.3158185194558598E-2</c:v>
                </c:pt>
                <c:pt idx="32">
                  <c:v>2.9263700506055423E-2</c:v>
                </c:pt>
                <c:pt idx="33">
                  <c:v>2.8835043789607662E-2</c:v>
                </c:pt>
                <c:pt idx="34">
                  <c:v>3.2819065062632991E-2</c:v>
                </c:pt>
                <c:pt idx="35">
                  <c:v>3.1464756673428518E-2</c:v>
                </c:pt>
                <c:pt idx="36">
                  <c:v>3.967307214055027E-2</c:v>
                </c:pt>
                <c:pt idx="37">
                  <c:v>3.6067651912156773E-2</c:v>
                </c:pt>
                <c:pt idx="38">
                  <c:v>3.0893861614934348E-2</c:v>
                </c:pt>
                <c:pt idx="39">
                  <c:v>3.6206636528218761E-2</c:v>
                </c:pt>
                <c:pt idx="40">
                  <c:v>4.0246056639333894E-2</c:v>
                </c:pt>
                <c:pt idx="41">
                  <c:v>3.9553327401462335E-2</c:v>
                </c:pt>
                <c:pt idx="42">
                  <c:v>4.1518543675095554E-2</c:v>
                </c:pt>
                <c:pt idx="43">
                  <c:v>4.4155295634963121E-2</c:v>
                </c:pt>
                <c:pt idx="44">
                  <c:v>4.6364942652299401E-2</c:v>
                </c:pt>
                <c:pt idx="45">
                  <c:v>4.726321037590453E-2</c:v>
                </c:pt>
                <c:pt idx="46">
                  <c:v>4.9419798339535914E-2</c:v>
                </c:pt>
                <c:pt idx="47">
                  <c:v>4.9733809677509067E-2</c:v>
                </c:pt>
                <c:pt idx="48">
                  <c:v>5.5277440100348629E-2</c:v>
                </c:pt>
                <c:pt idx="49">
                  <c:v>5.8989792725239409E-2</c:v>
                </c:pt>
                <c:pt idx="50">
                  <c:v>6.0400051187252224E-2</c:v>
                </c:pt>
                <c:pt idx="51">
                  <c:v>6.7330423934442774E-2</c:v>
                </c:pt>
                <c:pt idx="52">
                  <c:v>7.4038337664468212E-2</c:v>
                </c:pt>
                <c:pt idx="53">
                  <c:v>7.2049594220644941E-2</c:v>
                </c:pt>
                <c:pt idx="54">
                  <c:v>6.9370498247279144E-2</c:v>
                </c:pt>
                <c:pt idx="55">
                  <c:v>6.5560536080306209E-2</c:v>
                </c:pt>
                <c:pt idx="56">
                  <c:v>7.1673599471722138E-2</c:v>
                </c:pt>
                <c:pt idx="57">
                  <c:v>6.8532828379889166E-2</c:v>
                </c:pt>
                <c:pt idx="58">
                  <c:v>6.4924010448335512E-2</c:v>
                </c:pt>
                <c:pt idx="59">
                  <c:v>7.0605146942816166E-2</c:v>
                </c:pt>
                <c:pt idx="60">
                  <c:v>7.0329179132930131E-2</c:v>
                </c:pt>
                <c:pt idx="61">
                  <c:v>7.2004811972786742E-2</c:v>
                </c:pt>
                <c:pt idx="62">
                  <c:v>7.5387001880061089E-2</c:v>
                </c:pt>
                <c:pt idx="63">
                  <c:v>7.8138416188710647E-2</c:v>
                </c:pt>
                <c:pt idx="64">
                  <c:v>7.8862433538297472E-2</c:v>
                </c:pt>
                <c:pt idx="65">
                  <c:v>7.9515080542401417E-2</c:v>
                </c:pt>
                <c:pt idx="66">
                  <c:v>7.1500267154437802E-2</c:v>
                </c:pt>
                <c:pt idx="67">
                  <c:v>7.6298707734837379E-2</c:v>
                </c:pt>
                <c:pt idx="68">
                  <c:v>7.642619804605455E-2</c:v>
                </c:pt>
                <c:pt idx="69">
                  <c:v>7.6144135946796476E-2</c:v>
                </c:pt>
                <c:pt idx="70">
                  <c:v>7.5143019154159552E-2</c:v>
                </c:pt>
                <c:pt idx="71">
                  <c:v>6.9748049612481378E-2</c:v>
                </c:pt>
                <c:pt idx="72">
                  <c:v>6.2960864015751294E-2</c:v>
                </c:pt>
                <c:pt idx="73">
                  <c:v>6.1659103686814154E-2</c:v>
                </c:pt>
                <c:pt idx="74">
                  <c:v>5.6001989006883912E-2</c:v>
                </c:pt>
                <c:pt idx="75">
                  <c:v>5.6264330144482511E-2</c:v>
                </c:pt>
                <c:pt idx="76">
                  <c:v>5.2783413766079867E-2</c:v>
                </c:pt>
                <c:pt idx="77">
                  <c:v>4.6655086294673076E-2</c:v>
                </c:pt>
                <c:pt idx="78">
                  <c:v>4.3328076211351485E-2</c:v>
                </c:pt>
                <c:pt idx="79">
                  <c:v>3.6645835823593931E-2</c:v>
                </c:pt>
                <c:pt idx="80">
                  <c:v>2.8450836198729679E-2</c:v>
                </c:pt>
                <c:pt idx="81">
                  <c:v>3.421005572579916E-2</c:v>
                </c:pt>
                <c:pt idx="82">
                  <c:v>3.1852757581441571E-2</c:v>
                </c:pt>
                <c:pt idx="83">
                  <c:v>2.587006398769498E-2</c:v>
                </c:pt>
                <c:pt idx="84">
                  <c:v>2.1190886726354607E-2</c:v>
                </c:pt>
                <c:pt idx="85">
                  <c:v>2.0579161240534605E-2</c:v>
                </c:pt>
                <c:pt idx="86">
                  <c:v>1.7149198465380433E-2</c:v>
                </c:pt>
                <c:pt idx="87">
                  <c:v>2.5562302810786752E-2</c:v>
                </c:pt>
                <c:pt idx="88">
                  <c:v>2.7623120466936379E-2</c:v>
                </c:pt>
                <c:pt idx="89">
                  <c:v>2.1683316462790536E-2</c:v>
                </c:pt>
                <c:pt idx="90">
                  <c:v>2.6179582076487407E-2</c:v>
                </c:pt>
                <c:pt idx="91">
                  <c:v>2.6737386205226921E-2</c:v>
                </c:pt>
                <c:pt idx="92">
                  <c:v>3.2637123313649541E-2</c:v>
                </c:pt>
                <c:pt idx="93">
                  <c:v>3.6254802084269011E-2</c:v>
                </c:pt>
                <c:pt idx="94">
                  <c:v>3.3827301560800382E-2</c:v>
                </c:pt>
                <c:pt idx="95">
                  <c:v>3.515224384339688E-2</c:v>
                </c:pt>
                <c:pt idx="96">
                  <c:v>3.6816892071399376E-2</c:v>
                </c:pt>
                <c:pt idx="97">
                  <c:v>4.0361697148923126E-2</c:v>
                </c:pt>
                <c:pt idx="98">
                  <c:v>3.9765181167733532E-2</c:v>
                </c:pt>
                <c:pt idx="99">
                  <c:v>4.2337022283579495E-2</c:v>
                </c:pt>
                <c:pt idx="100">
                  <c:v>4.0612172811105518E-2</c:v>
                </c:pt>
                <c:pt idx="101">
                  <c:v>4.540628561925053E-2</c:v>
                </c:pt>
                <c:pt idx="102">
                  <c:v>4.5960561512314424E-2</c:v>
                </c:pt>
                <c:pt idx="103">
                  <c:v>4.3553086586326728E-2</c:v>
                </c:pt>
                <c:pt idx="104">
                  <c:v>4.9370056896128833E-2</c:v>
                </c:pt>
                <c:pt idx="105">
                  <c:v>4.8952909105886455E-2</c:v>
                </c:pt>
                <c:pt idx="106">
                  <c:v>4.5864445748633909E-2</c:v>
                </c:pt>
                <c:pt idx="107">
                  <c:v>4.9489204190331648E-2</c:v>
                </c:pt>
                <c:pt idx="108">
                  <c:v>4.8913481981411433E-2</c:v>
                </c:pt>
                <c:pt idx="109">
                  <c:v>4.7996130999214959E-2</c:v>
                </c:pt>
                <c:pt idx="110">
                  <c:v>4.7080209441027421E-2</c:v>
                </c:pt>
                <c:pt idx="111">
                  <c:v>4.1522556818244905E-2</c:v>
                </c:pt>
                <c:pt idx="112">
                  <c:v>4.4768967723740172E-2</c:v>
                </c:pt>
                <c:pt idx="113">
                  <c:v>4.2568888345523526E-2</c:v>
                </c:pt>
                <c:pt idx="114">
                  <c:v>3.8686861891050306E-2</c:v>
                </c:pt>
                <c:pt idx="115">
                  <c:v>3.8311290601490411E-2</c:v>
                </c:pt>
                <c:pt idx="116">
                  <c:v>3.6259450076625344E-2</c:v>
                </c:pt>
                <c:pt idx="117">
                  <c:v>2.9851966864195223E-2</c:v>
                </c:pt>
                <c:pt idx="118">
                  <c:v>2.6622551545512074E-2</c:v>
                </c:pt>
                <c:pt idx="119">
                  <c:v>2.9329893921802075E-2</c:v>
                </c:pt>
                <c:pt idx="120">
                  <c:v>2.770774118963204E-2</c:v>
                </c:pt>
                <c:pt idx="121">
                  <c:v>2.6413919428164956E-2</c:v>
                </c:pt>
                <c:pt idx="122">
                  <c:v>2.7879209205886823E-2</c:v>
                </c:pt>
                <c:pt idx="123">
                  <c:v>3.4470693851648138E-2</c:v>
                </c:pt>
                <c:pt idx="124">
                  <c:v>3.2835073318035368E-2</c:v>
                </c:pt>
                <c:pt idx="125">
                  <c:v>3.3643897147232149E-2</c:v>
                </c:pt>
                <c:pt idx="126">
                  <c:v>3.5105436494592634E-2</c:v>
                </c:pt>
                <c:pt idx="127">
                  <c:v>3.5133432933061037E-2</c:v>
                </c:pt>
                <c:pt idx="128">
                  <c:v>3.7119552888548846E-2</c:v>
                </c:pt>
                <c:pt idx="129">
                  <c:v>3.9654641497557597E-2</c:v>
                </c:pt>
                <c:pt idx="130">
                  <c:v>4.1070559985788124E-2</c:v>
                </c:pt>
                <c:pt idx="131">
                  <c:v>4.1033521348063484E-2</c:v>
                </c:pt>
                <c:pt idx="132">
                  <c:v>4.1986227892503836E-2</c:v>
                </c:pt>
                <c:pt idx="133">
                  <c:v>4.7512373410815156E-2</c:v>
                </c:pt>
                <c:pt idx="134">
                  <c:v>4.8111984090316362E-2</c:v>
                </c:pt>
                <c:pt idx="135">
                  <c:v>4.257969603052425E-2</c:v>
                </c:pt>
                <c:pt idx="136">
                  <c:v>4.2565095709723666E-2</c:v>
                </c:pt>
                <c:pt idx="137">
                  <c:v>4.5003179069180499E-2</c:v>
                </c:pt>
                <c:pt idx="138">
                  <c:v>4.3937200736185344E-2</c:v>
                </c:pt>
                <c:pt idx="139">
                  <c:v>4.563742702807172E-2</c:v>
                </c:pt>
                <c:pt idx="140">
                  <c:v>4.8687668628697001E-2</c:v>
                </c:pt>
                <c:pt idx="141">
                  <c:v>4.9315835088632243E-2</c:v>
                </c:pt>
                <c:pt idx="142">
                  <c:v>5.3516936280018079E-2</c:v>
                </c:pt>
                <c:pt idx="143">
                  <c:v>5.3314795117615166E-2</c:v>
                </c:pt>
                <c:pt idx="144">
                  <c:v>5.8699953509749436E-2</c:v>
                </c:pt>
                <c:pt idx="145">
                  <c:v>6.0382418745063671E-2</c:v>
                </c:pt>
                <c:pt idx="146">
                  <c:v>6.4933654060662427E-2</c:v>
                </c:pt>
                <c:pt idx="147">
                  <c:v>6.6877216281221452E-2</c:v>
                </c:pt>
                <c:pt idx="148">
                  <c:v>6.3761500937341786E-2</c:v>
                </c:pt>
                <c:pt idx="149">
                  <c:v>6.5125789833201608E-2</c:v>
                </c:pt>
                <c:pt idx="150">
                  <c:v>6.2242179801127451E-2</c:v>
                </c:pt>
                <c:pt idx="151">
                  <c:v>6.2355437103577049E-2</c:v>
                </c:pt>
                <c:pt idx="152">
                  <c:v>6.2579978180594908E-2</c:v>
                </c:pt>
                <c:pt idx="153">
                  <c:v>6.5216890397172378E-2</c:v>
                </c:pt>
                <c:pt idx="154">
                  <c:v>6.4600360926023503E-2</c:v>
                </c:pt>
                <c:pt idx="155">
                  <c:v>6.5565330582642911E-2</c:v>
                </c:pt>
                <c:pt idx="156">
                  <c:v>6.359580199266146E-2</c:v>
                </c:pt>
                <c:pt idx="157">
                  <c:v>6.3586561882674975E-2</c:v>
                </c:pt>
                <c:pt idx="158">
                  <c:v>6.8948256334455227E-2</c:v>
                </c:pt>
                <c:pt idx="159">
                  <c:v>6.9946338171986033E-2</c:v>
                </c:pt>
                <c:pt idx="160">
                  <c:v>6.6789673091504298E-2</c:v>
                </c:pt>
                <c:pt idx="161">
                  <c:v>6.6218497431028478E-2</c:v>
                </c:pt>
                <c:pt idx="162">
                  <c:v>6.5780080875631253E-2</c:v>
                </c:pt>
                <c:pt idx="163">
                  <c:v>6.728450942345976E-2</c:v>
                </c:pt>
                <c:pt idx="164">
                  <c:v>6.8591341412753692E-2</c:v>
                </c:pt>
                <c:pt idx="165">
                  <c:v>7.0063840442297742E-2</c:v>
                </c:pt>
                <c:pt idx="166">
                  <c:v>6.7419740556405428E-2</c:v>
                </c:pt>
                <c:pt idx="167">
                  <c:v>6.7881451205281218E-2</c:v>
                </c:pt>
                <c:pt idx="168">
                  <c:v>7.1336371706732349E-2</c:v>
                </c:pt>
                <c:pt idx="169">
                  <c:v>7.5378421812804186E-2</c:v>
                </c:pt>
                <c:pt idx="170">
                  <c:v>7.2292029077010156E-2</c:v>
                </c:pt>
                <c:pt idx="171">
                  <c:v>7.3326638519417342E-2</c:v>
                </c:pt>
                <c:pt idx="172">
                  <c:v>7.762337187525592E-2</c:v>
                </c:pt>
                <c:pt idx="173">
                  <c:v>7.7455632253995432E-2</c:v>
                </c:pt>
                <c:pt idx="174">
                  <c:v>7.6632029173985705E-2</c:v>
                </c:pt>
                <c:pt idx="175">
                  <c:v>7.7510085118844607E-2</c:v>
                </c:pt>
                <c:pt idx="176">
                  <c:v>7.6190281973899321E-2</c:v>
                </c:pt>
                <c:pt idx="177">
                  <c:v>7.3026219476786558E-2</c:v>
                </c:pt>
                <c:pt idx="178">
                  <c:v>7.6313633138468395E-2</c:v>
                </c:pt>
                <c:pt idx="179">
                  <c:v>7.9528240220739566E-2</c:v>
                </c:pt>
                <c:pt idx="180">
                  <c:v>7.728280514034358E-2</c:v>
                </c:pt>
                <c:pt idx="181">
                  <c:v>7.6657063764009603E-2</c:v>
                </c:pt>
                <c:pt idx="182">
                  <c:v>7.9297855672926909E-2</c:v>
                </c:pt>
                <c:pt idx="183">
                  <c:v>7.9141126278559071E-2</c:v>
                </c:pt>
                <c:pt idx="184">
                  <c:v>7.9540466889340022E-2</c:v>
                </c:pt>
                <c:pt idx="185">
                  <c:v>8.0518289177937241E-2</c:v>
                </c:pt>
                <c:pt idx="186">
                  <c:v>8.0737912442810478E-2</c:v>
                </c:pt>
                <c:pt idx="187">
                  <c:v>8.2407920224182529E-2</c:v>
                </c:pt>
                <c:pt idx="188">
                  <c:v>8.0322256747753729E-2</c:v>
                </c:pt>
                <c:pt idx="189">
                  <c:v>8.4929347156705637E-2</c:v>
                </c:pt>
                <c:pt idx="190">
                  <c:v>8.5696487689927769E-2</c:v>
                </c:pt>
                <c:pt idx="191">
                  <c:v>8.4000378227349071E-2</c:v>
                </c:pt>
                <c:pt idx="192">
                  <c:v>8.5443726084239779E-2</c:v>
                </c:pt>
                <c:pt idx="193">
                  <c:v>8.8384502804716547E-2</c:v>
                </c:pt>
                <c:pt idx="194">
                  <c:v>9.5801445503726379E-2</c:v>
                </c:pt>
                <c:pt idx="195">
                  <c:v>8.9361925590969671E-2</c:v>
                </c:pt>
                <c:pt idx="196">
                  <c:v>9.0668613981242929E-2</c:v>
                </c:pt>
                <c:pt idx="197">
                  <c:v>8.9658180005174781E-2</c:v>
                </c:pt>
                <c:pt idx="198">
                  <c:v>9.4047577115998315E-2</c:v>
                </c:pt>
                <c:pt idx="199">
                  <c:v>8.9031454305969149E-2</c:v>
                </c:pt>
                <c:pt idx="200">
                  <c:v>8.4527557771117978E-2</c:v>
                </c:pt>
                <c:pt idx="201">
                  <c:v>7.5737027919414945E-2</c:v>
                </c:pt>
                <c:pt idx="202">
                  <c:v>6.1305819908879844E-2</c:v>
                </c:pt>
                <c:pt idx="203">
                  <c:v>5.7561180503196363E-2</c:v>
                </c:pt>
                <c:pt idx="204">
                  <c:v>5.6458275443865391E-2</c:v>
                </c:pt>
                <c:pt idx="205">
                  <c:v>5.551325212386149E-2</c:v>
                </c:pt>
                <c:pt idx="206">
                  <c:v>5.261796848398026E-2</c:v>
                </c:pt>
                <c:pt idx="207">
                  <c:v>5.4895097701070483E-2</c:v>
                </c:pt>
                <c:pt idx="208">
                  <c:v>5.6087826142577235E-2</c:v>
                </c:pt>
                <c:pt idx="209">
                  <c:v>6.2884034023518165E-2</c:v>
                </c:pt>
                <c:pt idx="210">
                  <c:v>6.1006004948731762E-2</c:v>
                </c:pt>
                <c:pt idx="211">
                  <c:v>6.265290784162425E-2</c:v>
                </c:pt>
                <c:pt idx="212">
                  <c:v>6.2186277127779022E-2</c:v>
                </c:pt>
                <c:pt idx="213">
                  <c:v>6.2987254173412222E-2</c:v>
                </c:pt>
                <c:pt idx="214">
                  <c:v>6.4778100525983318E-2</c:v>
                </c:pt>
                <c:pt idx="215">
                  <c:v>6.6968758851799537E-2</c:v>
                </c:pt>
                <c:pt idx="216">
                  <c:v>6.7527112697882696E-2</c:v>
                </c:pt>
                <c:pt idx="217">
                  <c:v>6.3395739684626529E-2</c:v>
                </c:pt>
                <c:pt idx="218">
                  <c:v>6.5028805696237146E-2</c:v>
                </c:pt>
                <c:pt idx="219">
                  <c:v>6.4717186211217914E-2</c:v>
                </c:pt>
                <c:pt idx="220">
                  <c:v>6.5934088610549502E-2</c:v>
                </c:pt>
                <c:pt idx="221">
                  <c:v>6.1225718242460925E-2</c:v>
                </c:pt>
                <c:pt idx="222">
                  <c:v>6.1093947719786712E-2</c:v>
                </c:pt>
                <c:pt idx="223">
                  <c:v>6.5660519797035688E-2</c:v>
                </c:pt>
                <c:pt idx="224">
                  <c:v>6.470681930217892E-2</c:v>
                </c:pt>
                <c:pt idx="225">
                  <c:v>6.8677655824657791E-2</c:v>
                </c:pt>
                <c:pt idx="226">
                  <c:v>7.1302779287334861E-2</c:v>
                </c:pt>
                <c:pt idx="227">
                  <c:v>7.0483033354378E-2</c:v>
                </c:pt>
                <c:pt idx="228">
                  <c:v>7.5853123357643382E-2</c:v>
                </c:pt>
                <c:pt idx="229">
                  <c:v>7.7396409560537727E-2</c:v>
                </c:pt>
                <c:pt idx="230">
                  <c:v>7.8599423429577264E-2</c:v>
                </c:pt>
                <c:pt idx="231">
                  <c:v>7.8451531297438981E-2</c:v>
                </c:pt>
                <c:pt idx="232">
                  <c:v>7.9052609382048944E-2</c:v>
                </c:pt>
                <c:pt idx="233">
                  <c:v>7.6126698911367363E-2</c:v>
                </c:pt>
                <c:pt idx="234">
                  <c:v>7.3679630229890991E-2</c:v>
                </c:pt>
                <c:pt idx="235">
                  <c:v>7.5031570611440168E-2</c:v>
                </c:pt>
                <c:pt idx="236">
                  <c:v>7.5345935699210109E-2</c:v>
                </c:pt>
                <c:pt idx="237">
                  <c:v>6.6662697491361556E-2</c:v>
                </c:pt>
                <c:pt idx="238">
                  <c:v>6.9064112866963345E-2</c:v>
                </c:pt>
                <c:pt idx="239">
                  <c:v>6.6802691363169187E-2</c:v>
                </c:pt>
                <c:pt idx="240">
                  <c:v>6.51600202162681E-2</c:v>
                </c:pt>
                <c:pt idx="241">
                  <c:v>6.7433908669457976E-2</c:v>
                </c:pt>
                <c:pt idx="242">
                  <c:v>6.8247513045999408E-2</c:v>
                </c:pt>
                <c:pt idx="243">
                  <c:v>6.6303893818413062E-2</c:v>
                </c:pt>
                <c:pt idx="244">
                  <c:v>6.5691579431593761E-2</c:v>
                </c:pt>
                <c:pt idx="245">
                  <c:v>6.0858312362671363E-2</c:v>
                </c:pt>
                <c:pt idx="246">
                  <c:v>6.2998095495959028E-2</c:v>
                </c:pt>
                <c:pt idx="247">
                  <c:v>6.5168447698035203E-2</c:v>
                </c:pt>
                <c:pt idx="248">
                  <c:v>6.6297662274748426E-2</c:v>
                </c:pt>
                <c:pt idx="249">
                  <c:v>6.7340771097756047E-2</c:v>
                </c:pt>
                <c:pt idx="250">
                  <c:v>6.4772387206157855E-2</c:v>
                </c:pt>
                <c:pt idx="251">
                  <c:v>6.5337005588825603E-2</c:v>
                </c:pt>
                <c:pt idx="252">
                  <c:v>6.3981334375461385E-2</c:v>
                </c:pt>
                <c:pt idx="253">
                  <c:v>6.5231462941723661E-2</c:v>
                </c:pt>
                <c:pt idx="254">
                  <c:v>6.266702975429328E-2</c:v>
                </c:pt>
                <c:pt idx="255">
                  <c:v>6.1958881158734602E-2</c:v>
                </c:pt>
                <c:pt idx="256">
                  <c:v>6.0389817663005996E-2</c:v>
                </c:pt>
                <c:pt idx="257">
                  <c:v>5.944549515944253E-2</c:v>
                </c:pt>
                <c:pt idx="258">
                  <c:v>5.7263036267987788E-2</c:v>
                </c:pt>
                <c:pt idx="259">
                  <c:v>5.7691757189469062E-2</c:v>
                </c:pt>
                <c:pt idx="260">
                  <c:v>5.9026699121369708E-2</c:v>
                </c:pt>
                <c:pt idx="261">
                  <c:v>5.8327050946371584E-2</c:v>
                </c:pt>
                <c:pt idx="262">
                  <c:v>5.778075573067909E-2</c:v>
                </c:pt>
                <c:pt idx="263">
                  <c:v>5.6929530839216147E-2</c:v>
                </c:pt>
                <c:pt idx="264">
                  <c:v>5.6745034971590336E-2</c:v>
                </c:pt>
                <c:pt idx="265">
                  <c:v>5.6513061681134236E-2</c:v>
                </c:pt>
                <c:pt idx="266">
                  <c:v>5.9492299726921383E-2</c:v>
                </c:pt>
                <c:pt idx="267">
                  <c:v>5.9829366418301388E-2</c:v>
                </c:pt>
                <c:pt idx="268">
                  <c:v>6.0688968942560484E-2</c:v>
                </c:pt>
                <c:pt idx="269">
                  <c:v>5.934681912385531E-2</c:v>
                </c:pt>
                <c:pt idx="270">
                  <c:v>5.9307212932780962E-2</c:v>
                </c:pt>
                <c:pt idx="271">
                  <c:v>5.734496247648746E-2</c:v>
                </c:pt>
                <c:pt idx="272">
                  <c:v>5.6573453832187814E-2</c:v>
                </c:pt>
                <c:pt idx="273">
                  <c:v>5.3406116483507349E-2</c:v>
                </c:pt>
                <c:pt idx="274">
                  <c:v>5.3199518044901417E-2</c:v>
                </c:pt>
                <c:pt idx="275">
                  <c:v>5.1625848036666477E-2</c:v>
                </c:pt>
                <c:pt idx="276">
                  <c:v>4.8706781121000464E-2</c:v>
                </c:pt>
                <c:pt idx="277">
                  <c:v>4.6612533996573502E-2</c:v>
                </c:pt>
                <c:pt idx="278">
                  <c:v>4.7076688158558477E-2</c:v>
                </c:pt>
                <c:pt idx="279">
                  <c:v>4.4895112776595525E-2</c:v>
                </c:pt>
                <c:pt idx="280">
                  <c:v>4.6843982625932368E-2</c:v>
                </c:pt>
                <c:pt idx="281">
                  <c:v>4.5440848685829094E-2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'3-GeoRendite'!$AC$7</c:f>
              <c:strCache>
                <c:ptCount val="1"/>
                <c:pt idx="0">
                  <c:v>Bloomberg Commodity Index (TR)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'3-GeoRendite'!$A$8:$A$289</c:f>
              <c:numCache>
                <c:formatCode>[$-409]mmm\-yy;@</c:formatCode>
                <c:ptCount val="282"/>
                <c:pt idx="0">
                  <c:v>33603</c:v>
                </c:pt>
                <c:pt idx="1">
                  <c:v>33634</c:v>
                </c:pt>
                <c:pt idx="2">
                  <c:v>33662</c:v>
                </c:pt>
                <c:pt idx="3">
                  <c:v>33694</c:v>
                </c:pt>
                <c:pt idx="4">
                  <c:v>33724</c:v>
                </c:pt>
                <c:pt idx="5">
                  <c:v>33753</c:v>
                </c:pt>
                <c:pt idx="6">
                  <c:v>33785</c:v>
                </c:pt>
                <c:pt idx="7">
                  <c:v>33816</c:v>
                </c:pt>
                <c:pt idx="8">
                  <c:v>33847</c:v>
                </c:pt>
                <c:pt idx="9">
                  <c:v>33877</c:v>
                </c:pt>
                <c:pt idx="10">
                  <c:v>33907</c:v>
                </c:pt>
                <c:pt idx="11">
                  <c:v>33938</c:v>
                </c:pt>
                <c:pt idx="12">
                  <c:v>33969</c:v>
                </c:pt>
                <c:pt idx="13">
                  <c:v>33998</c:v>
                </c:pt>
                <c:pt idx="14">
                  <c:v>34026</c:v>
                </c:pt>
                <c:pt idx="15">
                  <c:v>34059</c:v>
                </c:pt>
                <c:pt idx="16">
                  <c:v>34089</c:v>
                </c:pt>
                <c:pt idx="17">
                  <c:v>34117</c:v>
                </c:pt>
                <c:pt idx="18">
                  <c:v>34150</c:v>
                </c:pt>
                <c:pt idx="19">
                  <c:v>34180</c:v>
                </c:pt>
                <c:pt idx="20">
                  <c:v>34212</c:v>
                </c:pt>
                <c:pt idx="21">
                  <c:v>34242</c:v>
                </c:pt>
                <c:pt idx="22">
                  <c:v>34271</c:v>
                </c:pt>
                <c:pt idx="23">
                  <c:v>34303</c:v>
                </c:pt>
                <c:pt idx="24">
                  <c:v>34334</c:v>
                </c:pt>
                <c:pt idx="25">
                  <c:v>34365</c:v>
                </c:pt>
                <c:pt idx="26">
                  <c:v>34393</c:v>
                </c:pt>
                <c:pt idx="27">
                  <c:v>34424</c:v>
                </c:pt>
                <c:pt idx="28">
                  <c:v>34453</c:v>
                </c:pt>
                <c:pt idx="29">
                  <c:v>34485</c:v>
                </c:pt>
                <c:pt idx="30">
                  <c:v>34515</c:v>
                </c:pt>
                <c:pt idx="31">
                  <c:v>34544</c:v>
                </c:pt>
                <c:pt idx="32">
                  <c:v>34577</c:v>
                </c:pt>
                <c:pt idx="33">
                  <c:v>34607</c:v>
                </c:pt>
                <c:pt idx="34">
                  <c:v>34638</c:v>
                </c:pt>
                <c:pt idx="35">
                  <c:v>34668</c:v>
                </c:pt>
                <c:pt idx="36">
                  <c:v>34698</c:v>
                </c:pt>
                <c:pt idx="37">
                  <c:v>34730</c:v>
                </c:pt>
                <c:pt idx="38">
                  <c:v>34758</c:v>
                </c:pt>
                <c:pt idx="39">
                  <c:v>34789</c:v>
                </c:pt>
                <c:pt idx="40">
                  <c:v>34817</c:v>
                </c:pt>
                <c:pt idx="41">
                  <c:v>34850</c:v>
                </c:pt>
                <c:pt idx="42">
                  <c:v>34880</c:v>
                </c:pt>
                <c:pt idx="43">
                  <c:v>34911</c:v>
                </c:pt>
                <c:pt idx="44">
                  <c:v>34942</c:v>
                </c:pt>
                <c:pt idx="45">
                  <c:v>34971</c:v>
                </c:pt>
                <c:pt idx="46">
                  <c:v>35003</c:v>
                </c:pt>
                <c:pt idx="47">
                  <c:v>35033</c:v>
                </c:pt>
                <c:pt idx="48">
                  <c:v>35062</c:v>
                </c:pt>
                <c:pt idx="49">
                  <c:v>35095</c:v>
                </c:pt>
                <c:pt idx="50">
                  <c:v>35124</c:v>
                </c:pt>
                <c:pt idx="51">
                  <c:v>35153</c:v>
                </c:pt>
                <c:pt idx="52">
                  <c:v>35185</c:v>
                </c:pt>
                <c:pt idx="53">
                  <c:v>35216</c:v>
                </c:pt>
                <c:pt idx="54">
                  <c:v>35244</c:v>
                </c:pt>
                <c:pt idx="55">
                  <c:v>35277</c:v>
                </c:pt>
                <c:pt idx="56">
                  <c:v>35307</c:v>
                </c:pt>
                <c:pt idx="57">
                  <c:v>35338</c:v>
                </c:pt>
                <c:pt idx="58">
                  <c:v>35369</c:v>
                </c:pt>
                <c:pt idx="59">
                  <c:v>35398</c:v>
                </c:pt>
                <c:pt idx="60">
                  <c:v>35430</c:v>
                </c:pt>
                <c:pt idx="61">
                  <c:v>35461</c:v>
                </c:pt>
                <c:pt idx="62">
                  <c:v>35489</c:v>
                </c:pt>
                <c:pt idx="63">
                  <c:v>35520</c:v>
                </c:pt>
                <c:pt idx="64">
                  <c:v>35550</c:v>
                </c:pt>
                <c:pt idx="65">
                  <c:v>35580</c:v>
                </c:pt>
                <c:pt idx="66">
                  <c:v>35611</c:v>
                </c:pt>
                <c:pt idx="67">
                  <c:v>35642</c:v>
                </c:pt>
                <c:pt idx="68">
                  <c:v>35671</c:v>
                </c:pt>
                <c:pt idx="69">
                  <c:v>35703</c:v>
                </c:pt>
                <c:pt idx="70">
                  <c:v>35734</c:v>
                </c:pt>
                <c:pt idx="71">
                  <c:v>35762</c:v>
                </c:pt>
                <c:pt idx="72">
                  <c:v>35795</c:v>
                </c:pt>
                <c:pt idx="73">
                  <c:v>35825</c:v>
                </c:pt>
                <c:pt idx="74">
                  <c:v>35853</c:v>
                </c:pt>
                <c:pt idx="75">
                  <c:v>35885</c:v>
                </c:pt>
                <c:pt idx="76">
                  <c:v>35915</c:v>
                </c:pt>
                <c:pt idx="77">
                  <c:v>35944</c:v>
                </c:pt>
                <c:pt idx="78">
                  <c:v>35976</c:v>
                </c:pt>
                <c:pt idx="79">
                  <c:v>36007</c:v>
                </c:pt>
                <c:pt idx="80">
                  <c:v>36038</c:v>
                </c:pt>
                <c:pt idx="81">
                  <c:v>36068</c:v>
                </c:pt>
                <c:pt idx="82">
                  <c:v>36098</c:v>
                </c:pt>
                <c:pt idx="83">
                  <c:v>36129</c:v>
                </c:pt>
                <c:pt idx="84">
                  <c:v>36160</c:v>
                </c:pt>
                <c:pt idx="85">
                  <c:v>36189</c:v>
                </c:pt>
                <c:pt idx="86">
                  <c:v>36217</c:v>
                </c:pt>
                <c:pt idx="87">
                  <c:v>36250</c:v>
                </c:pt>
                <c:pt idx="88">
                  <c:v>36280</c:v>
                </c:pt>
                <c:pt idx="89">
                  <c:v>36308</c:v>
                </c:pt>
                <c:pt idx="90">
                  <c:v>36341</c:v>
                </c:pt>
                <c:pt idx="91">
                  <c:v>36371</c:v>
                </c:pt>
                <c:pt idx="92">
                  <c:v>36403</c:v>
                </c:pt>
                <c:pt idx="93">
                  <c:v>36433</c:v>
                </c:pt>
                <c:pt idx="94">
                  <c:v>36462</c:v>
                </c:pt>
                <c:pt idx="95">
                  <c:v>36494</c:v>
                </c:pt>
                <c:pt idx="96">
                  <c:v>36524</c:v>
                </c:pt>
                <c:pt idx="97">
                  <c:v>36556</c:v>
                </c:pt>
                <c:pt idx="98">
                  <c:v>36585</c:v>
                </c:pt>
                <c:pt idx="99">
                  <c:v>36616</c:v>
                </c:pt>
                <c:pt idx="100">
                  <c:v>36644</c:v>
                </c:pt>
                <c:pt idx="101">
                  <c:v>36677</c:v>
                </c:pt>
                <c:pt idx="102">
                  <c:v>36707</c:v>
                </c:pt>
                <c:pt idx="103">
                  <c:v>36738</c:v>
                </c:pt>
                <c:pt idx="104">
                  <c:v>36769</c:v>
                </c:pt>
                <c:pt idx="105">
                  <c:v>36798</c:v>
                </c:pt>
                <c:pt idx="106">
                  <c:v>36830</c:v>
                </c:pt>
                <c:pt idx="107">
                  <c:v>36860</c:v>
                </c:pt>
                <c:pt idx="108">
                  <c:v>36889</c:v>
                </c:pt>
                <c:pt idx="109">
                  <c:v>36922</c:v>
                </c:pt>
                <c:pt idx="110">
                  <c:v>36950</c:v>
                </c:pt>
                <c:pt idx="111">
                  <c:v>36980</c:v>
                </c:pt>
                <c:pt idx="112">
                  <c:v>37011</c:v>
                </c:pt>
                <c:pt idx="113">
                  <c:v>37042</c:v>
                </c:pt>
                <c:pt idx="114">
                  <c:v>37071</c:v>
                </c:pt>
                <c:pt idx="115">
                  <c:v>37103</c:v>
                </c:pt>
                <c:pt idx="116">
                  <c:v>37134</c:v>
                </c:pt>
                <c:pt idx="117">
                  <c:v>37162</c:v>
                </c:pt>
                <c:pt idx="118">
                  <c:v>37195</c:v>
                </c:pt>
                <c:pt idx="119">
                  <c:v>37225</c:v>
                </c:pt>
                <c:pt idx="120">
                  <c:v>37256</c:v>
                </c:pt>
                <c:pt idx="121">
                  <c:v>37287</c:v>
                </c:pt>
                <c:pt idx="122">
                  <c:v>37315</c:v>
                </c:pt>
                <c:pt idx="123">
                  <c:v>37343</c:v>
                </c:pt>
                <c:pt idx="124">
                  <c:v>37376</c:v>
                </c:pt>
                <c:pt idx="125">
                  <c:v>37407</c:v>
                </c:pt>
                <c:pt idx="126">
                  <c:v>37435</c:v>
                </c:pt>
                <c:pt idx="127">
                  <c:v>37468</c:v>
                </c:pt>
                <c:pt idx="128">
                  <c:v>37498</c:v>
                </c:pt>
                <c:pt idx="129">
                  <c:v>37529</c:v>
                </c:pt>
                <c:pt idx="130">
                  <c:v>37560</c:v>
                </c:pt>
                <c:pt idx="131">
                  <c:v>37587</c:v>
                </c:pt>
                <c:pt idx="132">
                  <c:v>37621</c:v>
                </c:pt>
                <c:pt idx="133">
                  <c:v>37652</c:v>
                </c:pt>
                <c:pt idx="134">
                  <c:v>37680</c:v>
                </c:pt>
                <c:pt idx="135">
                  <c:v>37711</c:v>
                </c:pt>
                <c:pt idx="136">
                  <c:v>37741</c:v>
                </c:pt>
                <c:pt idx="137">
                  <c:v>37771</c:v>
                </c:pt>
                <c:pt idx="138">
                  <c:v>37802</c:v>
                </c:pt>
                <c:pt idx="139">
                  <c:v>37833</c:v>
                </c:pt>
                <c:pt idx="140">
                  <c:v>37862</c:v>
                </c:pt>
                <c:pt idx="141">
                  <c:v>37894</c:v>
                </c:pt>
                <c:pt idx="142">
                  <c:v>37925</c:v>
                </c:pt>
                <c:pt idx="143">
                  <c:v>37951</c:v>
                </c:pt>
                <c:pt idx="144">
                  <c:v>37986</c:v>
                </c:pt>
                <c:pt idx="145">
                  <c:v>38016</c:v>
                </c:pt>
                <c:pt idx="146">
                  <c:v>38044</c:v>
                </c:pt>
                <c:pt idx="147">
                  <c:v>38077</c:v>
                </c:pt>
                <c:pt idx="148">
                  <c:v>38107</c:v>
                </c:pt>
                <c:pt idx="149">
                  <c:v>38135</c:v>
                </c:pt>
                <c:pt idx="150">
                  <c:v>38168</c:v>
                </c:pt>
                <c:pt idx="151">
                  <c:v>38198</c:v>
                </c:pt>
                <c:pt idx="152">
                  <c:v>38230</c:v>
                </c:pt>
                <c:pt idx="153">
                  <c:v>38260</c:v>
                </c:pt>
                <c:pt idx="154">
                  <c:v>38289</c:v>
                </c:pt>
                <c:pt idx="155">
                  <c:v>38321</c:v>
                </c:pt>
                <c:pt idx="156">
                  <c:v>38351</c:v>
                </c:pt>
                <c:pt idx="157">
                  <c:v>38383</c:v>
                </c:pt>
                <c:pt idx="158">
                  <c:v>38411</c:v>
                </c:pt>
                <c:pt idx="159">
                  <c:v>38442</c:v>
                </c:pt>
                <c:pt idx="160">
                  <c:v>38471</c:v>
                </c:pt>
                <c:pt idx="161">
                  <c:v>38503</c:v>
                </c:pt>
                <c:pt idx="162">
                  <c:v>38533</c:v>
                </c:pt>
                <c:pt idx="163">
                  <c:v>38562</c:v>
                </c:pt>
                <c:pt idx="164">
                  <c:v>38595</c:v>
                </c:pt>
                <c:pt idx="165">
                  <c:v>38625</c:v>
                </c:pt>
                <c:pt idx="166">
                  <c:v>38656</c:v>
                </c:pt>
                <c:pt idx="167">
                  <c:v>38686</c:v>
                </c:pt>
                <c:pt idx="168">
                  <c:v>38716</c:v>
                </c:pt>
                <c:pt idx="169">
                  <c:v>38748</c:v>
                </c:pt>
                <c:pt idx="170">
                  <c:v>38776</c:v>
                </c:pt>
                <c:pt idx="171">
                  <c:v>38807</c:v>
                </c:pt>
                <c:pt idx="172">
                  <c:v>38835</c:v>
                </c:pt>
                <c:pt idx="173">
                  <c:v>38868</c:v>
                </c:pt>
                <c:pt idx="174">
                  <c:v>38898</c:v>
                </c:pt>
                <c:pt idx="175">
                  <c:v>38929</c:v>
                </c:pt>
                <c:pt idx="176">
                  <c:v>38960</c:v>
                </c:pt>
                <c:pt idx="177">
                  <c:v>38989</c:v>
                </c:pt>
                <c:pt idx="178">
                  <c:v>39021</c:v>
                </c:pt>
                <c:pt idx="179">
                  <c:v>39051</c:v>
                </c:pt>
                <c:pt idx="180">
                  <c:v>39080</c:v>
                </c:pt>
                <c:pt idx="181">
                  <c:v>39113</c:v>
                </c:pt>
                <c:pt idx="182">
                  <c:v>39141</c:v>
                </c:pt>
                <c:pt idx="183">
                  <c:v>39171</c:v>
                </c:pt>
                <c:pt idx="184">
                  <c:v>39202</c:v>
                </c:pt>
                <c:pt idx="185">
                  <c:v>39233</c:v>
                </c:pt>
                <c:pt idx="186">
                  <c:v>39262</c:v>
                </c:pt>
                <c:pt idx="187">
                  <c:v>39294</c:v>
                </c:pt>
                <c:pt idx="188">
                  <c:v>39325</c:v>
                </c:pt>
                <c:pt idx="189">
                  <c:v>39353</c:v>
                </c:pt>
                <c:pt idx="190">
                  <c:v>39386</c:v>
                </c:pt>
                <c:pt idx="191">
                  <c:v>39416</c:v>
                </c:pt>
                <c:pt idx="192">
                  <c:v>39447</c:v>
                </c:pt>
                <c:pt idx="193">
                  <c:v>39478</c:v>
                </c:pt>
                <c:pt idx="194">
                  <c:v>39507</c:v>
                </c:pt>
                <c:pt idx="195">
                  <c:v>39538</c:v>
                </c:pt>
                <c:pt idx="196">
                  <c:v>39568</c:v>
                </c:pt>
                <c:pt idx="197">
                  <c:v>39598</c:v>
                </c:pt>
                <c:pt idx="198">
                  <c:v>39629</c:v>
                </c:pt>
                <c:pt idx="199">
                  <c:v>39660</c:v>
                </c:pt>
                <c:pt idx="200">
                  <c:v>39689</c:v>
                </c:pt>
                <c:pt idx="201">
                  <c:v>39721</c:v>
                </c:pt>
                <c:pt idx="202">
                  <c:v>39752</c:v>
                </c:pt>
                <c:pt idx="203">
                  <c:v>39780</c:v>
                </c:pt>
                <c:pt idx="204">
                  <c:v>39813</c:v>
                </c:pt>
                <c:pt idx="205">
                  <c:v>39843</c:v>
                </c:pt>
                <c:pt idx="206">
                  <c:v>39871</c:v>
                </c:pt>
                <c:pt idx="207">
                  <c:v>39903</c:v>
                </c:pt>
                <c:pt idx="208">
                  <c:v>39933</c:v>
                </c:pt>
                <c:pt idx="209">
                  <c:v>39962</c:v>
                </c:pt>
                <c:pt idx="210">
                  <c:v>39994</c:v>
                </c:pt>
                <c:pt idx="211">
                  <c:v>40025</c:v>
                </c:pt>
                <c:pt idx="212">
                  <c:v>40056</c:v>
                </c:pt>
                <c:pt idx="213">
                  <c:v>40086</c:v>
                </c:pt>
                <c:pt idx="214">
                  <c:v>40116</c:v>
                </c:pt>
                <c:pt idx="215">
                  <c:v>40147</c:v>
                </c:pt>
                <c:pt idx="216">
                  <c:v>40178</c:v>
                </c:pt>
                <c:pt idx="217">
                  <c:v>40207</c:v>
                </c:pt>
                <c:pt idx="218">
                  <c:v>40235</c:v>
                </c:pt>
                <c:pt idx="219">
                  <c:v>40268</c:v>
                </c:pt>
                <c:pt idx="220">
                  <c:v>40298</c:v>
                </c:pt>
                <c:pt idx="221">
                  <c:v>40326</c:v>
                </c:pt>
                <c:pt idx="222">
                  <c:v>40359</c:v>
                </c:pt>
                <c:pt idx="223">
                  <c:v>40389</c:v>
                </c:pt>
                <c:pt idx="224">
                  <c:v>40421</c:v>
                </c:pt>
                <c:pt idx="225">
                  <c:v>40451</c:v>
                </c:pt>
                <c:pt idx="226">
                  <c:v>40480</c:v>
                </c:pt>
                <c:pt idx="227">
                  <c:v>40512</c:v>
                </c:pt>
                <c:pt idx="228">
                  <c:v>40543</c:v>
                </c:pt>
                <c:pt idx="229">
                  <c:v>40574</c:v>
                </c:pt>
                <c:pt idx="230">
                  <c:v>40602</c:v>
                </c:pt>
                <c:pt idx="231">
                  <c:v>40633</c:v>
                </c:pt>
                <c:pt idx="232">
                  <c:v>40662</c:v>
                </c:pt>
                <c:pt idx="233">
                  <c:v>40694</c:v>
                </c:pt>
                <c:pt idx="234">
                  <c:v>40724</c:v>
                </c:pt>
                <c:pt idx="235">
                  <c:v>40753</c:v>
                </c:pt>
                <c:pt idx="236">
                  <c:v>40786</c:v>
                </c:pt>
                <c:pt idx="237">
                  <c:v>40816</c:v>
                </c:pt>
                <c:pt idx="238">
                  <c:v>40847</c:v>
                </c:pt>
                <c:pt idx="239">
                  <c:v>40877</c:v>
                </c:pt>
                <c:pt idx="240">
                  <c:v>40907</c:v>
                </c:pt>
                <c:pt idx="241">
                  <c:v>40939</c:v>
                </c:pt>
                <c:pt idx="242">
                  <c:v>40968</c:v>
                </c:pt>
                <c:pt idx="243">
                  <c:v>40998</c:v>
                </c:pt>
                <c:pt idx="244">
                  <c:v>41029</c:v>
                </c:pt>
                <c:pt idx="245">
                  <c:v>41060</c:v>
                </c:pt>
                <c:pt idx="246">
                  <c:v>41089</c:v>
                </c:pt>
                <c:pt idx="247">
                  <c:v>41121</c:v>
                </c:pt>
                <c:pt idx="248">
                  <c:v>41152</c:v>
                </c:pt>
                <c:pt idx="249">
                  <c:v>41180</c:v>
                </c:pt>
                <c:pt idx="250">
                  <c:v>41213</c:v>
                </c:pt>
                <c:pt idx="251">
                  <c:v>41243</c:v>
                </c:pt>
                <c:pt idx="252">
                  <c:v>41274</c:v>
                </c:pt>
                <c:pt idx="253">
                  <c:v>41305</c:v>
                </c:pt>
                <c:pt idx="254">
                  <c:v>41333</c:v>
                </c:pt>
                <c:pt idx="255">
                  <c:v>41361</c:v>
                </c:pt>
                <c:pt idx="256">
                  <c:v>41394</c:v>
                </c:pt>
                <c:pt idx="257">
                  <c:v>41425</c:v>
                </c:pt>
                <c:pt idx="258">
                  <c:v>41453</c:v>
                </c:pt>
                <c:pt idx="259">
                  <c:v>41486</c:v>
                </c:pt>
                <c:pt idx="260">
                  <c:v>41516</c:v>
                </c:pt>
                <c:pt idx="261">
                  <c:v>41547</c:v>
                </c:pt>
                <c:pt idx="262">
                  <c:v>41578</c:v>
                </c:pt>
                <c:pt idx="263">
                  <c:v>41607</c:v>
                </c:pt>
                <c:pt idx="264">
                  <c:v>41639</c:v>
                </c:pt>
                <c:pt idx="265">
                  <c:v>41670</c:v>
                </c:pt>
                <c:pt idx="266">
                  <c:v>41698</c:v>
                </c:pt>
                <c:pt idx="267">
                  <c:v>41729</c:v>
                </c:pt>
                <c:pt idx="268">
                  <c:v>41759</c:v>
                </c:pt>
                <c:pt idx="269">
                  <c:v>41789</c:v>
                </c:pt>
                <c:pt idx="270">
                  <c:v>41820</c:v>
                </c:pt>
                <c:pt idx="271">
                  <c:v>41851</c:v>
                </c:pt>
                <c:pt idx="272">
                  <c:v>41880</c:v>
                </c:pt>
                <c:pt idx="273">
                  <c:v>41912</c:v>
                </c:pt>
                <c:pt idx="274">
                  <c:v>41943</c:v>
                </c:pt>
                <c:pt idx="275">
                  <c:v>41971</c:v>
                </c:pt>
                <c:pt idx="276">
                  <c:v>42004</c:v>
                </c:pt>
                <c:pt idx="277">
                  <c:v>42034</c:v>
                </c:pt>
                <c:pt idx="278">
                  <c:v>42062</c:v>
                </c:pt>
                <c:pt idx="279">
                  <c:v>42094</c:v>
                </c:pt>
                <c:pt idx="280">
                  <c:v>42124</c:v>
                </c:pt>
                <c:pt idx="281">
                  <c:v>42152</c:v>
                </c:pt>
              </c:numCache>
            </c:numRef>
          </c:cat>
          <c:val>
            <c:numRef>
              <c:f>'3-GeoRendite'!$AC$8:$AC$289</c:f>
              <c:numCache>
                <c:formatCode>0.000%</c:formatCode>
                <c:ptCount val="282"/>
                <c:pt idx="0">
                  <c:v>-5.7545999999999986E-2</c:v>
                </c:pt>
                <c:pt idx="1">
                  <c:v>-3.5852000065677792E-2</c:v>
                </c:pt>
                <c:pt idx="2">
                  <c:v>-3.3237782845318642E-2</c:v>
                </c:pt>
                <c:pt idx="3">
                  <c:v>-2.393846449556436E-2</c:v>
                </c:pt>
                <c:pt idx="4">
                  <c:v>-1.641985034145832E-2</c:v>
                </c:pt>
                <c:pt idx="5">
                  <c:v>8.1300161623723E-3</c:v>
                </c:pt>
                <c:pt idx="6">
                  <c:v>1.0420898189366978E-2</c:v>
                </c:pt>
                <c:pt idx="7">
                  <c:v>7.6421419122365553E-3</c:v>
                </c:pt>
                <c:pt idx="8">
                  <c:v>8.0138594591172563E-4</c:v>
                </c:pt>
                <c:pt idx="9">
                  <c:v>9.2036874166425697E-3</c:v>
                </c:pt>
                <c:pt idx="10">
                  <c:v>-7.5581761643331857E-3</c:v>
                </c:pt>
                <c:pt idx="11">
                  <c:v>-1.160891862055824E-2</c:v>
                </c:pt>
                <c:pt idx="12">
                  <c:v>-1.1385818430668104E-2</c:v>
                </c:pt>
                <c:pt idx="13">
                  <c:v>-1.1818837760536272E-2</c:v>
                </c:pt>
                <c:pt idx="14">
                  <c:v>-5.7515987032700222E-3</c:v>
                </c:pt>
                <c:pt idx="15">
                  <c:v>4.8850789361740699E-3</c:v>
                </c:pt>
                <c:pt idx="16">
                  <c:v>8.680997513236699E-3</c:v>
                </c:pt>
                <c:pt idx="17">
                  <c:v>8.7256408054026124E-4</c:v>
                </c:pt>
                <c:pt idx="18">
                  <c:v>-4.4654954374001576E-4</c:v>
                </c:pt>
                <c:pt idx="19">
                  <c:v>6.1987056877013114E-3</c:v>
                </c:pt>
                <c:pt idx="20">
                  <c:v>-4.8356984555508742E-4</c:v>
                </c:pt>
                <c:pt idx="21">
                  <c:v>-9.0164280898537008E-3</c:v>
                </c:pt>
                <c:pt idx="22">
                  <c:v>-1.3091835589905565E-2</c:v>
                </c:pt>
                <c:pt idx="23">
                  <c:v>-1.635034301221483E-2</c:v>
                </c:pt>
                <c:pt idx="24">
                  <c:v>-1.1142698573342047E-2</c:v>
                </c:pt>
                <c:pt idx="25">
                  <c:v>8.8879847965839254E-4</c:v>
                </c:pt>
                <c:pt idx="26">
                  <c:v>-1.5873595803127527E-3</c:v>
                </c:pt>
                <c:pt idx="27">
                  <c:v>-8.710070213093779E-4</c:v>
                </c:pt>
                <c:pt idx="28">
                  <c:v>5.4412743828691212E-3</c:v>
                </c:pt>
                <c:pt idx="29">
                  <c:v>2.0799612722025129E-2</c:v>
                </c:pt>
                <c:pt idx="30">
                  <c:v>2.847352258790492E-2</c:v>
                </c:pt>
                <c:pt idx="31">
                  <c:v>3.168353637709731E-2</c:v>
                </c:pt>
                <c:pt idx="32">
                  <c:v>2.3426179948202286E-2</c:v>
                </c:pt>
                <c:pt idx="33">
                  <c:v>2.3310139652898965E-2</c:v>
                </c:pt>
                <c:pt idx="34">
                  <c:v>2.4936129956393716E-2</c:v>
                </c:pt>
                <c:pt idx="35">
                  <c:v>2.3824189621628022E-2</c:v>
                </c:pt>
                <c:pt idx="36">
                  <c:v>3.0465991813786841E-2</c:v>
                </c:pt>
                <c:pt idx="37">
                  <c:v>2.838652536999442E-2</c:v>
                </c:pt>
                <c:pt idx="38">
                  <c:v>2.749066856680793E-2</c:v>
                </c:pt>
                <c:pt idx="39">
                  <c:v>3.2873153703679936E-2</c:v>
                </c:pt>
                <c:pt idx="40">
                  <c:v>3.6953667556798964E-2</c:v>
                </c:pt>
                <c:pt idx="41">
                  <c:v>3.4636429815700698E-2</c:v>
                </c:pt>
                <c:pt idx="42">
                  <c:v>3.1701982273737661E-2</c:v>
                </c:pt>
                <c:pt idx="43">
                  <c:v>3.5453576503065243E-2</c:v>
                </c:pt>
                <c:pt idx="44">
                  <c:v>3.8570863546574019E-2</c:v>
                </c:pt>
                <c:pt idx="45">
                  <c:v>3.9954254555620627E-2</c:v>
                </c:pt>
                <c:pt idx="46">
                  <c:v>4.1080212506994229E-2</c:v>
                </c:pt>
                <c:pt idx="47">
                  <c:v>4.3656574137946658E-2</c:v>
                </c:pt>
                <c:pt idx="48">
                  <c:v>5.3723934988437083E-2</c:v>
                </c:pt>
                <c:pt idx="49">
                  <c:v>5.4305790748448324E-2</c:v>
                </c:pt>
                <c:pt idx="50">
                  <c:v>5.7720141634897137E-2</c:v>
                </c:pt>
                <c:pt idx="51">
                  <c:v>6.6175532334877607E-2</c:v>
                </c:pt>
                <c:pt idx="52">
                  <c:v>7.4700021790781168E-2</c:v>
                </c:pt>
                <c:pt idx="53">
                  <c:v>7.2614062261307399E-2</c:v>
                </c:pt>
                <c:pt idx="54">
                  <c:v>7.1151519878707825E-2</c:v>
                </c:pt>
                <c:pt idx="55">
                  <c:v>6.7317849945973451E-2</c:v>
                </c:pt>
                <c:pt idx="56">
                  <c:v>7.5250423899291929E-2</c:v>
                </c:pt>
                <c:pt idx="57">
                  <c:v>7.5068928759139508E-2</c:v>
                </c:pt>
                <c:pt idx="58">
                  <c:v>7.1377382875581041E-2</c:v>
                </c:pt>
                <c:pt idx="59">
                  <c:v>8.020312594810175E-2</c:v>
                </c:pt>
                <c:pt idx="60">
                  <c:v>8.1484535700660388E-2</c:v>
                </c:pt>
                <c:pt idx="61">
                  <c:v>8.145850096468199E-2</c:v>
                </c:pt>
                <c:pt idx="62">
                  <c:v>8.2142548183584463E-2</c:v>
                </c:pt>
                <c:pt idx="63">
                  <c:v>8.4582133714401042E-2</c:v>
                </c:pt>
                <c:pt idx="64">
                  <c:v>8.476582291185486E-2</c:v>
                </c:pt>
                <c:pt idx="65">
                  <c:v>8.6096057917846025E-2</c:v>
                </c:pt>
                <c:pt idx="66">
                  <c:v>7.5111688902051998E-2</c:v>
                </c:pt>
                <c:pt idx="67">
                  <c:v>7.9351829905916382E-2</c:v>
                </c:pt>
                <c:pt idx="68">
                  <c:v>7.8159293098732929E-2</c:v>
                </c:pt>
                <c:pt idx="69">
                  <c:v>7.8935913276890979E-2</c:v>
                </c:pt>
                <c:pt idx="70">
                  <c:v>7.8561158643664308E-2</c:v>
                </c:pt>
                <c:pt idx="71">
                  <c:v>7.1286559408216599E-2</c:v>
                </c:pt>
                <c:pt idx="72">
                  <c:v>6.419599329757153E-2</c:v>
                </c:pt>
                <c:pt idx="73">
                  <c:v>6.3971171034081786E-2</c:v>
                </c:pt>
                <c:pt idx="74">
                  <c:v>5.6702190092524196E-2</c:v>
                </c:pt>
                <c:pt idx="75">
                  <c:v>5.6453437497587577E-2</c:v>
                </c:pt>
                <c:pt idx="76">
                  <c:v>5.3899694702098211E-2</c:v>
                </c:pt>
                <c:pt idx="77">
                  <c:v>4.6130050526441924E-2</c:v>
                </c:pt>
                <c:pt idx="78">
                  <c:v>4.2585958890478892E-2</c:v>
                </c:pt>
                <c:pt idx="79">
                  <c:v>3.3605555732428405E-2</c:v>
                </c:pt>
                <c:pt idx="80">
                  <c:v>2.4451086294288826E-2</c:v>
                </c:pt>
                <c:pt idx="81">
                  <c:v>3.4107182706291761E-2</c:v>
                </c:pt>
                <c:pt idx="82">
                  <c:v>2.9761278989019369E-2</c:v>
                </c:pt>
                <c:pt idx="83">
                  <c:v>1.9765036426139915E-2</c:v>
                </c:pt>
                <c:pt idx="84">
                  <c:v>1.5165515735956259E-2</c:v>
                </c:pt>
                <c:pt idx="85">
                  <c:v>1.4458574570668015E-2</c:v>
                </c:pt>
                <c:pt idx="86">
                  <c:v>9.9148013142837943E-3</c:v>
                </c:pt>
                <c:pt idx="87">
                  <c:v>2.1079229354812323E-2</c:v>
                </c:pt>
                <c:pt idx="88">
                  <c:v>2.5732310390472524E-2</c:v>
                </c:pt>
                <c:pt idx="89">
                  <c:v>1.7776488305738303E-2</c:v>
                </c:pt>
                <c:pt idx="90">
                  <c:v>2.4132394598742168E-2</c:v>
                </c:pt>
                <c:pt idx="91">
                  <c:v>2.5976782041955637E-2</c:v>
                </c:pt>
                <c:pt idx="92">
                  <c:v>3.2419046954987207E-2</c:v>
                </c:pt>
                <c:pt idx="93">
                  <c:v>3.8105510765292561E-2</c:v>
                </c:pt>
                <c:pt idx="94">
                  <c:v>3.2999199969355963E-2</c:v>
                </c:pt>
                <c:pt idx="95">
                  <c:v>3.5373927607244671E-2</c:v>
                </c:pt>
                <c:pt idx="96">
                  <c:v>3.8304680803726177E-2</c:v>
                </c:pt>
                <c:pt idx="97">
                  <c:v>4.3997714385072051E-2</c:v>
                </c:pt>
                <c:pt idx="98">
                  <c:v>4.5563758829850087E-2</c:v>
                </c:pt>
                <c:pt idx="99">
                  <c:v>4.6234958824511674E-2</c:v>
                </c:pt>
                <c:pt idx="100">
                  <c:v>4.4429303396348985E-2</c:v>
                </c:pt>
                <c:pt idx="101">
                  <c:v>5.1273809902822487E-2</c:v>
                </c:pt>
                <c:pt idx="102">
                  <c:v>5.3396270859259909E-2</c:v>
                </c:pt>
                <c:pt idx="103">
                  <c:v>4.7288055197674428E-2</c:v>
                </c:pt>
                <c:pt idx="104">
                  <c:v>5.707993019259594E-2</c:v>
                </c:pt>
                <c:pt idx="105">
                  <c:v>5.590343843950385E-2</c:v>
                </c:pt>
                <c:pt idx="106">
                  <c:v>5.2793256646796127E-2</c:v>
                </c:pt>
                <c:pt idx="107">
                  <c:v>6.057852254595586E-2</c:v>
                </c:pt>
                <c:pt idx="108">
                  <c:v>6.3402286924197915E-2</c:v>
                </c:pt>
                <c:pt idx="109">
                  <c:v>6.0359713886720234E-2</c:v>
                </c:pt>
                <c:pt idx="110">
                  <c:v>5.941015518001902E-2</c:v>
                </c:pt>
                <c:pt idx="111">
                  <c:v>5.4424688042982838E-2</c:v>
                </c:pt>
                <c:pt idx="112">
                  <c:v>5.7507006497775626E-2</c:v>
                </c:pt>
                <c:pt idx="113">
                  <c:v>5.4885765440655376E-2</c:v>
                </c:pt>
                <c:pt idx="114">
                  <c:v>5.0359287408117126E-2</c:v>
                </c:pt>
                <c:pt idx="115">
                  <c:v>5.1237554207587799E-2</c:v>
                </c:pt>
                <c:pt idx="116">
                  <c:v>5.0783881387458374E-2</c:v>
                </c:pt>
                <c:pt idx="117">
                  <c:v>4.3578725016909958E-2</c:v>
                </c:pt>
                <c:pt idx="118">
                  <c:v>3.8563946267936355E-2</c:v>
                </c:pt>
                <c:pt idx="119">
                  <c:v>3.8996195414401802E-2</c:v>
                </c:pt>
                <c:pt idx="120">
                  <c:v>3.6818067673216159E-2</c:v>
                </c:pt>
                <c:pt idx="121">
                  <c:v>3.5905292395268296E-2</c:v>
                </c:pt>
                <c:pt idx="122">
                  <c:v>3.8008096929823765E-2</c:v>
                </c:pt>
                <c:pt idx="123">
                  <c:v>4.6740485364461515E-2</c:v>
                </c:pt>
                <c:pt idx="124">
                  <c:v>4.638956226154578E-2</c:v>
                </c:pt>
                <c:pt idx="125">
                  <c:v>4.4624093267928266E-2</c:v>
                </c:pt>
                <c:pt idx="126">
                  <c:v>4.6039686571841099E-2</c:v>
                </c:pt>
                <c:pt idx="127">
                  <c:v>4.5210875827166319E-2</c:v>
                </c:pt>
                <c:pt idx="128">
                  <c:v>4.8347718660023853E-2</c:v>
                </c:pt>
                <c:pt idx="129">
                  <c:v>5.1299080750524251E-2</c:v>
                </c:pt>
                <c:pt idx="130">
                  <c:v>5.0008358935496933E-2</c:v>
                </c:pt>
                <c:pt idx="131">
                  <c:v>4.9899475133657223E-2</c:v>
                </c:pt>
                <c:pt idx="132">
                  <c:v>5.373418424726828E-2</c:v>
                </c:pt>
                <c:pt idx="133">
                  <c:v>5.9838039378284025E-2</c:v>
                </c:pt>
                <c:pt idx="134">
                  <c:v>6.2301806944462301E-2</c:v>
                </c:pt>
                <c:pt idx="135">
                  <c:v>5.5086868198106487E-2</c:v>
                </c:pt>
                <c:pt idx="136">
                  <c:v>5.4170772885085983E-2</c:v>
                </c:pt>
                <c:pt idx="137">
                  <c:v>5.8630224528761321E-2</c:v>
                </c:pt>
                <c:pt idx="138">
                  <c:v>5.6110926656987692E-2</c:v>
                </c:pt>
                <c:pt idx="139">
                  <c:v>5.6232484934521487E-2</c:v>
                </c:pt>
                <c:pt idx="140">
                  <c:v>5.9085514987964327E-2</c:v>
                </c:pt>
                <c:pt idx="141">
                  <c:v>5.8757736937224303E-2</c:v>
                </c:pt>
                <c:pt idx="142">
                  <c:v>6.2219545657774988E-2</c:v>
                </c:pt>
                <c:pt idx="143">
                  <c:v>6.1546949585505661E-2</c:v>
                </c:pt>
                <c:pt idx="144">
                  <c:v>6.6965266864312367E-2</c:v>
                </c:pt>
                <c:pt idx="145">
                  <c:v>6.7990516301415616E-2</c:v>
                </c:pt>
                <c:pt idx="146">
                  <c:v>7.265528634912366E-2</c:v>
                </c:pt>
                <c:pt idx="147">
                  <c:v>7.4645776944365805E-2</c:v>
                </c:pt>
                <c:pt idx="148">
                  <c:v>7.2721664794855423E-2</c:v>
                </c:pt>
                <c:pt idx="149">
                  <c:v>7.3598600630110367E-2</c:v>
                </c:pt>
                <c:pt idx="150">
                  <c:v>6.9767255321407262E-2</c:v>
                </c:pt>
                <c:pt idx="151">
                  <c:v>7.0704079789926988E-2</c:v>
                </c:pt>
                <c:pt idx="152">
                  <c:v>6.8818653047477252E-2</c:v>
                </c:pt>
                <c:pt idx="153">
                  <c:v>7.3545708712553726E-2</c:v>
                </c:pt>
                <c:pt idx="154">
                  <c:v>7.4389379519868237E-2</c:v>
                </c:pt>
                <c:pt idx="155">
                  <c:v>7.2998323372775786E-2</c:v>
                </c:pt>
                <c:pt idx="156">
                  <c:v>6.8697962622387365E-2</c:v>
                </c:pt>
                <c:pt idx="157">
                  <c:v>6.9065436333886288E-2</c:v>
                </c:pt>
                <c:pt idx="158">
                  <c:v>7.3807223372803321E-2</c:v>
                </c:pt>
                <c:pt idx="159">
                  <c:v>7.600192279649054E-2</c:v>
                </c:pt>
                <c:pt idx="160">
                  <c:v>7.1042279793429142E-2</c:v>
                </c:pt>
                <c:pt idx="161">
                  <c:v>7.0038798145173109E-2</c:v>
                </c:pt>
                <c:pt idx="162">
                  <c:v>7.0854870327738517E-2</c:v>
                </c:pt>
                <c:pt idx="163">
                  <c:v>7.3659777691644557E-2</c:v>
                </c:pt>
                <c:pt idx="164">
                  <c:v>7.8564325395567236E-2</c:v>
                </c:pt>
                <c:pt idx="165">
                  <c:v>8.1432642063057115E-2</c:v>
                </c:pt>
                <c:pt idx="166">
                  <c:v>7.6237831466916317E-2</c:v>
                </c:pt>
                <c:pt idx="167">
                  <c:v>7.5982304974857362E-2</c:v>
                </c:pt>
                <c:pt idx="168">
                  <c:v>7.7797344257361623E-2</c:v>
                </c:pt>
                <c:pt idx="169">
                  <c:v>7.8661150271212454E-2</c:v>
                </c:pt>
                <c:pt idx="170">
                  <c:v>7.3626439964069812E-2</c:v>
                </c:pt>
                <c:pt idx="171">
                  <c:v>7.4758792371672822E-2</c:v>
                </c:pt>
                <c:pt idx="172">
                  <c:v>7.8943818126396614E-2</c:v>
                </c:pt>
                <c:pt idx="173">
                  <c:v>7.9167132450746358E-2</c:v>
                </c:pt>
                <c:pt idx="174">
                  <c:v>7.7635833911789076E-2</c:v>
                </c:pt>
                <c:pt idx="175">
                  <c:v>7.9391330414263939E-2</c:v>
                </c:pt>
                <c:pt idx="176">
                  <c:v>7.6428073480113712E-2</c:v>
                </c:pt>
                <c:pt idx="177">
                  <c:v>7.1774514863159444E-2</c:v>
                </c:pt>
                <c:pt idx="178">
                  <c:v>7.4524215388244386E-2</c:v>
                </c:pt>
                <c:pt idx="179">
                  <c:v>7.7719088007042636E-2</c:v>
                </c:pt>
                <c:pt idx="180">
                  <c:v>7.413804651381084E-2</c:v>
                </c:pt>
                <c:pt idx="181">
                  <c:v>7.3880368619595016E-2</c:v>
                </c:pt>
                <c:pt idx="182">
                  <c:v>7.5687376041633225E-2</c:v>
                </c:pt>
                <c:pt idx="183">
                  <c:v>7.5927159606520744E-2</c:v>
                </c:pt>
                <c:pt idx="184">
                  <c:v>7.6282135653516603E-2</c:v>
                </c:pt>
                <c:pt idx="185">
                  <c:v>7.5965331183160067E-2</c:v>
                </c:pt>
                <c:pt idx="186">
                  <c:v>7.4650944031586786E-2</c:v>
                </c:pt>
                <c:pt idx="187">
                  <c:v>7.559352064555469E-2</c:v>
                </c:pt>
                <c:pt idx="188">
                  <c:v>7.2818331043045914E-2</c:v>
                </c:pt>
                <c:pt idx="189">
                  <c:v>7.7384835604046298E-2</c:v>
                </c:pt>
                <c:pt idx="190">
                  <c:v>7.9087456630874131E-2</c:v>
                </c:pt>
                <c:pt idx="191">
                  <c:v>7.6653068718050221E-2</c:v>
                </c:pt>
                <c:pt idx="192">
                  <c:v>7.9134007375155413E-2</c:v>
                </c:pt>
                <c:pt idx="193">
                  <c:v>8.1348475461380687E-2</c:v>
                </c:pt>
                <c:pt idx="194">
                  <c:v>8.825826638464962E-2</c:v>
                </c:pt>
                <c:pt idx="195">
                  <c:v>8.368964511851984E-2</c:v>
                </c:pt>
                <c:pt idx="196">
                  <c:v>8.546156475657174E-2</c:v>
                </c:pt>
                <c:pt idx="197">
                  <c:v>8.6717394614997945E-2</c:v>
                </c:pt>
                <c:pt idx="198">
                  <c:v>9.1706276059606351E-2</c:v>
                </c:pt>
                <c:pt idx="199">
                  <c:v>8.3449598617955978E-2</c:v>
                </c:pt>
                <c:pt idx="200">
                  <c:v>7.8413558047174536E-2</c:v>
                </c:pt>
                <c:pt idx="201">
                  <c:v>7.0618064557045779E-2</c:v>
                </c:pt>
                <c:pt idx="202">
                  <c:v>5.601004841662216E-2</c:v>
                </c:pt>
                <c:pt idx="203">
                  <c:v>5.1501118327722972E-2</c:v>
                </c:pt>
                <c:pt idx="204">
                  <c:v>4.8580971031505715E-2</c:v>
                </c:pt>
                <c:pt idx="205">
                  <c:v>4.5153558528470361E-2</c:v>
                </c:pt>
                <c:pt idx="206">
                  <c:v>4.2336761906432097E-2</c:v>
                </c:pt>
                <c:pt idx="207">
                  <c:v>4.4162648810532668E-2</c:v>
                </c:pt>
                <c:pt idx="208">
                  <c:v>4.4373705599933144E-2</c:v>
                </c:pt>
                <c:pt idx="209">
                  <c:v>5.112323385853923E-2</c:v>
                </c:pt>
                <c:pt idx="210">
                  <c:v>4.9796433217883962E-2</c:v>
                </c:pt>
                <c:pt idx="211">
                  <c:v>5.1365515508067006E-2</c:v>
                </c:pt>
                <c:pt idx="212">
                  <c:v>5.0801409091011607E-2</c:v>
                </c:pt>
                <c:pt idx="213">
                  <c:v>5.144507703262069E-2</c:v>
                </c:pt>
                <c:pt idx="214">
                  <c:v>5.3014570689657647E-2</c:v>
                </c:pt>
                <c:pt idx="215">
                  <c:v>5.470065349585207E-2</c:v>
                </c:pt>
                <c:pt idx="216">
                  <c:v>5.5542418635425195E-2</c:v>
                </c:pt>
                <c:pt idx="217">
                  <c:v>5.1122946327290197E-2</c:v>
                </c:pt>
                <c:pt idx="218">
                  <c:v>5.2895790310431234E-2</c:v>
                </c:pt>
                <c:pt idx="219">
                  <c:v>5.1977471252427687E-2</c:v>
                </c:pt>
                <c:pt idx="220">
                  <c:v>5.2795799068934279E-2</c:v>
                </c:pt>
                <c:pt idx="221">
                  <c:v>4.8681419197059927E-2</c:v>
                </c:pt>
                <c:pt idx="222">
                  <c:v>4.8639266932312353E-2</c:v>
                </c:pt>
                <c:pt idx="223">
                  <c:v>5.1942382445189006E-2</c:v>
                </c:pt>
                <c:pt idx="224">
                  <c:v>5.0338907722936588E-2</c:v>
                </c:pt>
                <c:pt idx="225">
                  <c:v>5.385455043764642E-2</c:v>
                </c:pt>
                <c:pt idx="226">
                  <c:v>5.6208678203807372E-2</c:v>
                </c:pt>
                <c:pt idx="227">
                  <c:v>5.5779015798073983E-2</c:v>
                </c:pt>
                <c:pt idx="228">
                  <c:v>6.091361243743143E-2</c:v>
                </c:pt>
                <c:pt idx="229">
                  <c:v>6.1180552904919194E-2</c:v>
                </c:pt>
                <c:pt idx="230">
                  <c:v>6.1609206745586231E-2</c:v>
                </c:pt>
                <c:pt idx="231">
                  <c:v>6.2419646964152475E-2</c:v>
                </c:pt>
                <c:pt idx="232">
                  <c:v>6.393591334531723E-2</c:v>
                </c:pt>
                <c:pt idx="233">
                  <c:v>6.0966040943900124E-2</c:v>
                </c:pt>
                <c:pt idx="234">
                  <c:v>5.8036095529321541E-2</c:v>
                </c:pt>
                <c:pt idx="235">
                  <c:v>5.9295505842779317E-2</c:v>
                </c:pt>
                <c:pt idx="236">
                  <c:v>5.9558790751007562E-2</c:v>
                </c:pt>
                <c:pt idx="237">
                  <c:v>5.1205947617088965E-2</c:v>
                </c:pt>
                <c:pt idx="238">
                  <c:v>5.4233937411443112E-2</c:v>
                </c:pt>
                <c:pt idx="239">
                  <c:v>5.2881960028192454E-2</c:v>
                </c:pt>
                <c:pt idx="240">
                  <c:v>5.0753593607954839E-2</c:v>
                </c:pt>
                <c:pt idx="241">
                  <c:v>5.1765906113556914E-2</c:v>
                </c:pt>
                <c:pt idx="242">
                  <c:v>5.288069937085238E-2</c:v>
                </c:pt>
                <c:pt idx="243">
                  <c:v>5.0577321392941466E-2</c:v>
                </c:pt>
                <c:pt idx="244">
                  <c:v>5.0166054261717941E-2</c:v>
                </c:pt>
                <c:pt idx="245">
                  <c:v>4.5281737877063133E-2</c:v>
                </c:pt>
                <c:pt idx="246">
                  <c:v>4.7704911172791853E-2</c:v>
                </c:pt>
                <c:pt idx="247">
                  <c:v>5.056292232959092E-2</c:v>
                </c:pt>
                <c:pt idx="248">
                  <c:v>5.098918909224337E-2</c:v>
                </c:pt>
                <c:pt idx="249">
                  <c:v>5.1606311440708152E-2</c:v>
                </c:pt>
                <c:pt idx="250">
                  <c:v>4.9503985511236692E-2</c:v>
                </c:pt>
                <c:pt idx="251">
                  <c:v>4.9335892371471068E-2</c:v>
                </c:pt>
                <c:pt idx="252">
                  <c:v>4.7885457774782925E-2</c:v>
                </c:pt>
                <c:pt idx="253">
                  <c:v>4.8825032782437328E-2</c:v>
                </c:pt>
                <c:pt idx="254">
                  <c:v>4.6664988420100917E-2</c:v>
                </c:pt>
                <c:pt idx="255">
                  <c:v>4.6802117759360273E-2</c:v>
                </c:pt>
                <c:pt idx="256">
                  <c:v>4.5297748840022134E-2</c:v>
                </c:pt>
                <c:pt idx="257">
                  <c:v>4.4068592056182965E-2</c:v>
                </c:pt>
                <c:pt idx="258">
                  <c:v>4.1663646581541425E-2</c:v>
                </c:pt>
                <c:pt idx="259">
                  <c:v>4.2131040557231492E-2</c:v>
                </c:pt>
                <c:pt idx="260">
                  <c:v>4.3512076146547285E-2</c:v>
                </c:pt>
                <c:pt idx="261">
                  <c:v>4.2163353623750677E-2</c:v>
                </c:pt>
                <c:pt idx="262">
                  <c:v>4.1327621792095925E-2</c:v>
                </c:pt>
                <c:pt idx="263">
                  <c:v>4.0809266636147479E-2</c:v>
                </c:pt>
                <c:pt idx="264">
                  <c:v>4.1216144164056168E-2</c:v>
                </c:pt>
                <c:pt idx="265">
                  <c:v>4.119838385236485E-2</c:v>
                </c:pt>
                <c:pt idx="266">
                  <c:v>4.3768806293690066E-2</c:v>
                </c:pt>
                <c:pt idx="267">
                  <c:v>4.3792765947582746E-2</c:v>
                </c:pt>
                <c:pt idx="268">
                  <c:v>4.4709981926882802E-2</c:v>
                </c:pt>
                <c:pt idx="269">
                  <c:v>4.3247105837721289E-2</c:v>
                </c:pt>
                <c:pt idx="270">
                  <c:v>4.3354439035774739E-2</c:v>
                </c:pt>
                <c:pt idx="271">
                  <c:v>4.0939154684293655E-2</c:v>
                </c:pt>
                <c:pt idx="272">
                  <c:v>4.0330161733480141E-2</c:v>
                </c:pt>
                <c:pt idx="273">
                  <c:v>3.7374346302387451E-2</c:v>
                </c:pt>
                <c:pt idx="274">
                  <c:v>3.6890052453031563E-2</c:v>
                </c:pt>
                <c:pt idx="275">
                  <c:v>3.4960504035978168E-2</c:v>
                </c:pt>
                <c:pt idx="276">
                  <c:v>3.142226710240914E-2</c:v>
                </c:pt>
                <c:pt idx="277">
                  <c:v>2.9858077953632378E-2</c:v>
                </c:pt>
                <c:pt idx="278">
                  <c:v>3.0838042471332816E-2</c:v>
                </c:pt>
                <c:pt idx="279">
                  <c:v>2.8491673064662715E-2</c:v>
                </c:pt>
                <c:pt idx="280">
                  <c:v>3.0751776376081841E-2</c:v>
                </c:pt>
                <c:pt idx="281">
                  <c:v>2.9159933256881709E-2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666968"/>
        <c:axId val="62667360"/>
      </c:lineChart>
      <c:dateAx>
        <c:axId val="6266696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2667360"/>
        <c:crosses val="autoZero"/>
        <c:auto val="1"/>
        <c:lblOffset val="100"/>
        <c:baseTimeUnit val="days"/>
      </c:dateAx>
      <c:valAx>
        <c:axId val="6266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2666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5" tint="0.39997558519241921"/>
  </sheetPr>
  <sheetViews>
    <sheetView tabSelected="1" zoomScale="126" workbookViewId="0" zoomToFit="1"/>
  </sheetViews>
  <pageMargins left="0.7" right="0.7" top="0.78740157499999996" bottom="0.78740157499999996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theme="5" tint="0.39997558519241921"/>
  </sheetPr>
  <sheetViews>
    <sheetView zoomScale="127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7500" cy="601500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7500" cy="601500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1" name="Tabelle22" displayName="Tabelle22" ref="A7:AC583" totalsRowCount="1" headerRowDxfId="58" headerRowCellStyle="Standard 4" dataCellStyle="Standard 2">
  <autoFilter ref="A7:AC582"/>
  <tableColumns count="29">
    <tableColumn id="1" name="Date" totalsRowLabel="Ergebnis" dataDxfId="57" totalsRowDxfId="28" dataCellStyle="Standard 2"/>
    <tableColumn id="2" name="Aluminum" totalsRowFunction="custom" dataDxfId="56" totalsRowDxfId="27" dataCellStyle="Standard 2">
      <calculatedColumnFormula>IFERROR('1-Kurs'!B8/'1-Kurs'!B7-1,"")</calculatedColumnFormula>
      <totalsRowFormula>(1+SUBTOTAL(101,Tabelle22[Aluminum]))^12-1</totalsRowFormula>
    </tableColumn>
    <tableColumn id="3" name="Brent Crude" totalsRowFunction="custom" dataDxfId="55" totalsRowDxfId="26" dataCellStyle="Standard 4">
      <totalsRowFormula>(1+SUBTOTAL(101,Tabelle22[Brent Crude]))^12-1</totalsRowFormula>
    </tableColumn>
    <tableColumn id="4" name="Coffee" totalsRowFunction="custom" dataDxfId="54" totalsRowDxfId="25" dataCellStyle="Standard 4">
      <totalsRowFormula>(1+SUBTOTAL(101,Tabelle22[Coffee]))^12-1</totalsRowFormula>
    </tableColumn>
    <tableColumn id="5" name="Copper (COMEX)" totalsRowFunction="custom" dataDxfId="53" totalsRowDxfId="24" dataCellStyle="Standard 2">
      <totalsRowFormula>(1+SUBTOTAL(101,Tabelle22[Copper (COMEX)]))^12-1</totalsRowFormula>
    </tableColumn>
    <tableColumn id="6" name="Corn" totalsRowFunction="custom" dataDxfId="52" totalsRowDxfId="23" dataCellStyle="Standard 2">
      <totalsRowFormula>(1+SUBTOTAL(101,Tabelle22[Corn]))^12-1</totalsRowFormula>
    </tableColumn>
    <tableColumn id="7" name="Cotton" totalsRowFunction="custom" dataDxfId="51" totalsRowDxfId="22" dataCellStyle="Standard 2">
      <totalsRowFormula>(1+SUBTOTAL(101,Tabelle22[Cotton]))^12-1</totalsRowFormula>
    </tableColumn>
    <tableColumn id="8" name="Gold" totalsRowFunction="custom" dataDxfId="50" totalsRowDxfId="21" dataCellStyle="Standard 2">
      <totalsRowFormula>(1+SUBTOTAL(101,Tabelle22[Gold]))^12-1</totalsRowFormula>
    </tableColumn>
    <tableColumn id="11" name="Heating Oil" totalsRowFunction="custom" dataDxfId="49" totalsRowDxfId="20" dataCellStyle="Standard 2">
      <totalsRowFormula>(1+SUBTOTAL(101,Tabelle22[Heating Oil]))^12-1</totalsRowFormula>
    </tableColumn>
    <tableColumn id="13" name="Kansas Wheat" totalsRowFunction="custom" dataDxfId="48" totalsRowDxfId="19" dataCellStyle="Standard 2">
      <totalsRowFormula>(1+SUBTOTAL(101,Tabelle22[Kansas Wheat]))^12-1</totalsRowFormula>
    </tableColumn>
    <tableColumn id="14" name="Lean Hogs" totalsRowFunction="custom" dataDxfId="47" totalsRowDxfId="18" dataCellStyle="Standard 2">
      <totalsRowFormula>(1+SUBTOTAL(101,Tabelle22[Lean Hogs]))^12-1</totalsRowFormula>
    </tableColumn>
    <tableColumn id="12" name="Live Cattle" totalsRowFunction="custom" dataDxfId="46" totalsRowDxfId="17" dataCellStyle="Standard 2">
      <totalsRowFormula>(1+SUBTOTAL(101,Tabelle22[Live Cattle]))^12-1</totalsRowFormula>
    </tableColumn>
    <tableColumn id="9" name="Natural Gas" totalsRowFunction="custom" dataDxfId="45" totalsRowDxfId="16" dataCellStyle="Standard 2">
      <totalsRowFormula>(1+SUBTOTAL(101,Tabelle22[Natural Gas]))^12-1</totalsRowFormula>
    </tableColumn>
    <tableColumn id="10" name="Nickel" totalsRowFunction="custom" dataDxfId="44" totalsRowDxfId="15" dataCellStyle="Standard 2">
      <totalsRowFormula>(1+SUBTOTAL(101,Tabelle22[Nickel]))^12-1</totalsRowFormula>
    </tableColumn>
    <tableColumn id="24" name="Silver" totalsRowFunction="custom" dataDxfId="43" totalsRowDxfId="14" dataCellStyle="Standard 2">
      <totalsRowFormula>(1+SUBTOTAL(101,Tabelle22[Silver]))^12-1</totalsRowFormula>
    </tableColumn>
    <tableColumn id="25" name="Soybeans" totalsRowFunction="custom" dataDxfId="42" totalsRowDxfId="13" dataCellStyle="Standard 2">
      <totalsRowFormula>(1+SUBTOTAL(101,Tabelle22[Soybeans]))^12-1</totalsRowFormula>
    </tableColumn>
    <tableColumn id="26" name="Soybean Meal" totalsRowFunction="custom" dataDxfId="41" totalsRowDxfId="12" dataCellStyle="Standard 2">
      <totalsRowFormula>(1+SUBTOTAL(101,Tabelle22[Soybean Meal]))^12-1</totalsRowFormula>
    </tableColumn>
    <tableColumn id="27" name="Soybean Oil" totalsRowFunction="custom" dataDxfId="40" totalsRowDxfId="11" dataCellStyle="Standard 2">
      <totalsRowFormula>(1+SUBTOTAL(101,Tabelle22[Soybean Oil]))^12-1</totalsRowFormula>
    </tableColumn>
    <tableColumn id="28" name="Sugar" totalsRowFunction="custom" dataDxfId="39" totalsRowDxfId="10" dataCellStyle="Standard 2">
      <totalsRowFormula>(1+SUBTOTAL(101,Tabelle22[Sugar]))^12-1</totalsRowFormula>
    </tableColumn>
    <tableColumn id="15" name="Unleaded Gasoline" totalsRowFunction="custom" dataDxfId="38" totalsRowDxfId="9" dataCellStyle="Standard 2">
      <totalsRowFormula>(1+SUBTOTAL(101,Tabelle22[Unleaded Gasoline]))^12-1</totalsRowFormula>
    </tableColumn>
    <tableColumn id="16" name="Wheat" totalsRowFunction="custom" dataDxfId="37" totalsRowDxfId="8" dataCellStyle="Standard 2">
      <totalsRowFormula>(1+SUBTOTAL(101,Tabelle22[Wheat]))^12-1</totalsRowFormula>
    </tableColumn>
    <tableColumn id="36" name="WTI Crude Oil" dataDxfId="36" totalsRowDxfId="7" dataCellStyle="Standard 2"/>
    <tableColumn id="17" name="Zinc" totalsRowFunction="custom" dataDxfId="35" totalsRowDxfId="6" dataCellStyle="Standard 2">
      <totalsRowFormula>(1+SUBTOTAL(101,Tabelle22[Sugar]))^12-1</totalsRowFormula>
    </tableColumn>
    <tableColumn id="18" name="Cocoa" totalsRowFunction="custom" dataDxfId="34" totalsRowDxfId="5" dataCellStyle="Standard 2">
      <totalsRowFormula>(1+SUBTOTAL(101,Tabelle22[Sugar]))^12-1</totalsRowFormula>
    </tableColumn>
    <tableColumn id="20" name="Lead" totalsRowFunction="custom" dataDxfId="33" totalsRowDxfId="4" dataCellStyle="Standard 2">
      <totalsRowFormula>(1+SUBTOTAL(101,Tabelle22[Lead]))^12-1</totalsRowFormula>
    </tableColumn>
    <tableColumn id="21" name="Platinum" totalsRowFunction="custom" dataDxfId="32" totalsRowDxfId="3" dataCellStyle="Standard 2">
      <totalsRowFormula>(1+SUBTOTAL(101,Tabelle22[Platinum]))^12-1</totalsRowFormula>
    </tableColumn>
    <tableColumn id="22" name="Tin" totalsRowFunction="custom" dataDxfId="31" totalsRowDxfId="2" dataCellStyle="Standard 2">
      <totalsRowFormula>(1+SUBTOTAL(101,Tabelle22[Tin]))^12-1</totalsRowFormula>
    </tableColumn>
    <tableColumn id="56" name="EW-PORTFOLIO" dataDxfId="30" totalsRowDxfId="1" dataCellStyle="Standard 2"/>
    <tableColumn id="19" name="Bloomberg Commodity Index (TR)" dataDxfId="29" totalsRowDxfId="0" dataCellStyle="Standard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AC301"/>
  <sheetViews>
    <sheetView zoomScale="70" zoomScaleNormal="70" workbookViewId="0">
      <pane xSplit="1" ySplit="7" topLeftCell="F8" activePane="bottomRight" state="frozen"/>
      <selection activeCell="D7" sqref="D7"/>
      <selection pane="topRight" activeCell="D7" sqref="D7"/>
      <selection pane="bottomLeft" activeCell="D7" sqref="D7"/>
      <selection pane="bottomRight" activeCell="AC7" sqref="AC7"/>
    </sheetView>
  </sheetViews>
  <sheetFormatPr baseColWidth="10" defaultColWidth="9.140625" defaultRowHeight="12.75" x14ac:dyDescent="0.2"/>
  <cols>
    <col min="1" max="1" width="14" style="8" bestFit="1" customWidth="1"/>
    <col min="2" max="2" width="14.28515625" style="20" customWidth="1"/>
    <col min="3" max="22" width="14.28515625" style="8" customWidth="1"/>
    <col min="23" max="23" width="14.28515625" style="18" customWidth="1"/>
    <col min="24" max="27" width="14.28515625" style="8" customWidth="1"/>
    <col min="28" max="28" width="15.140625" style="8" customWidth="1"/>
    <col min="29" max="29" width="16.42578125" style="8" bestFit="1" customWidth="1"/>
    <col min="30" max="16384" width="9.140625" style="8"/>
  </cols>
  <sheetData>
    <row r="1" spans="1:29" x14ac:dyDescent="0.2">
      <c r="F1" s="20"/>
      <c r="G1" s="20"/>
    </row>
    <row r="2" spans="1:29" x14ac:dyDescent="0.2">
      <c r="B2" s="20" t="s">
        <v>33</v>
      </c>
      <c r="C2" s="20" t="s">
        <v>32</v>
      </c>
      <c r="F2" s="20"/>
      <c r="G2" s="20"/>
      <c r="I2" s="24"/>
    </row>
    <row r="3" spans="1:29" x14ac:dyDescent="0.2">
      <c r="A3" s="12"/>
      <c r="B3" s="29" t="s">
        <v>28</v>
      </c>
      <c r="F3" s="20"/>
      <c r="G3" s="20"/>
      <c r="H3" s="16"/>
      <c r="I3" s="24"/>
    </row>
    <row r="4" spans="1:29" x14ac:dyDescent="0.2">
      <c r="A4" s="12"/>
      <c r="F4" s="20"/>
      <c r="G4" s="20"/>
      <c r="I4" s="24"/>
    </row>
    <row r="5" spans="1:29" x14ac:dyDescent="0.2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9" x14ac:dyDescent="0.2">
      <c r="B6" s="30">
        <f>1/26</f>
        <v>3.8461538461538464E-2</v>
      </c>
      <c r="C6" s="30">
        <f t="shared" ref="C6:AA6" si="0">1/26</f>
        <v>3.8461538461538464E-2</v>
      </c>
      <c r="D6" s="30">
        <f t="shared" si="0"/>
        <v>3.8461538461538464E-2</v>
      </c>
      <c r="E6" s="30">
        <f t="shared" si="0"/>
        <v>3.8461538461538464E-2</v>
      </c>
      <c r="F6" s="30">
        <f t="shared" si="0"/>
        <v>3.8461538461538464E-2</v>
      </c>
      <c r="G6" s="30">
        <f t="shared" si="0"/>
        <v>3.8461538461538464E-2</v>
      </c>
      <c r="H6" s="30">
        <f t="shared" si="0"/>
        <v>3.8461538461538464E-2</v>
      </c>
      <c r="I6" s="30">
        <f t="shared" si="0"/>
        <v>3.8461538461538464E-2</v>
      </c>
      <c r="J6" s="30">
        <f t="shared" si="0"/>
        <v>3.8461538461538464E-2</v>
      </c>
      <c r="K6" s="30">
        <f t="shared" si="0"/>
        <v>3.8461538461538464E-2</v>
      </c>
      <c r="L6" s="30">
        <f t="shared" si="0"/>
        <v>3.8461538461538464E-2</v>
      </c>
      <c r="M6" s="30">
        <f t="shared" si="0"/>
        <v>3.8461538461538464E-2</v>
      </c>
      <c r="N6" s="30">
        <f t="shared" si="0"/>
        <v>3.8461538461538464E-2</v>
      </c>
      <c r="O6" s="30">
        <f t="shared" si="0"/>
        <v>3.8461538461538464E-2</v>
      </c>
      <c r="P6" s="30">
        <f t="shared" si="0"/>
        <v>3.8461538461538464E-2</v>
      </c>
      <c r="Q6" s="30">
        <f t="shared" si="0"/>
        <v>3.8461538461538464E-2</v>
      </c>
      <c r="R6" s="30">
        <f t="shared" si="0"/>
        <v>3.8461538461538464E-2</v>
      </c>
      <c r="S6" s="30">
        <f t="shared" si="0"/>
        <v>3.8461538461538464E-2</v>
      </c>
      <c r="T6" s="30">
        <f t="shared" si="0"/>
        <v>3.8461538461538464E-2</v>
      </c>
      <c r="U6" s="30">
        <f t="shared" si="0"/>
        <v>3.8461538461538464E-2</v>
      </c>
      <c r="V6" s="30">
        <f t="shared" si="0"/>
        <v>3.8461538461538464E-2</v>
      </c>
      <c r="W6" s="30">
        <f t="shared" si="0"/>
        <v>3.8461538461538464E-2</v>
      </c>
      <c r="X6" s="30">
        <f t="shared" si="0"/>
        <v>3.8461538461538464E-2</v>
      </c>
      <c r="Y6" s="30">
        <f t="shared" si="0"/>
        <v>3.8461538461538464E-2</v>
      </c>
      <c r="Z6" s="30">
        <f t="shared" si="0"/>
        <v>3.8461538461538464E-2</v>
      </c>
      <c r="AA6" s="30">
        <f t="shared" si="0"/>
        <v>3.8461538461538464E-2</v>
      </c>
    </row>
    <row r="7" spans="1:29" s="14" customFormat="1" ht="104.25" customHeight="1" x14ac:dyDescent="0.25">
      <c r="A7" s="13" t="s">
        <v>1</v>
      </c>
      <c r="B7" s="17" t="s">
        <v>2</v>
      </c>
      <c r="C7" s="17" t="s">
        <v>3</v>
      </c>
      <c r="D7" s="17" t="s">
        <v>4</v>
      </c>
      <c r="E7" s="17" t="s">
        <v>5</v>
      </c>
      <c r="F7" s="17" t="s">
        <v>6</v>
      </c>
      <c r="G7" s="17" t="s">
        <v>7</v>
      </c>
      <c r="H7" s="17" t="s">
        <v>8</v>
      </c>
      <c r="I7" s="17" t="s">
        <v>9</v>
      </c>
      <c r="J7" s="17" t="s">
        <v>10</v>
      </c>
      <c r="K7" s="17" t="s">
        <v>11</v>
      </c>
      <c r="L7" s="17" t="s">
        <v>12</v>
      </c>
      <c r="M7" s="17" t="s">
        <v>13</v>
      </c>
      <c r="N7" s="17" t="s">
        <v>14</v>
      </c>
      <c r="O7" s="17" t="s">
        <v>15</v>
      </c>
      <c r="P7" s="17" t="s">
        <v>16</v>
      </c>
      <c r="Q7" s="17" t="s">
        <v>17</v>
      </c>
      <c r="R7" s="17" t="s">
        <v>18</v>
      </c>
      <c r="S7" s="17" t="s">
        <v>19</v>
      </c>
      <c r="T7" s="17" t="s">
        <v>20</v>
      </c>
      <c r="U7" s="17" t="s">
        <v>21</v>
      </c>
      <c r="V7" s="17" t="s">
        <v>22</v>
      </c>
      <c r="W7" s="17" t="s">
        <v>23</v>
      </c>
      <c r="X7" s="17" t="s">
        <v>24</v>
      </c>
      <c r="Y7" s="17" t="s">
        <v>25</v>
      </c>
      <c r="Z7" s="17" t="s">
        <v>26</v>
      </c>
      <c r="AA7" s="17" t="s">
        <v>27</v>
      </c>
      <c r="AB7" s="26" t="s">
        <v>31</v>
      </c>
      <c r="AC7" s="26" t="s">
        <v>34</v>
      </c>
    </row>
    <row r="8" spans="1:29" s="15" customFormat="1" ht="14.25" x14ac:dyDescent="0.2">
      <c r="A8" s="38">
        <v>33238</v>
      </c>
      <c r="B8" s="27">
        <v>100</v>
      </c>
      <c r="C8" s="27">
        <v>100</v>
      </c>
      <c r="D8" s="27">
        <v>100</v>
      </c>
      <c r="E8" s="27">
        <v>100</v>
      </c>
      <c r="F8" s="27">
        <v>100</v>
      </c>
      <c r="G8" s="27">
        <v>100</v>
      </c>
      <c r="H8" s="27">
        <v>100</v>
      </c>
      <c r="I8" s="27">
        <v>100</v>
      </c>
      <c r="J8" s="27">
        <v>100</v>
      </c>
      <c r="K8" s="27">
        <v>100</v>
      </c>
      <c r="L8" s="27">
        <v>100</v>
      </c>
      <c r="M8" s="27">
        <v>100</v>
      </c>
      <c r="N8" s="27">
        <v>100</v>
      </c>
      <c r="O8" s="27">
        <v>100</v>
      </c>
      <c r="P8" s="27">
        <v>100</v>
      </c>
      <c r="Q8" s="27">
        <v>100</v>
      </c>
      <c r="R8" s="27">
        <v>100</v>
      </c>
      <c r="S8" s="27">
        <v>100</v>
      </c>
      <c r="T8" s="27">
        <v>100</v>
      </c>
      <c r="U8" s="27">
        <v>100</v>
      </c>
      <c r="V8" s="27">
        <v>100</v>
      </c>
      <c r="W8" s="27">
        <v>100</v>
      </c>
      <c r="X8" s="27">
        <v>100</v>
      </c>
      <c r="Y8" s="27">
        <v>100</v>
      </c>
      <c r="Z8" s="27">
        <v>95.258099999999999</v>
      </c>
      <c r="AA8" s="27">
        <v>100</v>
      </c>
      <c r="AB8" s="11">
        <v>100</v>
      </c>
      <c r="AC8" s="15">
        <v>100</v>
      </c>
    </row>
    <row r="9" spans="1:29" s="15" customFormat="1" ht="14.25" x14ac:dyDescent="0.2">
      <c r="A9" s="39">
        <v>33269</v>
      </c>
      <c r="B9" s="28">
        <v>95.047499999999999</v>
      </c>
      <c r="C9" s="28">
        <v>81.239400000000003</v>
      </c>
      <c r="D9" s="28">
        <v>94.748699999999999</v>
      </c>
      <c r="E9" s="28">
        <v>89.645200000000003</v>
      </c>
      <c r="F9" s="28">
        <v>105.9301</v>
      </c>
      <c r="G9" s="28">
        <v>104.8733</v>
      </c>
      <c r="H9" s="28">
        <v>93.953500000000005</v>
      </c>
      <c r="I9" s="28">
        <v>89.638199999999998</v>
      </c>
      <c r="J9" s="28">
        <v>101.4639</v>
      </c>
      <c r="K9" s="28">
        <v>109.1474</v>
      </c>
      <c r="L9" s="28">
        <v>102.19540000000001</v>
      </c>
      <c r="M9" s="28">
        <v>87.236400000000003</v>
      </c>
      <c r="N9" s="28">
        <v>103.6728</v>
      </c>
      <c r="O9" s="28">
        <v>92.887600000000006</v>
      </c>
      <c r="P9" s="28">
        <v>100.4216</v>
      </c>
      <c r="Q9" s="28">
        <v>98.173599999999993</v>
      </c>
      <c r="R9" s="28">
        <v>104.87220000000001</v>
      </c>
      <c r="S9" s="28">
        <v>96.875699999999995</v>
      </c>
      <c r="T9" s="28">
        <v>90.932000000000002</v>
      </c>
      <c r="U9" s="28">
        <v>100.3206</v>
      </c>
      <c r="V9" s="28">
        <v>83.583200000000005</v>
      </c>
      <c r="W9" s="28">
        <v>92.895399999999995</v>
      </c>
      <c r="X9" s="28">
        <v>98.931200000000004</v>
      </c>
      <c r="Y9" s="28">
        <v>93.758200000000002</v>
      </c>
      <c r="Z9" s="28">
        <v>89.494799999999998</v>
      </c>
      <c r="AA9" s="28">
        <v>100.5684</v>
      </c>
      <c r="AB9" s="11">
        <f>AB8*(1+SUMPRODUCT($B$6:$AA$6,'2-artRendite'!B9:AA9))</f>
        <v>96.421588686280103</v>
      </c>
      <c r="AC9" s="15">
        <v>94.888300000000001</v>
      </c>
    </row>
    <row r="10" spans="1:29" s="15" customFormat="1" ht="14.25" x14ac:dyDescent="0.2">
      <c r="A10" s="40">
        <v>33297</v>
      </c>
      <c r="B10" s="27">
        <v>100.0975</v>
      </c>
      <c r="C10" s="27">
        <v>77.043400000000005</v>
      </c>
      <c r="D10" s="27">
        <v>103.6934</v>
      </c>
      <c r="E10" s="27">
        <v>96.757499999999993</v>
      </c>
      <c r="F10" s="27">
        <v>105.55670000000001</v>
      </c>
      <c r="G10" s="27">
        <v>118.5284</v>
      </c>
      <c r="H10" s="27">
        <v>94.521699999999996</v>
      </c>
      <c r="I10" s="27">
        <v>91.686599999999999</v>
      </c>
      <c r="J10" s="27">
        <v>102.3955</v>
      </c>
      <c r="K10" s="27">
        <v>112.643</v>
      </c>
      <c r="L10" s="27">
        <v>106.2491</v>
      </c>
      <c r="M10" s="27">
        <v>86.580100000000002</v>
      </c>
      <c r="N10" s="27">
        <v>104.5896</v>
      </c>
      <c r="O10" s="27">
        <v>90.264399999999995</v>
      </c>
      <c r="P10" s="27">
        <v>102.1955</v>
      </c>
      <c r="Q10" s="27">
        <v>100.6349</v>
      </c>
      <c r="R10" s="27">
        <v>105.3563</v>
      </c>
      <c r="S10" s="27">
        <v>96.777900000000002</v>
      </c>
      <c r="T10" s="27">
        <v>90.584000000000003</v>
      </c>
      <c r="U10" s="27">
        <v>99.423699999999997</v>
      </c>
      <c r="V10" s="27">
        <v>82.438299999999998</v>
      </c>
      <c r="W10" s="27">
        <v>97.185400000000001</v>
      </c>
      <c r="X10" s="27">
        <v>97.944400000000002</v>
      </c>
      <c r="Y10" s="27">
        <v>96.174800000000005</v>
      </c>
      <c r="Z10" s="27">
        <v>94.380799999999994</v>
      </c>
      <c r="AA10" s="27">
        <v>101.2402</v>
      </c>
      <c r="AB10" s="11">
        <f>AB9*(1+SUMPRODUCT($B$6:$AA$6,'2-artRendite'!B10:AA10))</f>
        <v>98.379286460008274</v>
      </c>
      <c r="AC10" s="15">
        <v>96.842100000000002</v>
      </c>
    </row>
    <row r="11" spans="1:29" s="15" customFormat="1" ht="14.25" x14ac:dyDescent="0.2">
      <c r="A11" s="39">
        <v>33325</v>
      </c>
      <c r="B11" s="28">
        <v>91.313100000000006</v>
      </c>
      <c r="C11" s="28">
        <v>81.741699999999994</v>
      </c>
      <c r="D11" s="28">
        <v>106.36709999999999</v>
      </c>
      <c r="E11" s="28">
        <v>92.590599999999995</v>
      </c>
      <c r="F11" s="28">
        <v>106.7891</v>
      </c>
      <c r="G11" s="28">
        <v>111.4432</v>
      </c>
      <c r="H11" s="28">
        <v>91.721100000000007</v>
      </c>
      <c r="I11" s="28">
        <v>97.4666</v>
      </c>
      <c r="J11" s="28">
        <v>108.2319</v>
      </c>
      <c r="K11" s="28">
        <v>118.191</v>
      </c>
      <c r="L11" s="28">
        <v>107.7518</v>
      </c>
      <c r="M11" s="28">
        <v>87.170400000000001</v>
      </c>
      <c r="N11" s="28">
        <v>110.7137</v>
      </c>
      <c r="O11" s="28">
        <v>92.970299999999995</v>
      </c>
      <c r="P11" s="28">
        <v>100.36</v>
      </c>
      <c r="Q11" s="28">
        <v>98.981800000000007</v>
      </c>
      <c r="R11" s="28">
        <v>102.2368</v>
      </c>
      <c r="S11" s="28">
        <v>98.557500000000005</v>
      </c>
      <c r="T11" s="28">
        <v>98.614000000000004</v>
      </c>
      <c r="U11" s="28">
        <v>106.28</v>
      </c>
      <c r="V11" s="28">
        <v>86.664400000000001</v>
      </c>
      <c r="W11" s="28">
        <v>96.216899999999995</v>
      </c>
      <c r="X11" s="28">
        <v>95.549700000000001</v>
      </c>
      <c r="Y11" s="28">
        <v>98.085700000000003</v>
      </c>
      <c r="Z11" s="28">
        <v>91.500299999999996</v>
      </c>
      <c r="AA11" s="28">
        <v>97.848200000000006</v>
      </c>
      <c r="AB11" s="11">
        <f>AB10*(1+SUMPRODUCT($B$6:$AA$6,'2-artRendite'!B11:AA11))</f>
        <v>99.293799279170472</v>
      </c>
      <c r="AC11" s="15">
        <v>97.519800000000004</v>
      </c>
    </row>
    <row r="12" spans="1:29" s="15" customFormat="1" ht="14.25" x14ac:dyDescent="0.2">
      <c r="A12" s="40">
        <v>33358</v>
      </c>
      <c r="B12" s="27">
        <v>86.386099999999999</v>
      </c>
      <c r="C12" s="27">
        <v>87.493300000000005</v>
      </c>
      <c r="D12" s="27">
        <v>98.423400000000001</v>
      </c>
      <c r="E12" s="27">
        <v>93.156999999999996</v>
      </c>
      <c r="F12" s="27">
        <v>104.929</v>
      </c>
      <c r="G12" s="27">
        <v>122.0838</v>
      </c>
      <c r="H12" s="27">
        <v>91.768600000000006</v>
      </c>
      <c r="I12" s="27">
        <v>99.687600000000003</v>
      </c>
      <c r="J12" s="27">
        <v>105.6211</v>
      </c>
      <c r="K12" s="27">
        <v>119.8312</v>
      </c>
      <c r="L12" s="27">
        <v>106.881</v>
      </c>
      <c r="M12" s="27">
        <v>83.128799999999998</v>
      </c>
      <c r="N12" s="27">
        <v>111.9661</v>
      </c>
      <c r="O12" s="27">
        <v>95.860799999999998</v>
      </c>
      <c r="P12" s="27">
        <v>101.3454</v>
      </c>
      <c r="Q12" s="27">
        <v>102.0368</v>
      </c>
      <c r="R12" s="27">
        <v>98.639700000000005</v>
      </c>
      <c r="S12" s="27">
        <v>86.612399999999994</v>
      </c>
      <c r="T12" s="27">
        <v>104.6853</v>
      </c>
      <c r="U12" s="27">
        <v>102.0115</v>
      </c>
      <c r="V12" s="27">
        <v>94.557400000000001</v>
      </c>
      <c r="W12" s="27">
        <v>97.561899999999994</v>
      </c>
      <c r="X12" s="27">
        <v>87.506699999999995</v>
      </c>
      <c r="Y12" s="27">
        <v>93.830500000000001</v>
      </c>
      <c r="Z12" s="27">
        <v>92.262299999999996</v>
      </c>
      <c r="AA12" s="27">
        <v>101.9134</v>
      </c>
      <c r="AB12" s="11">
        <f>AB11*(1+SUMPRODUCT($B$6:$AA$6,'2-artRendite'!B12:AA12))</f>
        <v>99.14101160236082</v>
      </c>
      <c r="AC12" s="15">
        <v>97.962699999999998</v>
      </c>
    </row>
    <row r="13" spans="1:29" s="15" customFormat="1" ht="14.25" x14ac:dyDescent="0.2">
      <c r="A13" s="39">
        <v>33389</v>
      </c>
      <c r="B13" s="28">
        <v>80.047700000000006</v>
      </c>
      <c r="C13" s="28">
        <v>90.820800000000006</v>
      </c>
      <c r="D13" s="28">
        <v>95.960899999999995</v>
      </c>
      <c r="E13" s="28">
        <v>86.255799999999994</v>
      </c>
      <c r="F13" s="28">
        <v>102.006</v>
      </c>
      <c r="G13" s="28">
        <v>118.9687</v>
      </c>
      <c r="H13" s="28">
        <v>93.332700000000003</v>
      </c>
      <c r="I13" s="28">
        <v>104.0304</v>
      </c>
      <c r="J13" s="28">
        <v>106.6823</v>
      </c>
      <c r="K13" s="28">
        <v>114.1897</v>
      </c>
      <c r="L13" s="28">
        <v>106.6884</v>
      </c>
      <c r="M13" s="28">
        <v>80.680999999999997</v>
      </c>
      <c r="N13" s="28">
        <v>101.02200000000001</v>
      </c>
      <c r="O13" s="28">
        <v>98.762900000000002</v>
      </c>
      <c r="P13" s="28">
        <v>100.49</v>
      </c>
      <c r="Q13" s="28">
        <v>101.4722</v>
      </c>
      <c r="R13" s="28">
        <v>97.815899999999999</v>
      </c>
      <c r="S13" s="28">
        <v>90.626499999999993</v>
      </c>
      <c r="T13" s="28">
        <v>104.8051</v>
      </c>
      <c r="U13" s="28">
        <v>103.8546</v>
      </c>
      <c r="V13" s="28">
        <v>96.840800000000002</v>
      </c>
      <c r="W13" s="28">
        <v>89.919300000000007</v>
      </c>
      <c r="X13" s="28">
        <v>87.499399999999994</v>
      </c>
      <c r="Y13" s="28">
        <v>86.374700000000004</v>
      </c>
      <c r="Z13" s="28">
        <v>88.263099999999994</v>
      </c>
      <c r="AA13" s="28">
        <v>100.88379999999999</v>
      </c>
      <c r="AB13" s="11">
        <f>AB12*(1+SUMPRODUCT($B$6:$AA$6,'2-artRendite'!B13:AA13))</f>
        <v>97.589435270695489</v>
      </c>
      <c r="AC13" s="15">
        <v>96.894900000000007</v>
      </c>
    </row>
    <row r="14" spans="1:29" s="15" customFormat="1" ht="14.25" x14ac:dyDescent="0.2">
      <c r="A14" s="40">
        <v>33417</v>
      </c>
      <c r="B14" s="27">
        <v>83.820300000000003</v>
      </c>
      <c r="C14" s="27">
        <v>86.735500000000002</v>
      </c>
      <c r="D14" s="27">
        <v>93.148399999999995</v>
      </c>
      <c r="E14" s="27">
        <v>90.974100000000007</v>
      </c>
      <c r="F14" s="27">
        <v>92.6721</v>
      </c>
      <c r="G14" s="27">
        <v>116.0622</v>
      </c>
      <c r="H14" s="27">
        <v>95.077200000000005</v>
      </c>
      <c r="I14" s="27">
        <v>100.1755</v>
      </c>
      <c r="J14" s="27">
        <v>103.0523</v>
      </c>
      <c r="K14" s="27">
        <v>112.3866</v>
      </c>
      <c r="L14" s="27">
        <v>104.9764</v>
      </c>
      <c r="M14" s="27">
        <v>73.269400000000005</v>
      </c>
      <c r="N14" s="27">
        <v>104.0325</v>
      </c>
      <c r="O14" s="27">
        <v>106.479</v>
      </c>
      <c r="P14" s="27">
        <v>91.259299999999996</v>
      </c>
      <c r="Q14" s="27">
        <v>93.763499999999993</v>
      </c>
      <c r="R14" s="27">
        <v>88.994699999999995</v>
      </c>
      <c r="S14" s="27">
        <v>104.8082</v>
      </c>
      <c r="T14" s="27">
        <v>101.4233</v>
      </c>
      <c r="U14" s="27">
        <v>98.414000000000001</v>
      </c>
      <c r="V14" s="27">
        <v>93.1511</v>
      </c>
      <c r="W14" s="27">
        <v>89.995800000000003</v>
      </c>
      <c r="X14" s="27">
        <v>74.678700000000006</v>
      </c>
      <c r="Y14" s="27">
        <v>88.783699999999996</v>
      </c>
      <c r="Z14" s="27">
        <v>88.954099999999997</v>
      </c>
      <c r="AA14" s="27">
        <v>101.7697</v>
      </c>
      <c r="AB14" s="11">
        <f>AB13*(1+SUMPRODUCT($B$6:$AA$6,'2-artRendite'!B14:AA14))</f>
        <v>95.780253944956698</v>
      </c>
      <c r="AC14" s="15">
        <v>94.502099999999999</v>
      </c>
    </row>
    <row r="15" spans="1:29" s="15" customFormat="1" ht="14.25" x14ac:dyDescent="0.2">
      <c r="A15" s="39">
        <v>33450</v>
      </c>
      <c r="B15" s="28">
        <v>80.902299999999997</v>
      </c>
      <c r="C15" s="28">
        <v>91.907600000000002</v>
      </c>
      <c r="D15" s="28">
        <v>88.725200000000001</v>
      </c>
      <c r="E15" s="28">
        <v>92.492999999999995</v>
      </c>
      <c r="F15" s="28">
        <v>107.2843</v>
      </c>
      <c r="G15" s="28">
        <v>111.3785</v>
      </c>
      <c r="H15" s="28">
        <v>93.993799999999993</v>
      </c>
      <c r="I15" s="28">
        <v>107.1754</v>
      </c>
      <c r="J15" s="28">
        <v>109.02030000000001</v>
      </c>
      <c r="K15" s="28">
        <v>115.8357</v>
      </c>
      <c r="L15" s="28">
        <v>104.3669</v>
      </c>
      <c r="M15" s="28">
        <v>75.751900000000006</v>
      </c>
      <c r="N15" s="28">
        <v>100.3956</v>
      </c>
      <c r="O15" s="28">
        <v>97.535200000000003</v>
      </c>
      <c r="P15" s="28">
        <v>102.62139999999999</v>
      </c>
      <c r="Q15" s="28">
        <v>103.6568</v>
      </c>
      <c r="R15" s="28">
        <v>102.0039</v>
      </c>
      <c r="S15" s="28">
        <v>119.6875</v>
      </c>
      <c r="T15" s="28">
        <v>109.68559999999999</v>
      </c>
      <c r="U15" s="28">
        <v>105.75579999999999</v>
      </c>
      <c r="V15" s="28">
        <v>98.827500000000001</v>
      </c>
      <c r="W15" s="28">
        <v>89.769000000000005</v>
      </c>
      <c r="X15" s="28">
        <v>85.643299999999996</v>
      </c>
      <c r="Y15" s="28">
        <v>87.812299999999993</v>
      </c>
      <c r="Z15" s="28">
        <v>85.543700000000001</v>
      </c>
      <c r="AA15" s="28">
        <v>100.8587</v>
      </c>
      <c r="AB15" s="11">
        <f>AB14*(1+SUMPRODUCT($B$6:$AA$6,'2-artRendite'!B15:AA15))</f>
        <v>99.422818250694348</v>
      </c>
      <c r="AC15" s="15">
        <v>98.5565</v>
      </c>
    </row>
    <row r="16" spans="1:29" s="15" customFormat="1" ht="14.25" x14ac:dyDescent="0.2">
      <c r="A16" s="40">
        <v>33480</v>
      </c>
      <c r="B16" s="27">
        <v>79.800799999999995</v>
      </c>
      <c r="C16" s="27">
        <v>95.904899999999998</v>
      </c>
      <c r="D16" s="27">
        <v>93.266099999999994</v>
      </c>
      <c r="E16" s="27">
        <v>95.866299999999995</v>
      </c>
      <c r="F16" s="27">
        <v>104.5615</v>
      </c>
      <c r="G16" s="27">
        <v>107.5821</v>
      </c>
      <c r="H16" s="27">
        <v>89.860399999999998</v>
      </c>
      <c r="I16" s="27">
        <v>112.59310000000001</v>
      </c>
      <c r="J16" s="27">
        <v>114.1023</v>
      </c>
      <c r="K16" s="27">
        <v>113.59399999999999</v>
      </c>
      <c r="L16" s="27">
        <v>100.3275</v>
      </c>
      <c r="M16" s="27">
        <v>81.428799999999995</v>
      </c>
      <c r="N16" s="27">
        <v>98.792400000000001</v>
      </c>
      <c r="O16" s="27">
        <v>91.452799999999996</v>
      </c>
      <c r="P16" s="27">
        <v>101.3699</v>
      </c>
      <c r="Q16" s="27">
        <v>107.6435</v>
      </c>
      <c r="R16" s="27">
        <v>95.626199999999997</v>
      </c>
      <c r="S16" s="27">
        <v>109.67449999999999</v>
      </c>
      <c r="T16" s="27">
        <v>116.6725</v>
      </c>
      <c r="U16" s="27">
        <v>111.0111</v>
      </c>
      <c r="V16" s="27">
        <v>102.2492</v>
      </c>
      <c r="W16" s="27">
        <v>86.423400000000001</v>
      </c>
      <c r="X16" s="27">
        <v>85.525400000000005</v>
      </c>
      <c r="Y16" s="27">
        <v>86.307500000000005</v>
      </c>
      <c r="Z16" s="27">
        <v>79.561300000000003</v>
      </c>
      <c r="AA16" s="27">
        <v>99.614099999999993</v>
      </c>
      <c r="AB16" s="11">
        <f>AB15*(1+SUMPRODUCT($B$6:$AA$6,'2-artRendite'!B16:AA16))</f>
        <v>99.192798799809367</v>
      </c>
      <c r="AC16" s="15">
        <v>98.714399999999998</v>
      </c>
    </row>
    <row r="17" spans="1:29" s="15" customFormat="1" ht="14.25" x14ac:dyDescent="0.2">
      <c r="A17" s="39">
        <v>33511</v>
      </c>
      <c r="B17" s="28">
        <v>73.089799999999997</v>
      </c>
      <c r="C17" s="28">
        <v>97.491799999999998</v>
      </c>
      <c r="D17" s="28">
        <v>87.274900000000002</v>
      </c>
      <c r="E17" s="28">
        <v>97.848200000000006</v>
      </c>
      <c r="F17" s="28">
        <v>102.7743</v>
      </c>
      <c r="G17" s="28">
        <v>105.0009</v>
      </c>
      <c r="H17" s="28">
        <v>91.397999999999996</v>
      </c>
      <c r="I17" s="28">
        <v>110.994</v>
      </c>
      <c r="J17" s="28">
        <v>121.3038</v>
      </c>
      <c r="K17" s="28">
        <v>116.85209999999999</v>
      </c>
      <c r="L17" s="28">
        <v>106.0299</v>
      </c>
      <c r="M17" s="28">
        <v>87.645499999999998</v>
      </c>
      <c r="N17" s="28">
        <v>93.609499999999997</v>
      </c>
      <c r="O17" s="28">
        <v>99.062399999999997</v>
      </c>
      <c r="P17" s="28">
        <v>101.2321</v>
      </c>
      <c r="Q17" s="28">
        <v>110.6857</v>
      </c>
      <c r="R17" s="28">
        <v>94.756900000000002</v>
      </c>
      <c r="S17" s="28">
        <v>115.52889999999999</v>
      </c>
      <c r="T17" s="28">
        <v>117.68689999999999</v>
      </c>
      <c r="U17" s="28">
        <v>115.5153</v>
      </c>
      <c r="V17" s="28">
        <v>103.1366</v>
      </c>
      <c r="W17" s="28">
        <v>86.47</v>
      </c>
      <c r="X17" s="28">
        <v>96.074799999999996</v>
      </c>
      <c r="Y17" s="28">
        <v>87.583399999999997</v>
      </c>
      <c r="Z17" s="28">
        <v>82.872200000000007</v>
      </c>
      <c r="AA17" s="28">
        <v>100.0675</v>
      </c>
      <c r="AB17" s="11">
        <f>AB16*(1+SUMPRODUCT($B$6:$AA$6,'2-artRendite'!B17:AA17))</f>
        <v>100.79670632790121</v>
      </c>
      <c r="AC17" s="15">
        <v>100.00360000000001</v>
      </c>
    </row>
    <row r="18" spans="1:29" s="15" customFormat="1" ht="14.25" x14ac:dyDescent="0.2">
      <c r="A18" s="40">
        <v>33542</v>
      </c>
      <c r="B18" s="27">
        <v>73.018000000000001</v>
      </c>
      <c r="C18" s="27">
        <v>103.51139999999999</v>
      </c>
      <c r="D18" s="27">
        <v>85.172499999999999</v>
      </c>
      <c r="E18" s="27">
        <v>99.965000000000003</v>
      </c>
      <c r="F18" s="27">
        <v>103.9495</v>
      </c>
      <c r="G18" s="27">
        <v>100.6974</v>
      </c>
      <c r="H18" s="27">
        <v>92.363399999999999</v>
      </c>
      <c r="I18" s="27">
        <v>119.08240000000001</v>
      </c>
      <c r="J18" s="27">
        <v>133.07429999999999</v>
      </c>
      <c r="K18" s="27">
        <v>109.49290000000001</v>
      </c>
      <c r="L18" s="27">
        <v>101.9524</v>
      </c>
      <c r="M18" s="27">
        <v>86.122100000000003</v>
      </c>
      <c r="N18" s="27">
        <v>93.263199999999998</v>
      </c>
      <c r="O18" s="27">
        <v>97.947299999999998</v>
      </c>
      <c r="P18" s="27">
        <v>96.399799999999999</v>
      </c>
      <c r="Q18" s="27">
        <v>106.6262</v>
      </c>
      <c r="R18" s="27">
        <v>91</v>
      </c>
      <c r="S18" s="27">
        <v>115.6463</v>
      </c>
      <c r="T18" s="27">
        <v>123.32089999999999</v>
      </c>
      <c r="U18" s="27">
        <v>126.83710000000001</v>
      </c>
      <c r="V18" s="27">
        <v>109.67149999999999</v>
      </c>
      <c r="W18" s="27">
        <v>84.416600000000003</v>
      </c>
      <c r="X18" s="27">
        <v>95.549899999999994</v>
      </c>
      <c r="Y18" s="27">
        <v>83.341200000000001</v>
      </c>
      <c r="Z18" s="27">
        <v>85.241500000000002</v>
      </c>
      <c r="AA18" s="27">
        <v>98.897900000000007</v>
      </c>
      <c r="AB18" s="11">
        <f>AB17*(1+SUMPRODUCT($B$6:$AA$6,'2-artRendite'!B18:AA18))</f>
        <v>101.18791501089012</v>
      </c>
      <c r="AC18" s="15">
        <v>100.9093</v>
      </c>
    </row>
    <row r="19" spans="1:29" s="15" customFormat="1" ht="14.25" x14ac:dyDescent="0.2">
      <c r="A19" s="39">
        <v>33571</v>
      </c>
      <c r="B19" s="28">
        <v>69.361400000000003</v>
      </c>
      <c r="C19" s="28">
        <v>96.877200000000002</v>
      </c>
      <c r="D19" s="28">
        <v>85.2547</v>
      </c>
      <c r="E19" s="28">
        <v>96.812100000000001</v>
      </c>
      <c r="F19" s="28">
        <v>99.029700000000005</v>
      </c>
      <c r="G19" s="28">
        <v>94.274000000000001</v>
      </c>
      <c r="H19" s="28">
        <v>94.975399999999993</v>
      </c>
      <c r="I19" s="28">
        <v>107.4739</v>
      </c>
      <c r="J19" s="28">
        <v>134.1969</v>
      </c>
      <c r="K19" s="28">
        <v>109.45780000000001</v>
      </c>
      <c r="L19" s="28">
        <v>103.6836</v>
      </c>
      <c r="M19" s="28">
        <v>81.573300000000003</v>
      </c>
      <c r="N19" s="28">
        <v>90.024299999999997</v>
      </c>
      <c r="O19" s="28">
        <v>97.028499999999994</v>
      </c>
      <c r="P19" s="28">
        <v>95.060599999999994</v>
      </c>
      <c r="Q19" s="28">
        <v>103.20650000000001</v>
      </c>
      <c r="R19" s="28">
        <v>88.640199999999993</v>
      </c>
      <c r="S19" s="28">
        <v>115.4404</v>
      </c>
      <c r="T19" s="28">
        <v>117.52419999999999</v>
      </c>
      <c r="U19" s="28">
        <v>128.08850000000001</v>
      </c>
      <c r="V19" s="28">
        <v>102.1499</v>
      </c>
      <c r="W19" s="28">
        <v>100.5626</v>
      </c>
      <c r="X19" s="28">
        <v>92.772000000000006</v>
      </c>
      <c r="Y19" s="28">
        <v>81.490200000000002</v>
      </c>
      <c r="Z19" s="28">
        <v>86.759500000000003</v>
      </c>
      <c r="AA19" s="28">
        <v>97.4178</v>
      </c>
      <c r="AB19" s="11">
        <f>AB18*(1+SUMPRODUCT($B$6:$AA$6,'2-artRendite'!B19:AA19))</f>
        <v>99.500918357434784</v>
      </c>
      <c r="AC19" s="15">
        <v>98.357500000000002</v>
      </c>
    </row>
    <row r="20" spans="1:29" s="15" customFormat="1" ht="14.25" x14ac:dyDescent="0.2">
      <c r="A20" s="40">
        <v>33603</v>
      </c>
      <c r="B20" s="27">
        <v>70.391599999999997</v>
      </c>
      <c r="C20" s="27">
        <v>86.041399999999996</v>
      </c>
      <c r="D20" s="27">
        <v>78.741</v>
      </c>
      <c r="E20" s="27">
        <v>93.851900000000001</v>
      </c>
      <c r="F20" s="27">
        <v>101.0021</v>
      </c>
      <c r="G20" s="27">
        <v>94.975700000000003</v>
      </c>
      <c r="H20" s="27">
        <v>91.243300000000005</v>
      </c>
      <c r="I20" s="27">
        <v>88.089699999999993</v>
      </c>
      <c r="J20" s="27">
        <v>147.0112</v>
      </c>
      <c r="K20" s="27">
        <v>101.65260000000001</v>
      </c>
      <c r="L20" s="27">
        <v>100.82980000000001</v>
      </c>
      <c r="M20" s="27">
        <v>69.375799999999998</v>
      </c>
      <c r="N20" s="27">
        <v>90.747900000000001</v>
      </c>
      <c r="O20" s="27">
        <v>92.628900000000002</v>
      </c>
      <c r="P20" s="27">
        <v>94.213300000000004</v>
      </c>
      <c r="Q20" s="27">
        <v>102.6337</v>
      </c>
      <c r="R20" s="27">
        <v>86.660799999999995</v>
      </c>
      <c r="S20" s="27">
        <v>116.77460000000001</v>
      </c>
      <c r="T20" s="27">
        <v>105.24420000000001</v>
      </c>
      <c r="U20" s="27">
        <v>142.17140000000001</v>
      </c>
      <c r="V20" s="27">
        <v>91.346599999999995</v>
      </c>
      <c r="W20" s="27">
        <v>97.369799999999998</v>
      </c>
      <c r="X20" s="27">
        <v>94.327299999999994</v>
      </c>
      <c r="Y20" s="27">
        <v>85.716099999999997</v>
      </c>
      <c r="Z20" s="27">
        <v>79.211399999999998</v>
      </c>
      <c r="AA20" s="27">
        <v>99.701599999999999</v>
      </c>
      <c r="AB20" s="11">
        <f>AB19*(1+SUMPRODUCT($B$6:$AA$6,'2-artRendite'!B20:AA20))</f>
        <v>96.674045118921214</v>
      </c>
      <c r="AC20" s="15">
        <v>94.245400000000004</v>
      </c>
    </row>
    <row r="21" spans="1:29" s="15" customFormat="1" ht="13.5" customHeight="1" x14ac:dyDescent="0.2">
      <c r="A21" s="39">
        <v>33634</v>
      </c>
      <c r="B21" s="28">
        <v>76.109899999999996</v>
      </c>
      <c r="C21" s="28">
        <v>88.917599999999993</v>
      </c>
      <c r="D21" s="28">
        <v>73.360100000000003</v>
      </c>
      <c r="E21" s="28">
        <v>95.177300000000002</v>
      </c>
      <c r="F21" s="28">
        <v>106.474</v>
      </c>
      <c r="G21" s="28">
        <v>85.453100000000006</v>
      </c>
      <c r="H21" s="28">
        <v>91.9816</v>
      </c>
      <c r="I21" s="28">
        <v>91.299899999999994</v>
      </c>
      <c r="J21" s="28">
        <v>160.95599999999999</v>
      </c>
      <c r="K21" s="28">
        <v>105.69799999999999</v>
      </c>
      <c r="L21" s="28">
        <v>107.2469</v>
      </c>
      <c r="M21" s="28">
        <v>64.775800000000004</v>
      </c>
      <c r="N21" s="28">
        <v>97.568200000000004</v>
      </c>
      <c r="O21" s="28">
        <v>99.302499999999995</v>
      </c>
      <c r="P21" s="28">
        <v>97.071299999999994</v>
      </c>
      <c r="Q21" s="28">
        <v>104.8832</v>
      </c>
      <c r="R21" s="28">
        <v>88.892799999999994</v>
      </c>
      <c r="S21" s="28">
        <v>106.4902</v>
      </c>
      <c r="T21" s="28">
        <v>108.559</v>
      </c>
      <c r="U21" s="28">
        <v>155.15199999999999</v>
      </c>
      <c r="V21" s="28">
        <v>90.595299999999995</v>
      </c>
      <c r="W21" s="28">
        <v>100.1759</v>
      </c>
      <c r="X21" s="28">
        <v>89.472899999999996</v>
      </c>
      <c r="Y21" s="28">
        <v>80.060100000000006</v>
      </c>
      <c r="Z21" s="28">
        <v>83.761600000000001</v>
      </c>
      <c r="AA21" s="28">
        <v>97.828599999999994</v>
      </c>
      <c r="AB21" s="11">
        <f>AB20*(1+SUMPRODUCT($B$6:$AA$6,'2-artRendite'!B21:AA21))</f>
        <v>98.133928235657805</v>
      </c>
      <c r="AC21" s="15">
        <v>96.121899999999997</v>
      </c>
    </row>
    <row r="22" spans="1:29" s="15" customFormat="1" ht="14.25" x14ac:dyDescent="0.2">
      <c r="A22" s="40">
        <v>33662</v>
      </c>
      <c r="B22" s="27">
        <v>80.536199999999994</v>
      </c>
      <c r="C22" s="27">
        <v>87.395399999999995</v>
      </c>
      <c r="D22" s="27">
        <v>69.425899999999999</v>
      </c>
      <c r="E22" s="27">
        <v>100.687</v>
      </c>
      <c r="F22" s="27">
        <v>107.5052</v>
      </c>
      <c r="G22" s="27">
        <v>88.648600000000002</v>
      </c>
      <c r="H22" s="27">
        <v>91.021799999999999</v>
      </c>
      <c r="I22" s="27">
        <v>89.657300000000006</v>
      </c>
      <c r="J22" s="27">
        <v>153.86619999999999</v>
      </c>
      <c r="K22" s="27">
        <v>105.2189</v>
      </c>
      <c r="L22" s="27">
        <v>107.9151</v>
      </c>
      <c r="M22" s="27">
        <v>62.311799999999998</v>
      </c>
      <c r="N22" s="27">
        <v>98.685299999999998</v>
      </c>
      <c r="O22" s="27">
        <v>97.818600000000004</v>
      </c>
      <c r="P22" s="27">
        <v>99.236000000000004</v>
      </c>
      <c r="Q22" s="27">
        <v>104.9023</v>
      </c>
      <c r="R22" s="27">
        <v>91.514899999999997</v>
      </c>
      <c r="S22" s="27">
        <v>103.3767</v>
      </c>
      <c r="T22" s="27">
        <v>107.86799999999999</v>
      </c>
      <c r="U22" s="27">
        <v>144.3338</v>
      </c>
      <c r="V22" s="27">
        <v>89.926400000000001</v>
      </c>
      <c r="W22" s="27">
        <v>102.2081</v>
      </c>
      <c r="X22" s="27">
        <v>82.410700000000006</v>
      </c>
      <c r="Y22" s="27">
        <v>80.836200000000005</v>
      </c>
      <c r="Z22" s="27">
        <v>84.528099999999995</v>
      </c>
      <c r="AA22" s="27">
        <v>100.1365</v>
      </c>
      <c r="AB22" s="11">
        <f>AB21*(1+SUMPRODUCT($B$6:$AA$6,'2-artRendite'!B22:AA22))</f>
        <v>97.768292144077947</v>
      </c>
      <c r="AC22" s="15">
        <v>96.133099999999999</v>
      </c>
    </row>
    <row r="23" spans="1:29" s="15" customFormat="1" ht="14.25" x14ac:dyDescent="0.2">
      <c r="A23" s="39">
        <v>33694</v>
      </c>
      <c r="B23" s="28">
        <v>79.664900000000003</v>
      </c>
      <c r="C23" s="28">
        <v>90.096199999999996</v>
      </c>
      <c r="D23" s="28">
        <v>67.318299999999994</v>
      </c>
      <c r="E23" s="28">
        <v>99.532300000000006</v>
      </c>
      <c r="F23" s="28">
        <v>104.24379999999999</v>
      </c>
      <c r="G23" s="28">
        <v>92.732699999999994</v>
      </c>
      <c r="H23" s="28">
        <v>88.574700000000007</v>
      </c>
      <c r="I23" s="28">
        <v>92.891000000000005</v>
      </c>
      <c r="J23" s="28">
        <v>145.99420000000001</v>
      </c>
      <c r="K23" s="28">
        <v>107.4858</v>
      </c>
      <c r="L23" s="28">
        <v>110.6555</v>
      </c>
      <c r="M23" s="28">
        <v>72.343599999999995</v>
      </c>
      <c r="N23" s="28">
        <v>93.879300000000001</v>
      </c>
      <c r="O23" s="28">
        <v>98.361199999999997</v>
      </c>
      <c r="P23" s="28">
        <v>99.424400000000006</v>
      </c>
      <c r="Q23" s="28">
        <v>106.3511</v>
      </c>
      <c r="R23" s="28">
        <v>91.018500000000003</v>
      </c>
      <c r="S23" s="28">
        <v>112.2852</v>
      </c>
      <c r="T23" s="28">
        <v>107.7761</v>
      </c>
      <c r="U23" s="28">
        <v>137.24870000000001</v>
      </c>
      <c r="V23" s="28">
        <v>93.0749</v>
      </c>
      <c r="W23" s="28">
        <v>110.0141</v>
      </c>
      <c r="X23" s="28">
        <v>73.074399999999997</v>
      </c>
      <c r="Y23" s="28">
        <v>83.092299999999994</v>
      </c>
      <c r="Z23" s="28">
        <v>85.1631</v>
      </c>
      <c r="AA23" s="28">
        <v>101.6344</v>
      </c>
      <c r="AB23" s="11">
        <f>AB22*(1+SUMPRODUCT($B$6:$AA$6,'2-artRendite'!B23:AA23))</f>
        <v>98.564684767900843</v>
      </c>
      <c r="AC23" s="15">
        <v>97.0167</v>
      </c>
    </row>
    <row r="24" spans="1:29" s="15" customFormat="1" ht="14.25" x14ac:dyDescent="0.2">
      <c r="A24" s="40">
        <v>33724</v>
      </c>
      <c r="B24" s="27">
        <v>79.290400000000005</v>
      </c>
      <c r="C24" s="27">
        <v>97.215599999999995</v>
      </c>
      <c r="D24" s="27">
        <v>59.819899999999997</v>
      </c>
      <c r="E24" s="27">
        <v>98.600499999999997</v>
      </c>
      <c r="F24" s="27">
        <v>96.7226</v>
      </c>
      <c r="G24" s="27">
        <v>95.233900000000006</v>
      </c>
      <c r="H24" s="27">
        <v>86.902500000000003</v>
      </c>
      <c r="I24" s="27">
        <v>100.5624</v>
      </c>
      <c r="J24" s="27">
        <v>139.58019999999999</v>
      </c>
      <c r="K24" s="27">
        <v>113.5521</v>
      </c>
      <c r="L24" s="27">
        <v>108.5213</v>
      </c>
      <c r="M24" s="27">
        <v>74.821200000000005</v>
      </c>
      <c r="N24" s="27">
        <v>94.618899999999996</v>
      </c>
      <c r="O24" s="27">
        <v>94.917199999999994</v>
      </c>
      <c r="P24" s="27">
        <v>97.149100000000004</v>
      </c>
      <c r="Q24" s="27">
        <v>103.7962</v>
      </c>
      <c r="R24" s="27">
        <v>88.849500000000006</v>
      </c>
      <c r="S24" s="27">
        <v>125.5745</v>
      </c>
      <c r="T24" s="27">
        <v>112.645</v>
      </c>
      <c r="U24" s="27">
        <v>132.07249999999999</v>
      </c>
      <c r="V24" s="27">
        <v>100.304</v>
      </c>
      <c r="W24" s="27">
        <v>113.6833</v>
      </c>
      <c r="X24" s="27">
        <v>66.415499999999994</v>
      </c>
      <c r="Y24" s="27">
        <v>82.719700000000003</v>
      </c>
      <c r="Z24" s="27">
        <v>82.330500000000001</v>
      </c>
      <c r="AA24" s="27">
        <v>104.75960000000001</v>
      </c>
      <c r="AB24" s="11">
        <f>AB23*(1+SUMPRODUCT($B$6:$AA$6,'2-artRendite'!B24:AA24))</f>
        <v>98.717862603735355</v>
      </c>
      <c r="AC24" s="15">
        <v>97.816699999999997</v>
      </c>
    </row>
    <row r="25" spans="1:29" s="15" customFormat="1" ht="14.25" x14ac:dyDescent="0.2">
      <c r="A25" s="39">
        <v>33753</v>
      </c>
      <c r="B25" s="28">
        <v>80.067599999999999</v>
      </c>
      <c r="C25" s="28">
        <v>103.9158</v>
      </c>
      <c r="D25" s="28">
        <v>60.377099999999999</v>
      </c>
      <c r="E25" s="28">
        <v>99.530199999999994</v>
      </c>
      <c r="F25" s="28">
        <v>100.89400000000001</v>
      </c>
      <c r="G25" s="28">
        <v>88.840500000000006</v>
      </c>
      <c r="H25" s="28">
        <v>86.883899999999997</v>
      </c>
      <c r="I25" s="28">
        <v>107.1444</v>
      </c>
      <c r="J25" s="28">
        <v>141.87870000000001</v>
      </c>
      <c r="K25" s="28">
        <v>111.2085</v>
      </c>
      <c r="L25" s="28">
        <v>107.7403</v>
      </c>
      <c r="M25" s="28">
        <v>87.977999999999994</v>
      </c>
      <c r="N25" s="28">
        <v>93.121499999999997</v>
      </c>
      <c r="O25" s="28">
        <v>95.362099999999998</v>
      </c>
      <c r="P25" s="28">
        <v>103.1007</v>
      </c>
      <c r="Q25" s="28">
        <v>108.2363</v>
      </c>
      <c r="R25" s="28">
        <v>96.891199999999998</v>
      </c>
      <c r="S25" s="28">
        <v>134.95849999999999</v>
      </c>
      <c r="T25" s="28">
        <v>116.3854</v>
      </c>
      <c r="U25" s="28">
        <v>130.96039999999999</v>
      </c>
      <c r="V25" s="28">
        <v>106.4716</v>
      </c>
      <c r="W25" s="28">
        <v>119.2235</v>
      </c>
      <c r="X25" s="28">
        <v>61.685499999999998</v>
      </c>
      <c r="Y25" s="28">
        <v>83.155799999999999</v>
      </c>
      <c r="Z25" s="28">
        <v>87.183099999999996</v>
      </c>
      <c r="AA25" s="28">
        <v>112.11109999999999</v>
      </c>
      <c r="AB25" s="11">
        <f>AB24*(1+SUMPRODUCT($B$6:$AA$6,'2-artRendite'!B25:AA25))</f>
        <v>101.60152030738085</v>
      </c>
      <c r="AC25" s="15">
        <v>101.1537</v>
      </c>
    </row>
    <row r="26" spans="1:29" s="15" customFormat="1" ht="14.25" x14ac:dyDescent="0.2">
      <c r="A26" s="40">
        <v>33785</v>
      </c>
      <c r="B26" s="27">
        <v>80.1982</v>
      </c>
      <c r="C26" s="27">
        <v>104.9134</v>
      </c>
      <c r="D26" s="27">
        <v>53.834899999999998</v>
      </c>
      <c r="E26" s="27">
        <v>108.5052</v>
      </c>
      <c r="F26" s="27">
        <v>97.655500000000004</v>
      </c>
      <c r="G26" s="27">
        <v>95.092100000000002</v>
      </c>
      <c r="H26" s="27">
        <v>88.713700000000003</v>
      </c>
      <c r="I26" s="27">
        <v>106.58410000000001</v>
      </c>
      <c r="J26" s="27">
        <v>140.1352</v>
      </c>
      <c r="K26" s="27">
        <v>116.9181</v>
      </c>
      <c r="L26" s="27">
        <v>112.68219999999999</v>
      </c>
      <c r="M26" s="27">
        <v>84.876400000000004</v>
      </c>
      <c r="N26" s="27">
        <v>94.958200000000005</v>
      </c>
      <c r="O26" s="27">
        <v>95.799800000000005</v>
      </c>
      <c r="P26" s="27">
        <v>101.74590000000001</v>
      </c>
      <c r="Q26" s="27">
        <v>107.3706</v>
      </c>
      <c r="R26" s="27">
        <v>94.640500000000003</v>
      </c>
      <c r="S26" s="27">
        <v>140.20869999999999</v>
      </c>
      <c r="T26" s="27">
        <v>109.2919</v>
      </c>
      <c r="U26" s="27">
        <v>131.00909999999999</v>
      </c>
      <c r="V26" s="27">
        <v>104.9401</v>
      </c>
      <c r="W26" s="27">
        <v>128.9622</v>
      </c>
      <c r="X26" s="27">
        <v>64.8155</v>
      </c>
      <c r="Y26" s="27">
        <v>94.6661</v>
      </c>
      <c r="Z26" s="27">
        <v>90.147900000000007</v>
      </c>
      <c r="AA26" s="27">
        <v>128.1046</v>
      </c>
      <c r="AB26" s="11">
        <f>AB25*(1+SUMPRODUCT($B$6:$AA$6,'2-artRendite'!B26:AA26))</f>
        <v>103.50933745056163</v>
      </c>
      <c r="AC26" s="15">
        <v>101.5672</v>
      </c>
    </row>
    <row r="27" spans="1:29" s="15" customFormat="1" ht="14.25" x14ac:dyDescent="0.2">
      <c r="A27" s="39">
        <v>33816</v>
      </c>
      <c r="B27" s="28">
        <v>79.941900000000004</v>
      </c>
      <c r="C27" s="28">
        <v>103.53619999999999</v>
      </c>
      <c r="D27" s="28">
        <v>52.269799999999996</v>
      </c>
      <c r="E27" s="28">
        <v>111.5896</v>
      </c>
      <c r="F27" s="28">
        <v>85.173000000000002</v>
      </c>
      <c r="G27" s="28">
        <v>91.061000000000007</v>
      </c>
      <c r="H27" s="28">
        <v>92.404300000000006</v>
      </c>
      <c r="I27" s="28">
        <v>106.7287</v>
      </c>
      <c r="J27" s="28">
        <v>124.4104</v>
      </c>
      <c r="K27" s="28">
        <v>110.9285</v>
      </c>
      <c r="L27" s="28">
        <v>115.41330000000001</v>
      </c>
      <c r="M27" s="28">
        <v>105.2516</v>
      </c>
      <c r="N27" s="28">
        <v>93.167500000000004</v>
      </c>
      <c r="O27" s="28">
        <v>93.206599999999995</v>
      </c>
      <c r="P27" s="28">
        <v>91.028400000000005</v>
      </c>
      <c r="Q27" s="28">
        <v>101.61020000000001</v>
      </c>
      <c r="R27" s="28">
        <v>84.714399999999998</v>
      </c>
      <c r="S27" s="28">
        <v>137.00409999999999</v>
      </c>
      <c r="T27" s="28">
        <v>108.64709999999999</v>
      </c>
      <c r="U27" s="28">
        <v>118.2432</v>
      </c>
      <c r="V27" s="28">
        <v>106.70050000000001</v>
      </c>
      <c r="W27" s="28">
        <v>131.66569999999999</v>
      </c>
      <c r="X27" s="28">
        <v>69.018199999999993</v>
      </c>
      <c r="Y27" s="28">
        <v>102.4091</v>
      </c>
      <c r="Z27" s="28">
        <v>91.112799999999993</v>
      </c>
      <c r="AA27" s="28">
        <v>122.4046</v>
      </c>
      <c r="AB27" s="11">
        <f>AB26*(1+SUMPRODUCT($B$6:$AA$6,'2-artRendite'!B27:AA27))</f>
        <v>102.2004129377292</v>
      </c>
      <c r="AC27" s="15">
        <v>101.2127</v>
      </c>
    </row>
    <row r="28" spans="1:29" s="15" customFormat="1" ht="14.25" x14ac:dyDescent="0.2">
      <c r="A28" s="40">
        <v>33847</v>
      </c>
      <c r="B28" s="27">
        <v>78.773099999999999</v>
      </c>
      <c r="C28" s="27">
        <v>101.2762</v>
      </c>
      <c r="D28" s="27">
        <v>48.0413</v>
      </c>
      <c r="E28" s="27">
        <v>110.3181</v>
      </c>
      <c r="F28" s="27">
        <v>83.027299999999997</v>
      </c>
      <c r="G28" s="27">
        <v>82.741699999999994</v>
      </c>
      <c r="H28" s="27">
        <v>88.527199999999993</v>
      </c>
      <c r="I28" s="27">
        <v>104.312</v>
      </c>
      <c r="J28" s="27">
        <v>125.681</v>
      </c>
      <c r="K28" s="27">
        <v>117.69289999999999</v>
      </c>
      <c r="L28" s="27">
        <v>115.9225</v>
      </c>
      <c r="M28" s="27">
        <v>110.0557</v>
      </c>
      <c r="N28" s="27">
        <v>91.757800000000003</v>
      </c>
      <c r="O28" s="27">
        <v>88.542500000000004</v>
      </c>
      <c r="P28" s="27">
        <v>89.4559</v>
      </c>
      <c r="Q28" s="27">
        <v>102.154</v>
      </c>
      <c r="R28" s="27">
        <v>82.588200000000001</v>
      </c>
      <c r="S28" s="27">
        <v>133.32990000000001</v>
      </c>
      <c r="T28" s="27">
        <v>111.4896</v>
      </c>
      <c r="U28" s="27">
        <v>120.28579999999999</v>
      </c>
      <c r="V28" s="27">
        <v>105.1606</v>
      </c>
      <c r="W28" s="27">
        <v>135.90809999999999</v>
      </c>
      <c r="X28" s="27">
        <v>70.505499999999998</v>
      </c>
      <c r="Y28" s="27">
        <v>101.8554</v>
      </c>
      <c r="Z28" s="27">
        <v>85.619399999999999</v>
      </c>
      <c r="AA28" s="27">
        <v>122.476</v>
      </c>
      <c r="AB28" s="11">
        <f>AB27*(1+SUMPRODUCT($B$6:$AA$6,'2-artRendite'!B28:AA28))</f>
        <v>101.02119205716073</v>
      </c>
      <c r="AC28" s="15">
        <v>100.1336</v>
      </c>
    </row>
    <row r="29" spans="1:29" s="15" customFormat="1" ht="14.25" x14ac:dyDescent="0.2">
      <c r="A29" s="39">
        <v>33877</v>
      </c>
      <c r="B29" s="28">
        <v>76.283199999999994</v>
      </c>
      <c r="C29" s="28">
        <v>104.1279</v>
      </c>
      <c r="D29" s="28">
        <v>49.4953</v>
      </c>
      <c r="E29" s="28">
        <v>104.511</v>
      </c>
      <c r="F29" s="28">
        <v>82.470100000000002</v>
      </c>
      <c r="G29" s="28">
        <v>79.446399999999997</v>
      </c>
      <c r="H29" s="28">
        <v>89.803700000000006</v>
      </c>
      <c r="I29" s="28">
        <v>107.4794</v>
      </c>
      <c r="J29" s="28">
        <v>132.67920000000001</v>
      </c>
      <c r="K29" s="28">
        <v>122.9987</v>
      </c>
      <c r="L29" s="28">
        <v>119.23520000000001</v>
      </c>
      <c r="M29" s="28">
        <v>131.7586</v>
      </c>
      <c r="N29" s="28">
        <v>84.641199999999998</v>
      </c>
      <c r="O29" s="28">
        <v>88.647599999999997</v>
      </c>
      <c r="P29" s="28">
        <v>89.639600000000002</v>
      </c>
      <c r="Q29" s="28">
        <v>100.1991</v>
      </c>
      <c r="R29" s="28">
        <v>84.400499999999994</v>
      </c>
      <c r="S29" s="28">
        <v>131.22409999999999</v>
      </c>
      <c r="T29" s="28">
        <v>109.0441</v>
      </c>
      <c r="U29" s="28">
        <v>126.8348</v>
      </c>
      <c r="V29" s="28">
        <v>107.102</v>
      </c>
      <c r="W29" s="28">
        <v>127.26179999999999</v>
      </c>
      <c r="X29" s="28">
        <v>65.311199999999999</v>
      </c>
      <c r="Y29" s="28">
        <v>90.451999999999998</v>
      </c>
      <c r="Z29" s="28">
        <v>87.900400000000005</v>
      </c>
      <c r="AA29" s="28">
        <v>115.01439999999999</v>
      </c>
      <c r="AB29" s="11">
        <f>AB28*(1+SUMPRODUCT($B$6:$AA$6,'2-artRendite'!B29:AA29))</f>
        <v>100.93998352451628</v>
      </c>
      <c r="AC29" s="15">
        <v>101.61620000000001</v>
      </c>
    </row>
    <row r="30" spans="1:29" s="15" customFormat="1" ht="14.25" x14ac:dyDescent="0.2">
      <c r="A30" s="40">
        <v>33907</v>
      </c>
      <c r="B30" s="27">
        <v>69.273099999999999</v>
      </c>
      <c r="C30" s="27">
        <v>100.05800000000001</v>
      </c>
      <c r="D30" s="27">
        <v>60.964799999999997</v>
      </c>
      <c r="E30" s="27">
        <v>101.404</v>
      </c>
      <c r="F30" s="27">
        <v>79.589500000000001</v>
      </c>
      <c r="G30" s="27">
        <v>78.627099999999999</v>
      </c>
      <c r="H30" s="27">
        <v>87.616900000000001</v>
      </c>
      <c r="I30" s="27">
        <v>101.491</v>
      </c>
      <c r="J30" s="27">
        <v>131.82169999999999</v>
      </c>
      <c r="K30" s="27">
        <v>121.9898</v>
      </c>
      <c r="L30" s="27">
        <v>119.7146</v>
      </c>
      <c r="M30" s="27">
        <v>119.4892</v>
      </c>
      <c r="N30" s="27">
        <v>77.075699999999998</v>
      </c>
      <c r="O30" s="27">
        <v>88.853800000000007</v>
      </c>
      <c r="P30" s="27">
        <v>90.923000000000002</v>
      </c>
      <c r="Q30" s="27">
        <v>98.472499999999997</v>
      </c>
      <c r="R30" s="27">
        <v>86.0852</v>
      </c>
      <c r="S30" s="27">
        <v>132.43510000000001</v>
      </c>
      <c r="T30" s="27">
        <v>107.8861</v>
      </c>
      <c r="U30" s="27">
        <v>128.67080000000001</v>
      </c>
      <c r="V30" s="27">
        <v>102.9302</v>
      </c>
      <c r="W30" s="27">
        <v>109.2276</v>
      </c>
      <c r="X30" s="27">
        <v>60.467599999999997</v>
      </c>
      <c r="Y30" s="27">
        <v>77.142099999999999</v>
      </c>
      <c r="Z30" s="27">
        <v>85.171099999999996</v>
      </c>
      <c r="AA30" s="27">
        <v>105.4263</v>
      </c>
      <c r="AB30" s="11">
        <f>AB29*(1+SUMPRODUCT($B$6:$AA$6,'2-artRendite'!B30:AA30))</f>
        <v>98.100589141105175</v>
      </c>
      <c r="AC30" s="15">
        <v>98.618700000000004</v>
      </c>
    </row>
    <row r="31" spans="1:29" s="15" customFormat="1" ht="14.25" x14ac:dyDescent="0.2">
      <c r="A31" s="39">
        <v>33938</v>
      </c>
      <c r="B31" s="28">
        <v>71.071700000000007</v>
      </c>
      <c r="C31" s="28">
        <v>96.801900000000003</v>
      </c>
      <c r="D31" s="28">
        <v>62.900199999999998</v>
      </c>
      <c r="E31" s="28">
        <v>98.045500000000004</v>
      </c>
      <c r="F31" s="28">
        <v>81.502099999999999</v>
      </c>
      <c r="G31" s="28">
        <v>87.340599999999995</v>
      </c>
      <c r="H31" s="28">
        <v>86.326700000000002</v>
      </c>
      <c r="I31" s="28">
        <v>94.772599999999997</v>
      </c>
      <c r="J31" s="28">
        <v>140.0873</v>
      </c>
      <c r="K31" s="28">
        <v>124.50360000000001</v>
      </c>
      <c r="L31" s="28">
        <v>123.7398</v>
      </c>
      <c r="M31" s="28">
        <v>110.98139999999999</v>
      </c>
      <c r="N31" s="28">
        <v>73.340500000000006</v>
      </c>
      <c r="O31" s="28">
        <v>88.441999999999993</v>
      </c>
      <c r="P31" s="28">
        <v>92.979900000000001</v>
      </c>
      <c r="Q31" s="28">
        <v>97.979100000000003</v>
      </c>
      <c r="R31" s="28">
        <v>91.0655</v>
      </c>
      <c r="S31" s="28">
        <v>127.339</v>
      </c>
      <c r="T31" s="28">
        <v>103.9068</v>
      </c>
      <c r="U31" s="28">
        <v>136.1908</v>
      </c>
      <c r="V31" s="28">
        <v>99.407300000000006</v>
      </c>
      <c r="W31" s="28">
        <v>112.0968</v>
      </c>
      <c r="X31" s="28">
        <v>62.645299999999999</v>
      </c>
      <c r="Y31" s="28">
        <v>70.690399999999997</v>
      </c>
      <c r="Z31" s="28">
        <v>87.568299999999994</v>
      </c>
      <c r="AA31" s="28">
        <v>102.7272</v>
      </c>
      <c r="AB31" s="11">
        <f>AB30*(1+SUMPRODUCT($B$6:$AA$6,'2-artRendite'!B31:AA31))</f>
        <v>98.267069765323484</v>
      </c>
      <c r="AC31" s="15">
        <v>97.786799999999999</v>
      </c>
    </row>
    <row r="32" spans="1:29" s="15" customFormat="1" ht="14.25" x14ac:dyDescent="0.2">
      <c r="A32" s="40">
        <v>33969</v>
      </c>
      <c r="B32" s="27">
        <v>73.349000000000004</v>
      </c>
      <c r="C32" s="27">
        <v>94.850999999999999</v>
      </c>
      <c r="D32" s="27">
        <v>67.006200000000007</v>
      </c>
      <c r="E32" s="27">
        <v>102.8869</v>
      </c>
      <c r="F32" s="27">
        <v>79.885300000000001</v>
      </c>
      <c r="G32" s="27">
        <v>88.6995</v>
      </c>
      <c r="H32" s="27">
        <v>85.948800000000006</v>
      </c>
      <c r="I32" s="27">
        <v>94.456400000000002</v>
      </c>
      <c r="J32" s="27">
        <v>136.07130000000001</v>
      </c>
      <c r="K32" s="27">
        <v>125.57040000000001</v>
      </c>
      <c r="L32" s="27">
        <v>129.06299999999999</v>
      </c>
      <c r="M32" s="27">
        <v>106.7878</v>
      </c>
      <c r="N32" s="27">
        <v>74.436099999999996</v>
      </c>
      <c r="O32" s="27">
        <v>86.761499999999998</v>
      </c>
      <c r="P32" s="27">
        <v>94.268000000000001</v>
      </c>
      <c r="Q32" s="27">
        <v>100.4753</v>
      </c>
      <c r="R32" s="27">
        <v>91.292400000000001</v>
      </c>
      <c r="S32" s="27">
        <v>127.6957</v>
      </c>
      <c r="T32" s="27">
        <v>103.98390000000001</v>
      </c>
      <c r="U32" s="27">
        <v>130.2225</v>
      </c>
      <c r="V32" s="27">
        <v>97.371399999999994</v>
      </c>
      <c r="W32" s="27">
        <v>104.9058</v>
      </c>
      <c r="X32" s="27">
        <v>58.334000000000003</v>
      </c>
      <c r="Y32" s="27">
        <v>67.717500000000001</v>
      </c>
      <c r="Z32" s="27">
        <v>85.598500000000001</v>
      </c>
      <c r="AA32" s="27">
        <v>104.4986</v>
      </c>
      <c r="AB32" s="11">
        <f>AB31*(1+SUMPRODUCT($B$6:$AA$6,'2-artRendite'!B32:AA32))</f>
        <v>97.87554686458202</v>
      </c>
      <c r="AC32" s="15">
        <v>97.735799999999998</v>
      </c>
    </row>
    <row r="33" spans="1:29" s="15" customFormat="1" ht="14.25" x14ac:dyDescent="0.2">
      <c r="A33" s="39">
        <v>33998</v>
      </c>
      <c r="B33" s="28">
        <v>71.460400000000007</v>
      </c>
      <c r="C33" s="28">
        <v>94.616900000000001</v>
      </c>
      <c r="D33" s="28">
        <v>50.501800000000003</v>
      </c>
      <c r="E33" s="28">
        <v>98.512</v>
      </c>
      <c r="F33" s="28">
        <v>79.3429</v>
      </c>
      <c r="G33" s="28">
        <v>89.644199999999998</v>
      </c>
      <c r="H33" s="28">
        <v>85.265000000000001</v>
      </c>
      <c r="I33" s="28">
        <v>94.140799999999999</v>
      </c>
      <c r="J33" s="28">
        <v>141.70920000000001</v>
      </c>
      <c r="K33" s="28">
        <v>127.38079999999999</v>
      </c>
      <c r="L33" s="28">
        <v>130.7619</v>
      </c>
      <c r="M33" s="28">
        <v>107.2551</v>
      </c>
      <c r="N33" s="28">
        <v>73.040999999999997</v>
      </c>
      <c r="O33" s="28">
        <v>86.269099999999995</v>
      </c>
      <c r="P33" s="28">
        <v>94.460099999999997</v>
      </c>
      <c r="Q33" s="28">
        <v>98.548699999999997</v>
      </c>
      <c r="R33" s="28">
        <v>91.827600000000004</v>
      </c>
      <c r="S33" s="28">
        <v>126.33799999999999</v>
      </c>
      <c r="T33" s="28">
        <v>107.2246</v>
      </c>
      <c r="U33" s="28">
        <v>140.22909999999999</v>
      </c>
      <c r="V33" s="28">
        <v>100.84780000000001</v>
      </c>
      <c r="W33" s="28">
        <v>108.8912</v>
      </c>
      <c r="X33" s="28">
        <v>56.979199999999999</v>
      </c>
      <c r="Y33" s="28">
        <v>64.100999999999999</v>
      </c>
      <c r="Z33" s="28">
        <v>88.292100000000005</v>
      </c>
      <c r="AA33" s="28">
        <v>104.7397</v>
      </c>
      <c r="AB33" s="11">
        <f>AB32*(1+SUMPRODUCT($B$6:$AA$6,'2-artRendite'!B33:AA33))</f>
        <v>97.278600694992789</v>
      </c>
      <c r="AC33" s="15">
        <v>97.5535</v>
      </c>
    </row>
    <row r="34" spans="1:29" s="15" customFormat="1" ht="14.25" x14ac:dyDescent="0.2">
      <c r="A34" s="40">
        <v>34026</v>
      </c>
      <c r="B34" s="27">
        <v>70.637600000000006</v>
      </c>
      <c r="C34" s="27">
        <v>96.722099999999998</v>
      </c>
      <c r="D34" s="27">
        <v>52.648800000000001</v>
      </c>
      <c r="E34" s="27">
        <v>95.141900000000007</v>
      </c>
      <c r="F34" s="27">
        <v>78.4268</v>
      </c>
      <c r="G34" s="27">
        <v>94.566599999999994</v>
      </c>
      <c r="H34" s="27">
        <v>85.046099999999996</v>
      </c>
      <c r="I34" s="27">
        <v>97.271900000000002</v>
      </c>
      <c r="J34" s="27">
        <v>133.5095</v>
      </c>
      <c r="K34" s="27">
        <v>132.69929999999999</v>
      </c>
      <c r="L34" s="27">
        <v>136.8152</v>
      </c>
      <c r="M34" s="27">
        <v>122.0676</v>
      </c>
      <c r="N34" s="27">
        <v>75.649100000000004</v>
      </c>
      <c r="O34" s="27">
        <v>84.408900000000003</v>
      </c>
      <c r="P34" s="27">
        <v>95.195099999999996</v>
      </c>
      <c r="Q34" s="27">
        <v>96.843999999999994</v>
      </c>
      <c r="R34" s="27">
        <v>92.490700000000004</v>
      </c>
      <c r="S34" s="27">
        <v>143.46100000000001</v>
      </c>
      <c r="T34" s="27">
        <v>103.5264</v>
      </c>
      <c r="U34" s="27">
        <v>131.59389999999999</v>
      </c>
      <c r="V34" s="27">
        <v>102.9738</v>
      </c>
      <c r="W34" s="27">
        <v>100.65479999999999</v>
      </c>
      <c r="X34" s="27">
        <v>56.559699999999999</v>
      </c>
      <c r="Y34" s="27">
        <v>60.369</v>
      </c>
      <c r="Z34" s="27">
        <v>84.396799999999999</v>
      </c>
      <c r="AA34" s="27">
        <v>104.02630000000001</v>
      </c>
      <c r="AB34" s="11">
        <f>AB33*(1+SUMPRODUCT($B$6:$AA$6,'2-artRendite'!B34:AA34))</f>
        <v>97.808492370582485</v>
      </c>
      <c r="AC34" s="15">
        <v>98.757999999999996</v>
      </c>
    </row>
    <row r="35" spans="1:29" s="15" customFormat="1" ht="14.25" x14ac:dyDescent="0.2">
      <c r="A35" s="39">
        <v>34059</v>
      </c>
      <c r="B35" s="28">
        <v>66.572100000000006</v>
      </c>
      <c r="C35" s="28">
        <v>96.608999999999995</v>
      </c>
      <c r="D35" s="28">
        <v>47.704999999999998</v>
      </c>
      <c r="E35" s="28">
        <v>95.65</v>
      </c>
      <c r="F35" s="28">
        <v>82.5852</v>
      </c>
      <c r="G35" s="28">
        <v>91.395099999999999</v>
      </c>
      <c r="H35" s="28">
        <v>87.594700000000003</v>
      </c>
      <c r="I35" s="28">
        <v>95.578800000000001</v>
      </c>
      <c r="J35" s="28">
        <v>138.04689999999999</v>
      </c>
      <c r="K35" s="28">
        <v>147.8595</v>
      </c>
      <c r="L35" s="28">
        <v>140.44290000000001</v>
      </c>
      <c r="M35" s="28">
        <v>140.06720000000001</v>
      </c>
      <c r="N35" s="28">
        <v>76.248599999999996</v>
      </c>
      <c r="O35" s="28">
        <v>91.579599999999999</v>
      </c>
      <c r="P35" s="28">
        <v>96.811899999999994</v>
      </c>
      <c r="Q35" s="28">
        <v>101.29130000000001</v>
      </c>
      <c r="R35" s="28">
        <v>91.688900000000004</v>
      </c>
      <c r="S35" s="28">
        <v>171.72069999999999</v>
      </c>
      <c r="T35" s="28">
        <v>105.5642</v>
      </c>
      <c r="U35" s="28">
        <v>137.49529999999999</v>
      </c>
      <c r="V35" s="28">
        <v>102.25449999999999</v>
      </c>
      <c r="W35" s="28">
        <v>96.385000000000005</v>
      </c>
      <c r="X35" s="28">
        <v>55.683799999999998</v>
      </c>
      <c r="Y35" s="28">
        <v>61.3598</v>
      </c>
      <c r="Z35" s="28">
        <v>89.1053</v>
      </c>
      <c r="AA35" s="28">
        <v>101.8109</v>
      </c>
      <c r="AB35" s="11">
        <f>AB34*(1+SUMPRODUCT($B$6:$AA$6,'2-artRendite'!B35:AA35))</f>
        <v>100.07165574686393</v>
      </c>
      <c r="AC35" s="15">
        <v>101.10250000000001</v>
      </c>
    </row>
    <row r="36" spans="1:29" s="15" customFormat="1" ht="14.25" x14ac:dyDescent="0.2">
      <c r="A36" s="40">
        <v>34089</v>
      </c>
      <c r="B36" s="27">
        <v>65.585899999999995</v>
      </c>
      <c r="C36" s="27">
        <v>97.967500000000001</v>
      </c>
      <c r="D36" s="27">
        <v>50.710599999999999</v>
      </c>
      <c r="E36" s="27">
        <v>83.472700000000003</v>
      </c>
      <c r="F36" s="27">
        <v>81.554400000000001</v>
      </c>
      <c r="G36" s="27">
        <v>90.806700000000006</v>
      </c>
      <c r="H36" s="27">
        <v>92.437100000000001</v>
      </c>
      <c r="I36" s="27">
        <v>96.163300000000007</v>
      </c>
      <c r="J36" s="27">
        <v>135.40479999999999</v>
      </c>
      <c r="K36" s="27">
        <v>135.36519999999999</v>
      </c>
      <c r="L36" s="27">
        <v>141.74950000000001</v>
      </c>
      <c r="M36" s="27">
        <v>161.57599999999999</v>
      </c>
      <c r="N36" s="27">
        <v>74.560299999999998</v>
      </c>
      <c r="O36" s="27">
        <v>103.49890000000001</v>
      </c>
      <c r="P36" s="27">
        <v>96.728300000000004</v>
      </c>
      <c r="Q36" s="27">
        <v>100.80929999999999</v>
      </c>
      <c r="R36" s="27">
        <v>91.533299999999997</v>
      </c>
      <c r="S36" s="27">
        <v>177.74549999999999</v>
      </c>
      <c r="T36" s="27">
        <v>105.464</v>
      </c>
      <c r="U36" s="27">
        <v>132.85069999999999</v>
      </c>
      <c r="V36" s="27">
        <v>102.4281</v>
      </c>
      <c r="W36" s="27">
        <v>98.658100000000005</v>
      </c>
      <c r="X36" s="27">
        <v>55.126899999999999</v>
      </c>
      <c r="Y36" s="27">
        <v>60.979799999999997</v>
      </c>
      <c r="Z36" s="27">
        <v>95.805999999999997</v>
      </c>
      <c r="AA36" s="27">
        <v>100.22280000000001</v>
      </c>
      <c r="AB36" s="11">
        <f>AB35*(1+SUMPRODUCT($B$6:$AA$6,'2-artRendite'!B36:AA36))</f>
        <v>100.86598309088369</v>
      </c>
      <c r="AC36" s="15">
        <v>102.0373</v>
      </c>
    </row>
    <row r="37" spans="1:29" s="15" customFormat="1" ht="14.25" x14ac:dyDescent="0.2">
      <c r="A37" s="39">
        <v>34117</v>
      </c>
      <c r="B37" s="28">
        <v>65.868799999999993</v>
      </c>
      <c r="C37" s="28">
        <v>95.489099999999993</v>
      </c>
      <c r="D37" s="28">
        <v>50.312399999999997</v>
      </c>
      <c r="E37" s="28">
        <v>79.060100000000006</v>
      </c>
      <c r="F37" s="28">
        <v>78.928799999999995</v>
      </c>
      <c r="G37" s="28">
        <v>89.619299999999996</v>
      </c>
      <c r="H37" s="28">
        <v>98.171899999999994</v>
      </c>
      <c r="I37" s="28">
        <v>93.0535</v>
      </c>
      <c r="J37" s="28">
        <v>132.76490000000001</v>
      </c>
      <c r="K37" s="28">
        <v>132.9674</v>
      </c>
      <c r="L37" s="28">
        <v>141.2978</v>
      </c>
      <c r="M37" s="28">
        <v>149.71199999999999</v>
      </c>
      <c r="N37" s="28">
        <v>70.701999999999998</v>
      </c>
      <c r="O37" s="28">
        <v>108.5508</v>
      </c>
      <c r="P37" s="28">
        <v>99.777799999999999</v>
      </c>
      <c r="Q37" s="28">
        <v>103.7998</v>
      </c>
      <c r="R37" s="28">
        <v>93.2684</v>
      </c>
      <c r="S37" s="28">
        <v>149.5309</v>
      </c>
      <c r="T37" s="28">
        <v>100.477</v>
      </c>
      <c r="U37" s="28">
        <v>127.4096</v>
      </c>
      <c r="V37" s="28">
        <v>99.290099999999995</v>
      </c>
      <c r="W37" s="28">
        <v>92.692300000000003</v>
      </c>
      <c r="X37" s="28">
        <v>52.7742</v>
      </c>
      <c r="Y37" s="28">
        <v>59.274099999999997</v>
      </c>
      <c r="Z37" s="28">
        <v>98.463700000000003</v>
      </c>
      <c r="AA37" s="28">
        <v>95.583399999999997</v>
      </c>
      <c r="AB37" s="11">
        <f>AB36*(1+SUMPRODUCT($B$6:$AA$6,'2-artRendite'!B37:AA37))</f>
        <v>98.688963034607042</v>
      </c>
      <c r="AC37" s="15">
        <v>100.211</v>
      </c>
    </row>
    <row r="38" spans="1:29" s="15" customFormat="1" ht="14.25" x14ac:dyDescent="0.2">
      <c r="A38" s="40">
        <v>34150</v>
      </c>
      <c r="B38" s="27">
        <v>71.386499999999998</v>
      </c>
      <c r="C38" s="27">
        <v>90.207400000000007</v>
      </c>
      <c r="D38" s="27">
        <v>47.1629</v>
      </c>
      <c r="E38" s="27">
        <v>85.489900000000006</v>
      </c>
      <c r="F38" s="27">
        <v>78.8292</v>
      </c>
      <c r="G38" s="27">
        <v>86.716999999999999</v>
      </c>
      <c r="H38" s="27">
        <v>98.165300000000002</v>
      </c>
      <c r="I38" s="27">
        <v>88.500299999999996</v>
      </c>
      <c r="J38" s="27">
        <v>128.11109999999999</v>
      </c>
      <c r="K38" s="27">
        <v>124.91840000000001</v>
      </c>
      <c r="L38" s="27">
        <v>144.93100000000001</v>
      </c>
      <c r="M38" s="27">
        <v>151.74039999999999</v>
      </c>
      <c r="N38" s="27">
        <v>66.886099999999999</v>
      </c>
      <c r="O38" s="27">
        <v>107.2475</v>
      </c>
      <c r="P38" s="27">
        <v>109.14019999999999</v>
      </c>
      <c r="Q38" s="27">
        <v>111.83410000000001</v>
      </c>
      <c r="R38" s="27">
        <v>103.3653</v>
      </c>
      <c r="S38" s="27">
        <v>141.90170000000001</v>
      </c>
      <c r="T38" s="27">
        <v>93.790700000000001</v>
      </c>
      <c r="U38" s="27">
        <v>125.41249999999999</v>
      </c>
      <c r="V38" s="27">
        <v>93.005899999999997</v>
      </c>
      <c r="W38" s="27">
        <v>90.068700000000007</v>
      </c>
      <c r="X38" s="27">
        <v>51.4407</v>
      </c>
      <c r="Y38" s="27">
        <v>56.723999999999997</v>
      </c>
      <c r="Z38" s="27">
        <v>96.307100000000005</v>
      </c>
      <c r="AA38" s="27">
        <v>92.457899999999995</v>
      </c>
      <c r="AB38" s="11">
        <f>AB37*(1+SUMPRODUCT($B$6:$AA$6,'2-artRendite'!B38:AA38))</f>
        <v>97.831126271304655</v>
      </c>
      <c r="AC38" s="15">
        <v>99.888400000000004</v>
      </c>
    </row>
    <row r="39" spans="1:29" s="15" customFormat="1" ht="14.25" x14ac:dyDescent="0.2">
      <c r="A39" s="39">
        <v>34180</v>
      </c>
      <c r="B39" s="28">
        <v>69.508300000000006</v>
      </c>
      <c r="C39" s="28">
        <v>84.822400000000002</v>
      </c>
      <c r="D39" s="28">
        <v>58.995600000000003</v>
      </c>
      <c r="E39" s="28">
        <v>87.491799999999998</v>
      </c>
      <c r="F39" s="28">
        <v>81.358999999999995</v>
      </c>
      <c r="G39" s="28">
        <v>92.182000000000002</v>
      </c>
      <c r="H39" s="28">
        <v>105.6296</v>
      </c>
      <c r="I39" s="28">
        <v>84.343299999999999</v>
      </c>
      <c r="J39" s="28">
        <v>138.07079999999999</v>
      </c>
      <c r="K39" s="28">
        <v>137.8895</v>
      </c>
      <c r="L39" s="28">
        <v>144.09180000000001</v>
      </c>
      <c r="M39" s="28">
        <v>150.2996</v>
      </c>
      <c r="N39" s="28">
        <v>60.970799999999997</v>
      </c>
      <c r="O39" s="28">
        <v>126.7617</v>
      </c>
      <c r="P39" s="28">
        <v>114.3194</v>
      </c>
      <c r="Q39" s="28">
        <v>119.87990000000001</v>
      </c>
      <c r="R39" s="28">
        <v>101.0714</v>
      </c>
      <c r="S39" s="28">
        <v>127.42749999999999</v>
      </c>
      <c r="T39" s="28">
        <v>89.141900000000007</v>
      </c>
      <c r="U39" s="28">
        <v>133.06200000000001</v>
      </c>
      <c r="V39" s="28">
        <v>87.240799999999993</v>
      </c>
      <c r="W39" s="28">
        <v>89.475800000000007</v>
      </c>
      <c r="X39" s="28">
        <v>53.628</v>
      </c>
      <c r="Y39" s="28">
        <v>56.883699999999997</v>
      </c>
      <c r="Z39" s="28">
        <v>104.10599999999999</v>
      </c>
      <c r="AA39" s="28">
        <v>87.052800000000005</v>
      </c>
      <c r="AB39" s="11">
        <f>AB38*(1+SUMPRODUCT($B$6:$AA$6,'2-artRendite'!B39:AA39))</f>
        <v>100.00678128472688</v>
      </c>
      <c r="AC39" s="15">
        <v>101.6092</v>
      </c>
    </row>
    <row r="40" spans="1:29" s="15" customFormat="1" ht="14.25" x14ac:dyDescent="0.2">
      <c r="A40" s="40">
        <v>34212</v>
      </c>
      <c r="B40" s="27">
        <v>66.224000000000004</v>
      </c>
      <c r="C40" s="27">
        <v>86.251999999999995</v>
      </c>
      <c r="D40" s="27">
        <v>57.984400000000001</v>
      </c>
      <c r="E40" s="27">
        <v>85.058700000000002</v>
      </c>
      <c r="F40" s="27">
        <v>80.108000000000004</v>
      </c>
      <c r="G40" s="27">
        <v>86.154700000000005</v>
      </c>
      <c r="H40" s="27">
        <v>96.747900000000001</v>
      </c>
      <c r="I40" s="27">
        <v>87.003799999999998</v>
      </c>
      <c r="J40" s="27">
        <v>140.04839999999999</v>
      </c>
      <c r="K40" s="27">
        <v>142.6472</v>
      </c>
      <c r="L40" s="27">
        <v>144.3853</v>
      </c>
      <c r="M40" s="27">
        <v>154.39940000000001</v>
      </c>
      <c r="N40" s="27">
        <v>57.032499999999999</v>
      </c>
      <c r="O40" s="27">
        <v>113.6456</v>
      </c>
      <c r="P40" s="27">
        <v>110.5462</v>
      </c>
      <c r="Q40" s="27">
        <v>114.50360000000001</v>
      </c>
      <c r="R40" s="27">
        <v>102.1559</v>
      </c>
      <c r="S40" s="27">
        <v>123.8134</v>
      </c>
      <c r="T40" s="27">
        <v>94.792100000000005</v>
      </c>
      <c r="U40" s="27">
        <v>135.34299999999999</v>
      </c>
      <c r="V40" s="27">
        <v>87.674499999999995</v>
      </c>
      <c r="W40" s="27">
        <v>84.526200000000003</v>
      </c>
      <c r="X40" s="27">
        <v>58.840899999999998</v>
      </c>
      <c r="Y40" s="27">
        <v>55.465800000000002</v>
      </c>
      <c r="Z40" s="27">
        <v>95.665400000000005</v>
      </c>
      <c r="AA40" s="27">
        <v>84.022900000000007</v>
      </c>
      <c r="AB40" s="11">
        <f>AB39*(1+SUMPRODUCT($B$6:$AA$6,'2-artRendite'!B40:AA40))</f>
        <v>98.439451421148178</v>
      </c>
      <c r="AC40" s="15">
        <v>99.871099999999998</v>
      </c>
    </row>
    <row r="41" spans="1:29" s="15" customFormat="1" ht="14.25" x14ac:dyDescent="0.2">
      <c r="A41" s="39">
        <v>34242</v>
      </c>
      <c r="B41" s="28">
        <v>63.318300000000001</v>
      </c>
      <c r="C41" s="28">
        <v>86.483500000000006</v>
      </c>
      <c r="D41" s="28">
        <v>55.592799999999997</v>
      </c>
      <c r="E41" s="28">
        <v>74.266599999999997</v>
      </c>
      <c r="F41" s="28">
        <v>82.759600000000006</v>
      </c>
      <c r="G41" s="28">
        <v>89.447599999999994</v>
      </c>
      <c r="H41" s="28">
        <v>92.189599999999999</v>
      </c>
      <c r="I41" s="28">
        <v>91.084100000000007</v>
      </c>
      <c r="J41" s="28">
        <v>144.07810000000001</v>
      </c>
      <c r="K41" s="28">
        <v>144.923</v>
      </c>
      <c r="L41" s="28">
        <v>142.27189999999999</v>
      </c>
      <c r="M41" s="28">
        <v>145.1566</v>
      </c>
      <c r="N41" s="28">
        <v>50.0839</v>
      </c>
      <c r="O41" s="28">
        <v>95.205399999999997</v>
      </c>
      <c r="P41" s="28">
        <v>105.18640000000001</v>
      </c>
      <c r="Q41" s="28">
        <v>106.2735</v>
      </c>
      <c r="R41" s="28">
        <v>101.5121</v>
      </c>
      <c r="S41" s="28">
        <v>136.2654</v>
      </c>
      <c r="T41" s="28">
        <v>94.009299999999996</v>
      </c>
      <c r="U41" s="28">
        <v>137.07910000000001</v>
      </c>
      <c r="V41" s="28">
        <v>89.030699999999996</v>
      </c>
      <c r="W41" s="28">
        <v>83.838899999999995</v>
      </c>
      <c r="X41" s="28">
        <v>62.923400000000001</v>
      </c>
      <c r="Y41" s="28">
        <v>52.346899999999998</v>
      </c>
      <c r="Z41" s="28">
        <v>90.163399999999996</v>
      </c>
      <c r="AA41" s="28">
        <v>79.118799999999993</v>
      </c>
      <c r="AB41" s="11">
        <f>AB40*(1+SUMPRODUCT($B$6:$AA$6,'2-artRendite'!B41:AA41))</f>
        <v>96.285158109099086</v>
      </c>
      <c r="AC41" s="15">
        <v>97.54</v>
      </c>
    </row>
    <row r="42" spans="1:29" s="15" customFormat="1" ht="14.25" x14ac:dyDescent="0.2">
      <c r="A42" s="40">
        <v>34271</v>
      </c>
      <c r="B42" s="27">
        <v>60.149099999999997</v>
      </c>
      <c r="C42" s="27">
        <v>78.743700000000004</v>
      </c>
      <c r="D42" s="27">
        <v>59.316299999999998</v>
      </c>
      <c r="E42" s="27">
        <v>72.705500000000001</v>
      </c>
      <c r="F42" s="27">
        <v>87.363399999999999</v>
      </c>
      <c r="G42" s="27">
        <v>87.477800000000002</v>
      </c>
      <c r="H42" s="27">
        <v>95.644199999999998</v>
      </c>
      <c r="I42" s="27">
        <v>81.636600000000001</v>
      </c>
      <c r="J42" s="27">
        <v>150.23480000000001</v>
      </c>
      <c r="K42" s="27">
        <v>150.32499999999999</v>
      </c>
      <c r="L42" s="27">
        <v>142.46780000000001</v>
      </c>
      <c r="M42" s="27">
        <v>139.00530000000001</v>
      </c>
      <c r="N42" s="27">
        <v>57.394100000000002</v>
      </c>
      <c r="O42" s="27">
        <v>102.0951</v>
      </c>
      <c r="P42" s="27">
        <v>104.2641</v>
      </c>
      <c r="Q42" s="27">
        <v>105.79900000000001</v>
      </c>
      <c r="R42" s="27">
        <v>100.58629999999999</v>
      </c>
      <c r="S42" s="27">
        <v>138.8143</v>
      </c>
      <c r="T42" s="27">
        <v>87.426900000000003</v>
      </c>
      <c r="U42" s="27">
        <v>144.6266</v>
      </c>
      <c r="V42" s="27">
        <v>80.138900000000007</v>
      </c>
      <c r="W42" s="27">
        <v>90.573599999999999</v>
      </c>
      <c r="X42" s="27">
        <v>61.3752</v>
      </c>
      <c r="Y42" s="27">
        <v>56.771599999999999</v>
      </c>
      <c r="Z42" s="27">
        <v>93.098399999999998</v>
      </c>
      <c r="AA42" s="27">
        <v>84.645700000000005</v>
      </c>
      <c r="AB42" s="11">
        <f>AB41*(1+SUMPRODUCT($B$6:$AA$6,'2-artRendite'!B42:AA42))</f>
        <v>97.230526243690178</v>
      </c>
      <c r="AC42" s="15">
        <v>96.334999999999994</v>
      </c>
    </row>
    <row r="43" spans="1:29" s="15" customFormat="1" ht="14.25" x14ac:dyDescent="0.2">
      <c r="A43" s="39">
        <v>34303</v>
      </c>
      <c r="B43" s="28">
        <v>59.872599999999998</v>
      </c>
      <c r="C43" s="28">
        <v>70.840800000000002</v>
      </c>
      <c r="D43" s="28">
        <v>56.1723</v>
      </c>
      <c r="E43" s="28">
        <v>74.125600000000006</v>
      </c>
      <c r="F43" s="28">
        <v>94.383799999999994</v>
      </c>
      <c r="G43" s="28">
        <v>91.861800000000002</v>
      </c>
      <c r="H43" s="28">
        <v>95.994399999999999</v>
      </c>
      <c r="I43" s="28">
        <v>74.916200000000003</v>
      </c>
      <c r="J43" s="28">
        <v>165.053</v>
      </c>
      <c r="K43" s="28">
        <v>138.5626</v>
      </c>
      <c r="L43" s="28">
        <v>137.94210000000001</v>
      </c>
      <c r="M43" s="28">
        <v>131.2543</v>
      </c>
      <c r="N43" s="28">
        <v>57.626199999999997</v>
      </c>
      <c r="O43" s="28">
        <v>103.607</v>
      </c>
      <c r="P43" s="28">
        <v>111.5261</v>
      </c>
      <c r="Q43" s="28">
        <v>111.9318</v>
      </c>
      <c r="R43" s="28">
        <v>112.2642</v>
      </c>
      <c r="S43" s="28">
        <v>135.78909999999999</v>
      </c>
      <c r="T43" s="28">
        <v>77.517499999999998</v>
      </c>
      <c r="U43" s="28">
        <v>151.64259999999999</v>
      </c>
      <c r="V43" s="28">
        <v>72.427700000000002</v>
      </c>
      <c r="W43" s="28">
        <v>88.830200000000005</v>
      </c>
      <c r="X43" s="28">
        <v>66.066999999999993</v>
      </c>
      <c r="Y43" s="28">
        <v>59.333500000000001</v>
      </c>
      <c r="Z43" s="28">
        <v>91.978999999999999</v>
      </c>
      <c r="AA43" s="28">
        <v>82.933899999999994</v>
      </c>
      <c r="AB43" s="11">
        <f>AB42*(1+SUMPRODUCT($B$6:$AA$6,'2-artRendite'!B43:AA43))</f>
        <v>97.215706937461505</v>
      </c>
      <c r="AC43" s="15">
        <v>95.305499999999995</v>
      </c>
    </row>
    <row r="44" spans="1:29" s="15" customFormat="1" ht="14.25" x14ac:dyDescent="0.2">
      <c r="A44" s="40">
        <v>34334</v>
      </c>
      <c r="B44" s="27">
        <v>63.105400000000003</v>
      </c>
      <c r="C44" s="27">
        <v>64.481099999999998</v>
      </c>
      <c r="D44" s="27">
        <v>52.105499999999999</v>
      </c>
      <c r="E44" s="27">
        <v>81.793400000000005</v>
      </c>
      <c r="F44" s="27">
        <v>101.48869999999999</v>
      </c>
      <c r="G44" s="27">
        <v>100.4235</v>
      </c>
      <c r="H44" s="27">
        <v>101.60599999999999</v>
      </c>
      <c r="I44" s="27">
        <v>67.431299999999993</v>
      </c>
      <c r="J44" s="27">
        <v>179.81039999999999</v>
      </c>
      <c r="K44" s="27">
        <v>135.56800000000001</v>
      </c>
      <c r="L44" s="27">
        <v>140.12129999999999</v>
      </c>
      <c r="M44" s="27">
        <v>116.68389999999999</v>
      </c>
      <c r="N44" s="27">
        <v>65.115899999999996</v>
      </c>
      <c r="O44" s="27">
        <v>119.81699999999999</v>
      </c>
      <c r="P44" s="27">
        <v>117.31789999999999</v>
      </c>
      <c r="Q44" s="27">
        <v>112.5167</v>
      </c>
      <c r="R44" s="27">
        <v>127.3159</v>
      </c>
      <c r="S44" s="27">
        <v>141.66990000000001</v>
      </c>
      <c r="T44" s="27">
        <v>70.5351</v>
      </c>
      <c r="U44" s="27">
        <v>163.48390000000001</v>
      </c>
      <c r="V44" s="27">
        <v>65.822999999999993</v>
      </c>
      <c r="W44" s="27">
        <v>96.632199999999997</v>
      </c>
      <c r="X44" s="27">
        <v>60.264699999999998</v>
      </c>
      <c r="Y44" s="27">
        <v>66.144000000000005</v>
      </c>
      <c r="Z44" s="27">
        <v>99.3172</v>
      </c>
      <c r="AA44" s="27">
        <v>86.922200000000004</v>
      </c>
      <c r="AB44" s="11">
        <f>AB43*(1+SUMPRODUCT($B$6:$AA$6,'2-artRendite'!B44:AA44))</f>
        <v>100.03992468063386</v>
      </c>
      <c r="AC44" s="15">
        <v>96.694299999999998</v>
      </c>
    </row>
    <row r="45" spans="1:29" s="15" customFormat="1" ht="14.25" x14ac:dyDescent="0.2">
      <c r="A45" s="39">
        <v>34365</v>
      </c>
      <c r="B45" s="28">
        <v>69.067400000000006</v>
      </c>
      <c r="C45" s="28">
        <v>66.218400000000003</v>
      </c>
      <c r="D45" s="28">
        <v>52.647500000000001</v>
      </c>
      <c r="E45" s="28">
        <v>86.235799999999998</v>
      </c>
      <c r="F45" s="28">
        <v>96.458100000000002</v>
      </c>
      <c r="G45" s="28">
        <v>115.53440000000001</v>
      </c>
      <c r="H45" s="28">
        <v>99.026499999999999</v>
      </c>
      <c r="I45" s="28">
        <v>75.192800000000005</v>
      </c>
      <c r="J45" s="28">
        <v>168.815</v>
      </c>
      <c r="K45" s="28">
        <v>149.72659999999999</v>
      </c>
      <c r="L45" s="28">
        <v>141.3545</v>
      </c>
      <c r="M45" s="28">
        <v>156.18</v>
      </c>
      <c r="N45" s="28">
        <v>70.719499999999996</v>
      </c>
      <c r="O45" s="28">
        <v>119.77500000000001</v>
      </c>
      <c r="P45" s="28">
        <v>113.5112</v>
      </c>
      <c r="Q45" s="28">
        <v>108.1519</v>
      </c>
      <c r="R45" s="28">
        <v>124.7136</v>
      </c>
      <c r="S45" s="28">
        <v>139.5334</v>
      </c>
      <c r="T45" s="28">
        <v>73.067599999999999</v>
      </c>
      <c r="U45" s="28">
        <v>161.6806</v>
      </c>
      <c r="V45" s="28">
        <v>68.706800000000001</v>
      </c>
      <c r="W45" s="28">
        <v>93.674599999999998</v>
      </c>
      <c r="X45" s="28">
        <v>57.213200000000001</v>
      </c>
      <c r="Y45" s="28">
        <v>69.823400000000007</v>
      </c>
      <c r="Z45" s="28">
        <v>96.567400000000006</v>
      </c>
      <c r="AA45" s="28">
        <v>93.524900000000002</v>
      </c>
      <c r="AB45" s="11">
        <f>AB44*(1+SUMPRODUCT($B$6:$AA$6,'2-artRendite'!B45:AA45))</f>
        <v>103.26282573719232</v>
      </c>
      <c r="AC45" s="15">
        <v>100.2743</v>
      </c>
    </row>
    <row r="46" spans="1:29" s="15" customFormat="1" ht="14.25" x14ac:dyDescent="0.2">
      <c r="A46" s="40">
        <v>34393</v>
      </c>
      <c r="B46" s="27">
        <v>73.208699999999993</v>
      </c>
      <c r="C46" s="27">
        <v>63.692100000000003</v>
      </c>
      <c r="D46" s="27">
        <v>54.768300000000004</v>
      </c>
      <c r="E46" s="27">
        <v>86.524299999999997</v>
      </c>
      <c r="F46" s="27">
        <v>96.005300000000005</v>
      </c>
      <c r="G46" s="27">
        <v>117.2289</v>
      </c>
      <c r="H46" s="27">
        <v>98.987799999999993</v>
      </c>
      <c r="I46" s="27">
        <v>73.897400000000005</v>
      </c>
      <c r="J46" s="27">
        <v>162.19980000000001</v>
      </c>
      <c r="K46" s="27">
        <v>143.71100000000001</v>
      </c>
      <c r="L46" s="27">
        <v>142.9093</v>
      </c>
      <c r="M46" s="27">
        <v>145.5566</v>
      </c>
      <c r="N46" s="27">
        <v>72.102199999999996</v>
      </c>
      <c r="O46" s="27">
        <v>125.2</v>
      </c>
      <c r="P46" s="27">
        <v>112.4671</v>
      </c>
      <c r="Q46" s="27">
        <v>107.6181</v>
      </c>
      <c r="R46" s="27">
        <v>124.9894</v>
      </c>
      <c r="S46" s="27">
        <v>149.37549999999999</v>
      </c>
      <c r="T46" s="27">
        <v>72.649100000000004</v>
      </c>
      <c r="U46" s="27">
        <v>155.3519</v>
      </c>
      <c r="V46" s="27">
        <v>65.111099999999993</v>
      </c>
      <c r="W46" s="27">
        <v>90.256399999999999</v>
      </c>
      <c r="X46" s="27">
        <v>58.348999999999997</v>
      </c>
      <c r="Y46" s="27">
        <v>64.999899999999997</v>
      </c>
      <c r="Z46" s="27">
        <v>99.694800000000001</v>
      </c>
      <c r="AA46" s="27">
        <v>97.284800000000004</v>
      </c>
      <c r="AB46" s="11">
        <f>AB45*(1+SUMPRODUCT($B$6:$AA$6,'2-artRendite'!B46:AA46))</f>
        <v>103.00279957885623</v>
      </c>
      <c r="AC46" s="15">
        <v>99.498199999999997</v>
      </c>
    </row>
    <row r="47" spans="1:29" s="15" customFormat="1" ht="14.25" x14ac:dyDescent="0.2">
      <c r="A47" s="39">
        <v>34424</v>
      </c>
      <c r="B47" s="28">
        <v>72.902100000000004</v>
      </c>
      <c r="C47" s="28">
        <v>62.749200000000002</v>
      </c>
      <c r="D47" s="28">
        <v>59.103099999999998</v>
      </c>
      <c r="E47" s="28">
        <v>86.885999999999996</v>
      </c>
      <c r="F47" s="28">
        <v>90.066400000000002</v>
      </c>
      <c r="G47" s="28">
        <v>116.02549999999999</v>
      </c>
      <c r="H47" s="28">
        <v>101.75239999999999</v>
      </c>
      <c r="I47" s="28">
        <v>75.719499999999996</v>
      </c>
      <c r="J47" s="28">
        <v>157.69059999999999</v>
      </c>
      <c r="K47" s="28">
        <v>135.8647</v>
      </c>
      <c r="L47" s="28">
        <v>141.43199999999999</v>
      </c>
      <c r="M47" s="28">
        <v>139.92779999999999</v>
      </c>
      <c r="N47" s="28">
        <v>69.305000000000007</v>
      </c>
      <c r="O47" s="28">
        <v>134.7799</v>
      </c>
      <c r="P47" s="28">
        <v>112.4759</v>
      </c>
      <c r="Q47" s="28">
        <v>108.1095</v>
      </c>
      <c r="R47" s="28">
        <v>124.71599999999999</v>
      </c>
      <c r="S47" s="28">
        <v>151.85749999999999</v>
      </c>
      <c r="T47" s="28">
        <v>75.429599999999994</v>
      </c>
      <c r="U47" s="28">
        <v>148.8254</v>
      </c>
      <c r="V47" s="28">
        <v>65.977500000000006</v>
      </c>
      <c r="W47" s="28">
        <v>88.674899999999994</v>
      </c>
      <c r="X47" s="28">
        <v>58.987299999999998</v>
      </c>
      <c r="Y47" s="28">
        <v>61.273899999999998</v>
      </c>
      <c r="Z47" s="28">
        <v>106.93810000000001</v>
      </c>
      <c r="AA47" s="28">
        <v>96.759699999999995</v>
      </c>
      <c r="AB47" s="11">
        <f>AB46*(1+SUMPRODUCT($B$6:$AA$6,'2-artRendite'!B47:AA47))</f>
        <v>102.93586568562328</v>
      </c>
      <c r="AC47" s="15">
        <v>99.717200000000005</v>
      </c>
    </row>
    <row r="48" spans="1:29" s="15" customFormat="1" ht="14.25" x14ac:dyDescent="0.2">
      <c r="A48" s="40">
        <v>34453</v>
      </c>
      <c r="B48" s="27">
        <v>72.352199999999996</v>
      </c>
      <c r="C48" s="27">
        <v>72.696700000000007</v>
      </c>
      <c r="D48" s="27">
        <v>63.165900000000001</v>
      </c>
      <c r="E48" s="27">
        <v>91.669200000000004</v>
      </c>
      <c r="F48" s="27">
        <v>88.281000000000006</v>
      </c>
      <c r="G48" s="27">
        <v>123.4016</v>
      </c>
      <c r="H48" s="27">
        <v>97.781599999999997</v>
      </c>
      <c r="I48" s="27">
        <v>81.559899999999999</v>
      </c>
      <c r="J48" s="27">
        <v>162.98589999999999</v>
      </c>
      <c r="K48" s="27">
        <v>132.07380000000001</v>
      </c>
      <c r="L48" s="27">
        <v>136.16659999999999</v>
      </c>
      <c r="M48" s="27">
        <v>142.20249999999999</v>
      </c>
      <c r="N48" s="27">
        <v>68.250600000000006</v>
      </c>
      <c r="O48" s="27">
        <v>124.8173</v>
      </c>
      <c r="P48" s="27">
        <v>112.2291</v>
      </c>
      <c r="Q48" s="27">
        <v>106.89449999999999</v>
      </c>
      <c r="R48" s="27">
        <v>126.04989999999999</v>
      </c>
      <c r="S48" s="27">
        <v>144.1139</v>
      </c>
      <c r="T48" s="27">
        <v>79.599100000000007</v>
      </c>
      <c r="U48" s="27">
        <v>153.0652</v>
      </c>
      <c r="V48" s="27">
        <v>74.9251</v>
      </c>
      <c r="W48" s="27">
        <v>87.484499999999997</v>
      </c>
      <c r="X48" s="27">
        <v>56.958399999999997</v>
      </c>
      <c r="Y48" s="27">
        <v>61.335999999999999</v>
      </c>
      <c r="Z48" s="27">
        <v>101.0926</v>
      </c>
      <c r="AA48" s="27">
        <v>96.427599999999998</v>
      </c>
      <c r="AB48" s="11">
        <f>AB47*(1+SUMPRODUCT($B$6:$AA$6,'2-artRendite'!B48:AA48))</f>
        <v>104.17489319979606</v>
      </c>
      <c r="AC48" s="15">
        <v>101.8253</v>
      </c>
    </row>
    <row r="49" spans="1:29" s="15" customFormat="1" ht="14.25" x14ac:dyDescent="0.2">
      <c r="A49" s="39">
        <v>34485</v>
      </c>
      <c r="B49" s="28">
        <v>75.546700000000001</v>
      </c>
      <c r="C49" s="28">
        <v>77.594300000000004</v>
      </c>
      <c r="D49" s="28">
        <v>89.242699999999999</v>
      </c>
      <c r="E49" s="28">
        <v>104.31829999999999</v>
      </c>
      <c r="F49" s="28">
        <v>90.8001</v>
      </c>
      <c r="G49" s="28">
        <v>124.2552</v>
      </c>
      <c r="H49" s="28">
        <v>100.5599</v>
      </c>
      <c r="I49" s="28">
        <v>85.373400000000004</v>
      </c>
      <c r="J49" s="28">
        <v>163.45529999999999</v>
      </c>
      <c r="K49" s="28">
        <v>120.7037</v>
      </c>
      <c r="L49" s="28">
        <v>127.1356</v>
      </c>
      <c r="M49" s="28">
        <v>129.60759999999999</v>
      </c>
      <c r="N49" s="28">
        <v>77.175799999999995</v>
      </c>
      <c r="O49" s="28">
        <v>129.15770000000001</v>
      </c>
      <c r="P49" s="28">
        <v>116.7154</v>
      </c>
      <c r="Q49" s="28">
        <v>113.7974</v>
      </c>
      <c r="R49" s="28">
        <v>124.14530000000001</v>
      </c>
      <c r="S49" s="28">
        <v>149.2243</v>
      </c>
      <c r="T49" s="28">
        <v>85.054699999999997</v>
      </c>
      <c r="U49" s="28">
        <v>152.11179999999999</v>
      </c>
      <c r="V49" s="28">
        <v>82.398099999999999</v>
      </c>
      <c r="W49" s="28">
        <v>89.938299999999998</v>
      </c>
      <c r="X49" s="28">
        <v>70.338999999999999</v>
      </c>
      <c r="Y49" s="28">
        <v>68.254300000000001</v>
      </c>
      <c r="Z49" s="28">
        <v>101.9657</v>
      </c>
      <c r="AA49" s="28">
        <v>99.328199999999995</v>
      </c>
      <c r="AB49" s="11">
        <f>AB48*(1+SUMPRODUCT($B$6:$AA$6,'2-artRendite'!B49:AA49))</f>
        <v>109.79165851946634</v>
      </c>
      <c r="AC49" s="15">
        <v>107.2869</v>
      </c>
    </row>
    <row r="50" spans="1:29" s="15" customFormat="1" ht="14.25" x14ac:dyDescent="0.2">
      <c r="A50" s="40">
        <v>34515</v>
      </c>
      <c r="B50" s="27">
        <v>82.220600000000005</v>
      </c>
      <c r="C50" s="27">
        <v>82.142200000000003</v>
      </c>
      <c r="D50" s="27">
        <v>137.62989999999999</v>
      </c>
      <c r="E50" s="27">
        <v>109.3091</v>
      </c>
      <c r="F50" s="27">
        <v>81.495199999999997</v>
      </c>
      <c r="G50" s="27">
        <v>112.4628</v>
      </c>
      <c r="H50" s="27">
        <v>100.2089</v>
      </c>
      <c r="I50" s="27">
        <v>85.754000000000005</v>
      </c>
      <c r="J50" s="27">
        <v>162.1217</v>
      </c>
      <c r="K50" s="27">
        <v>116.96</v>
      </c>
      <c r="L50" s="27">
        <v>124.47</v>
      </c>
      <c r="M50" s="27">
        <v>142.5326</v>
      </c>
      <c r="N50" s="27">
        <v>75.746799999999993</v>
      </c>
      <c r="O50" s="27">
        <v>125.5938</v>
      </c>
      <c r="P50" s="27">
        <v>109.52249999999999</v>
      </c>
      <c r="Q50" s="27">
        <v>108.1738</v>
      </c>
      <c r="R50" s="27">
        <v>118.19929999999999</v>
      </c>
      <c r="S50" s="27">
        <v>145.02789999999999</v>
      </c>
      <c r="T50" s="27">
        <v>86.221400000000003</v>
      </c>
      <c r="U50" s="27">
        <v>147.4648</v>
      </c>
      <c r="V50" s="27">
        <v>88.982699999999994</v>
      </c>
      <c r="W50" s="27">
        <v>89.239400000000003</v>
      </c>
      <c r="X50" s="27">
        <v>64.973799999999997</v>
      </c>
      <c r="Y50" s="27">
        <v>72.88</v>
      </c>
      <c r="Z50" s="27">
        <v>102.4995</v>
      </c>
      <c r="AA50" s="27">
        <v>95.176199999999994</v>
      </c>
      <c r="AB50" s="11">
        <f>AB49*(1+SUMPRODUCT($B$6:$AA$6,'2-artRendite'!B50:AA50))</f>
        <v>111.30014431093628</v>
      </c>
      <c r="AC50" s="15">
        <v>110.32550000000001</v>
      </c>
    </row>
    <row r="51" spans="1:29" s="15" customFormat="1" ht="14.25" x14ac:dyDescent="0.2">
      <c r="A51" s="39">
        <v>34544</v>
      </c>
      <c r="B51" s="28">
        <v>81.683700000000002</v>
      </c>
      <c r="C51" s="28">
        <v>88.079499999999996</v>
      </c>
      <c r="D51" s="28">
        <v>146.13890000000001</v>
      </c>
      <c r="E51" s="28">
        <v>112.87739999999999</v>
      </c>
      <c r="F51" s="28">
        <v>73.166499999999999</v>
      </c>
      <c r="G51" s="28">
        <v>111.7796</v>
      </c>
      <c r="H51" s="28">
        <v>99.4392</v>
      </c>
      <c r="I51" s="28">
        <v>89.460700000000003</v>
      </c>
      <c r="J51" s="28">
        <v>168.4777</v>
      </c>
      <c r="K51" s="28">
        <v>117.16249999999999</v>
      </c>
      <c r="L51" s="28">
        <v>133.65690000000001</v>
      </c>
      <c r="M51" s="28">
        <v>124.1434</v>
      </c>
      <c r="N51" s="28">
        <v>76.547899999999998</v>
      </c>
      <c r="O51" s="28">
        <v>123.8677</v>
      </c>
      <c r="P51" s="28">
        <v>98.891900000000007</v>
      </c>
      <c r="Q51" s="28">
        <v>101.1669</v>
      </c>
      <c r="R51" s="28">
        <v>107.5325</v>
      </c>
      <c r="S51" s="28">
        <v>145.52930000000001</v>
      </c>
      <c r="T51" s="28">
        <v>94.642799999999994</v>
      </c>
      <c r="U51" s="28">
        <v>151.76169999999999</v>
      </c>
      <c r="V51" s="28">
        <v>96.259600000000006</v>
      </c>
      <c r="W51" s="28">
        <v>87.681299999999993</v>
      </c>
      <c r="X51" s="28">
        <v>74.440700000000007</v>
      </c>
      <c r="Y51" s="28">
        <v>77.977599999999995</v>
      </c>
      <c r="Z51" s="28">
        <v>107.648</v>
      </c>
      <c r="AA51" s="28">
        <v>93.118799999999993</v>
      </c>
      <c r="AB51" s="11">
        <f>AB50*(1+SUMPRODUCT($B$6:$AA$6,'2-artRendite'!B51:AA51))</f>
        <v>112.39951596378546</v>
      </c>
      <c r="AC51" s="15">
        <v>111.8257</v>
      </c>
    </row>
    <row r="52" spans="1:29" s="15" customFormat="1" ht="14.25" x14ac:dyDescent="0.2">
      <c r="A52" s="40">
        <v>34577</v>
      </c>
      <c r="B52" s="27">
        <v>84.847399999999993</v>
      </c>
      <c r="C52" s="27">
        <v>79.874300000000005</v>
      </c>
      <c r="D52" s="27">
        <v>149.2852</v>
      </c>
      <c r="E52" s="27">
        <v>117.2864</v>
      </c>
      <c r="F52" s="27">
        <v>73.633700000000005</v>
      </c>
      <c r="G52" s="27">
        <v>108.6159</v>
      </c>
      <c r="H52" s="27">
        <v>100.2561</v>
      </c>
      <c r="I52" s="27">
        <v>81.148399999999995</v>
      </c>
      <c r="J52" s="27">
        <v>185.95760000000001</v>
      </c>
      <c r="K52" s="27">
        <v>107.2201</v>
      </c>
      <c r="L52" s="27">
        <v>132.5675</v>
      </c>
      <c r="M52" s="27">
        <v>100.6207</v>
      </c>
      <c r="N52" s="27">
        <v>77.317800000000005</v>
      </c>
      <c r="O52" s="27">
        <v>126.8426</v>
      </c>
      <c r="P52" s="27">
        <v>100.7011</v>
      </c>
      <c r="Q52" s="27">
        <v>99.959800000000001</v>
      </c>
      <c r="R52" s="27">
        <v>113.62609999999999</v>
      </c>
      <c r="S52" s="27">
        <v>151.87909999999999</v>
      </c>
      <c r="T52" s="27">
        <v>87.630399999999995</v>
      </c>
      <c r="U52" s="27">
        <v>167.6293</v>
      </c>
      <c r="V52" s="27">
        <v>85.364199999999997</v>
      </c>
      <c r="W52" s="27">
        <v>90.180400000000006</v>
      </c>
      <c r="X52" s="27">
        <v>65.681600000000003</v>
      </c>
      <c r="Y52" s="27">
        <v>78.582700000000003</v>
      </c>
      <c r="Z52" s="27">
        <v>105.17440000000001</v>
      </c>
      <c r="AA52" s="27">
        <v>96.639300000000006</v>
      </c>
      <c r="AB52" s="11">
        <f>AB51*(1+SUMPRODUCT($B$6:$AA$6,'2-artRendite'!B52:AA52))</f>
        <v>111.15553010231561</v>
      </c>
      <c r="AC52" s="15">
        <v>108.8614</v>
      </c>
    </row>
    <row r="53" spans="1:29" s="15" customFormat="1" ht="14.25" x14ac:dyDescent="0.2">
      <c r="A53" s="39">
        <v>34607</v>
      </c>
      <c r="B53" s="28">
        <v>88.751900000000006</v>
      </c>
      <c r="C53" s="28">
        <v>82.531700000000001</v>
      </c>
      <c r="D53" s="28">
        <v>148.40090000000001</v>
      </c>
      <c r="E53" s="28">
        <v>114.48350000000001</v>
      </c>
      <c r="F53" s="28">
        <v>71.594499999999996</v>
      </c>
      <c r="G53" s="28">
        <v>107.40009999999999</v>
      </c>
      <c r="H53" s="28">
        <v>102.39360000000001</v>
      </c>
      <c r="I53" s="28">
        <v>83.414299999999997</v>
      </c>
      <c r="J53" s="28">
        <v>200.44929999999999</v>
      </c>
      <c r="K53" s="28">
        <v>98.876199999999997</v>
      </c>
      <c r="L53" s="28">
        <v>130.0641</v>
      </c>
      <c r="M53" s="28">
        <v>91.710499999999996</v>
      </c>
      <c r="N53" s="28">
        <v>78.313000000000002</v>
      </c>
      <c r="O53" s="28">
        <v>130.68100000000001</v>
      </c>
      <c r="P53" s="28">
        <v>94.438199999999995</v>
      </c>
      <c r="Q53" s="28">
        <v>94.124700000000004</v>
      </c>
      <c r="R53" s="28">
        <v>111.018</v>
      </c>
      <c r="S53" s="28">
        <v>155.76740000000001</v>
      </c>
      <c r="T53" s="28">
        <v>85.066900000000004</v>
      </c>
      <c r="U53" s="28">
        <v>179.03280000000001</v>
      </c>
      <c r="V53" s="28">
        <v>89.691699999999997</v>
      </c>
      <c r="W53" s="28">
        <v>93.297399999999996</v>
      </c>
      <c r="X53" s="28">
        <v>64.1387</v>
      </c>
      <c r="Y53" s="28">
        <v>81.737499999999997</v>
      </c>
      <c r="Z53" s="28">
        <v>106.4526</v>
      </c>
      <c r="AA53" s="28">
        <v>95.802300000000002</v>
      </c>
      <c r="AB53" s="11">
        <f>AB52*(1+SUMPRODUCT($B$6:$AA$6,'2-artRendite'!B53:AA53))</f>
        <v>111.24911307141811</v>
      </c>
      <c r="AC53" s="15">
        <v>109.0253</v>
      </c>
    </row>
    <row r="54" spans="1:29" s="15" customFormat="1" ht="14.25" x14ac:dyDescent="0.2">
      <c r="A54" s="40">
        <v>34638</v>
      </c>
      <c r="B54" s="27">
        <v>99.962500000000006</v>
      </c>
      <c r="C54" s="27">
        <v>80.372699999999995</v>
      </c>
      <c r="D54" s="27">
        <v>133.71860000000001</v>
      </c>
      <c r="E54" s="27">
        <v>125.22629999999999</v>
      </c>
      <c r="F54" s="27">
        <v>71.894000000000005</v>
      </c>
      <c r="G54" s="27">
        <v>115.21510000000001</v>
      </c>
      <c r="H54" s="27">
        <v>99.538799999999995</v>
      </c>
      <c r="I54" s="27">
        <v>78.675299999999993</v>
      </c>
      <c r="J54" s="27">
        <v>192.9632</v>
      </c>
      <c r="K54" s="27">
        <v>96.221699999999998</v>
      </c>
      <c r="L54" s="27">
        <v>133.46789999999999</v>
      </c>
      <c r="M54" s="27">
        <v>91.766099999999994</v>
      </c>
      <c r="N54" s="27">
        <v>88.877799999999993</v>
      </c>
      <c r="O54" s="27">
        <v>122.0672</v>
      </c>
      <c r="P54" s="27">
        <v>96.046899999999994</v>
      </c>
      <c r="Q54" s="27">
        <v>93.870500000000007</v>
      </c>
      <c r="R54" s="27">
        <v>117.42140000000001</v>
      </c>
      <c r="S54" s="27">
        <v>161.465</v>
      </c>
      <c r="T54" s="27">
        <v>87.925399999999996</v>
      </c>
      <c r="U54" s="27">
        <v>171.31710000000001</v>
      </c>
      <c r="V54" s="27">
        <v>87.353200000000001</v>
      </c>
      <c r="W54" s="27">
        <v>102.10939999999999</v>
      </c>
      <c r="X54" s="27">
        <v>64.748400000000004</v>
      </c>
      <c r="Y54" s="27">
        <v>86.3613</v>
      </c>
      <c r="Z54" s="27">
        <v>106.01220000000001</v>
      </c>
      <c r="AA54" s="27">
        <v>105.6084</v>
      </c>
      <c r="AB54" s="11">
        <f>AB53*(1+SUMPRODUCT($B$6:$AA$6,'2-artRendite'!B54:AA54))</f>
        <v>113.17737321525841</v>
      </c>
      <c r="AC54" s="15">
        <v>109.90170000000001</v>
      </c>
    </row>
    <row r="55" spans="1:29" s="15" customFormat="1" ht="14.25" x14ac:dyDescent="0.2">
      <c r="A55" s="39">
        <v>34668</v>
      </c>
      <c r="B55" s="28">
        <v>106.9924</v>
      </c>
      <c r="C55" s="28">
        <v>82.842600000000004</v>
      </c>
      <c r="D55" s="28">
        <v>112.1935</v>
      </c>
      <c r="E55" s="28">
        <v>138.33799999999999</v>
      </c>
      <c r="F55" s="28">
        <v>70.907300000000006</v>
      </c>
      <c r="G55" s="28">
        <v>124.35380000000001</v>
      </c>
      <c r="H55" s="28">
        <v>98.920199999999994</v>
      </c>
      <c r="I55" s="28">
        <v>78.310400000000001</v>
      </c>
      <c r="J55" s="28">
        <v>189.99520000000001</v>
      </c>
      <c r="K55" s="28">
        <v>84.933199999999999</v>
      </c>
      <c r="L55" s="28">
        <v>130.0556</v>
      </c>
      <c r="M55" s="28">
        <v>75.257000000000005</v>
      </c>
      <c r="N55" s="28">
        <v>98.925399999999996</v>
      </c>
      <c r="O55" s="28">
        <v>114.0582</v>
      </c>
      <c r="P55" s="28">
        <v>98.121799999999993</v>
      </c>
      <c r="Q55" s="28">
        <v>92.189400000000006</v>
      </c>
      <c r="R55" s="28">
        <v>131.52369999999999</v>
      </c>
      <c r="S55" s="28">
        <v>186.3631</v>
      </c>
      <c r="T55" s="28">
        <v>86.428399999999996</v>
      </c>
      <c r="U55" s="28">
        <v>167.03620000000001</v>
      </c>
      <c r="V55" s="28">
        <v>87.883700000000005</v>
      </c>
      <c r="W55" s="28">
        <v>103.586</v>
      </c>
      <c r="X55" s="28">
        <v>58.265500000000003</v>
      </c>
      <c r="Y55" s="28">
        <v>83.885199999999998</v>
      </c>
      <c r="Z55" s="28">
        <v>102.91549999999999</v>
      </c>
      <c r="AA55" s="28">
        <v>108.6836</v>
      </c>
      <c r="AB55" s="11">
        <f>AB54*(1+SUMPRODUCT($B$6:$AA$6,'2-artRendite'!B55:AA55))</f>
        <v>112.90063237740056</v>
      </c>
      <c r="AC55" s="15">
        <v>109.66030000000001</v>
      </c>
    </row>
    <row r="56" spans="1:29" s="15" customFormat="1" ht="14.25" x14ac:dyDescent="0.2">
      <c r="A56" s="40">
        <v>34698</v>
      </c>
      <c r="B56" s="27">
        <v>109.3592</v>
      </c>
      <c r="C56" s="27">
        <v>81.503</v>
      </c>
      <c r="D56" s="27">
        <v>118.3653</v>
      </c>
      <c r="E56" s="27">
        <v>145.66569999999999</v>
      </c>
      <c r="F56" s="27">
        <v>73.797799999999995</v>
      </c>
      <c r="G56" s="27">
        <v>142.24100000000001</v>
      </c>
      <c r="H56" s="27">
        <v>99.361900000000006</v>
      </c>
      <c r="I56" s="27">
        <v>80.224900000000005</v>
      </c>
      <c r="J56" s="27">
        <v>197.83359999999999</v>
      </c>
      <c r="K56" s="27">
        <v>97.611099999999993</v>
      </c>
      <c r="L56" s="27">
        <v>141.20959999999999</v>
      </c>
      <c r="M56" s="27">
        <v>78.230500000000006</v>
      </c>
      <c r="N56" s="27">
        <v>108.7557</v>
      </c>
      <c r="O56" s="27">
        <v>113.262</v>
      </c>
      <c r="P56" s="27">
        <v>96.5809</v>
      </c>
      <c r="Q56" s="27">
        <v>89.515799999999999</v>
      </c>
      <c r="R56" s="27">
        <v>139.46789999999999</v>
      </c>
      <c r="S56" s="27">
        <v>193.09870000000001</v>
      </c>
      <c r="T56" s="27">
        <v>83.491600000000005</v>
      </c>
      <c r="U56" s="27">
        <v>175.244</v>
      </c>
      <c r="V56" s="27">
        <v>86.169200000000004</v>
      </c>
      <c r="W56" s="27">
        <v>104.4422</v>
      </c>
      <c r="X56" s="27">
        <v>61.02</v>
      </c>
      <c r="Y56" s="27">
        <v>86.064800000000005</v>
      </c>
      <c r="Z56" s="27">
        <v>106.35080000000001</v>
      </c>
      <c r="AA56" s="27">
        <v>109.65089999999999</v>
      </c>
      <c r="AB56" s="11">
        <f>AB55*(1+SUMPRODUCT($B$6:$AA$6,'2-artRendite'!B56:AA56))</f>
        <v>116.83882559561752</v>
      </c>
      <c r="AC56" s="15">
        <v>112.7547</v>
      </c>
    </row>
    <row r="57" spans="1:29" s="15" customFormat="1" ht="14.25" x14ac:dyDescent="0.2">
      <c r="A57" s="39">
        <v>34730</v>
      </c>
      <c r="B57" s="28">
        <v>118.0394</v>
      </c>
      <c r="C57" s="28">
        <v>82.971100000000007</v>
      </c>
      <c r="D57" s="28">
        <v>109.5667</v>
      </c>
      <c r="E57" s="28">
        <v>143.9811</v>
      </c>
      <c r="F57" s="28">
        <v>73.692999999999998</v>
      </c>
      <c r="G57" s="28">
        <v>147.905</v>
      </c>
      <c r="H57" s="28">
        <v>97.1708</v>
      </c>
      <c r="I57" s="28">
        <v>75.011300000000006</v>
      </c>
      <c r="J57" s="28">
        <v>186.7612</v>
      </c>
      <c r="K57" s="28">
        <v>96.867099999999994</v>
      </c>
      <c r="L57" s="28">
        <v>143.27029999999999</v>
      </c>
      <c r="M57" s="28">
        <v>61.436799999999998</v>
      </c>
      <c r="N57" s="28">
        <v>121.6901</v>
      </c>
      <c r="O57" s="28">
        <v>107.9609</v>
      </c>
      <c r="P57" s="28">
        <v>94.653800000000004</v>
      </c>
      <c r="Q57" s="28">
        <v>89.627899999999997</v>
      </c>
      <c r="R57" s="28">
        <v>132.3965</v>
      </c>
      <c r="S57" s="28">
        <v>180.65170000000001</v>
      </c>
      <c r="T57" s="28">
        <v>88.635300000000001</v>
      </c>
      <c r="U57" s="28">
        <v>163.8569</v>
      </c>
      <c r="V57" s="28">
        <v>89.933199999999999</v>
      </c>
      <c r="W57" s="28">
        <v>103.6614</v>
      </c>
      <c r="X57" s="28">
        <v>65.307199999999995</v>
      </c>
      <c r="Y57" s="28">
        <v>84.376099999999994</v>
      </c>
      <c r="Z57" s="28">
        <v>105.499</v>
      </c>
      <c r="AA57" s="28">
        <v>110.1039</v>
      </c>
      <c r="AB57" s="11">
        <f>AB56*(1+SUMPRODUCT($B$6:$AA$6,'2-artRendite'!B57:AA57))</f>
        <v>115.56725567046911</v>
      </c>
      <c r="AC57" s="15">
        <v>112.10850000000001</v>
      </c>
    </row>
    <row r="58" spans="1:29" s="15" customFormat="1" ht="14.25" x14ac:dyDescent="0.2">
      <c r="A58" s="40">
        <v>34758</v>
      </c>
      <c r="B58" s="27">
        <v>98.491</v>
      </c>
      <c r="C58" s="27">
        <v>84.099800000000002</v>
      </c>
      <c r="D58" s="27">
        <v>126.68129999999999</v>
      </c>
      <c r="E58" s="27">
        <v>139.5617</v>
      </c>
      <c r="F58" s="27">
        <v>75.555599999999998</v>
      </c>
      <c r="G58" s="27">
        <v>164.59829999999999</v>
      </c>
      <c r="H58" s="27">
        <v>97.766400000000004</v>
      </c>
      <c r="I58" s="27">
        <v>75.538799999999995</v>
      </c>
      <c r="J58" s="27">
        <v>181.41149999999999</v>
      </c>
      <c r="K58" s="27">
        <v>97.550899999999999</v>
      </c>
      <c r="L58" s="27">
        <v>144.1626</v>
      </c>
      <c r="M58" s="27">
        <v>66.055099999999996</v>
      </c>
      <c r="N58" s="27">
        <v>88.287499999999994</v>
      </c>
      <c r="O58" s="27">
        <v>105.0431</v>
      </c>
      <c r="P58" s="27">
        <v>96.441400000000002</v>
      </c>
      <c r="Q58" s="27">
        <v>88.877399999999994</v>
      </c>
      <c r="R58" s="27">
        <v>135.59399999999999</v>
      </c>
      <c r="S58" s="27">
        <v>187.05410000000001</v>
      </c>
      <c r="T58" s="27">
        <v>89.834199999999996</v>
      </c>
      <c r="U58" s="27">
        <v>156.6558</v>
      </c>
      <c r="V58" s="27">
        <v>91.792100000000005</v>
      </c>
      <c r="W58" s="27">
        <v>90.652699999999996</v>
      </c>
      <c r="X58" s="27">
        <v>67.196600000000004</v>
      </c>
      <c r="Y58" s="27">
        <v>72.944299999999998</v>
      </c>
      <c r="Z58" s="27">
        <v>104.9079</v>
      </c>
      <c r="AA58" s="27">
        <v>91.691400000000002</v>
      </c>
      <c r="AB58" s="11">
        <f>AB57*(1+SUMPRODUCT($B$6:$AA$6,'2-artRendite'!B58:AA58))</f>
        <v>113.51627729604947</v>
      </c>
      <c r="AC58" s="15">
        <v>111.96299999999999</v>
      </c>
    </row>
    <row r="59" spans="1:29" s="15" customFormat="1" ht="14.25" x14ac:dyDescent="0.2">
      <c r="A59" s="39">
        <v>34789</v>
      </c>
      <c r="B59" s="28">
        <v>103.16370000000001</v>
      </c>
      <c r="C59" s="28">
        <v>86.399799999999999</v>
      </c>
      <c r="D59" s="28">
        <v>116.8147</v>
      </c>
      <c r="E59" s="28">
        <v>149.148</v>
      </c>
      <c r="F59" s="28">
        <v>78.441400000000002</v>
      </c>
      <c r="G59" s="28">
        <v>158.91239999999999</v>
      </c>
      <c r="H59" s="28">
        <v>101.62430000000001</v>
      </c>
      <c r="I59" s="28">
        <v>76.283600000000007</v>
      </c>
      <c r="J59" s="28">
        <v>182.1842</v>
      </c>
      <c r="K59" s="28">
        <v>90.916799999999995</v>
      </c>
      <c r="L59" s="28">
        <v>131.78370000000001</v>
      </c>
      <c r="M59" s="28">
        <v>74.372299999999996</v>
      </c>
      <c r="N59" s="28">
        <v>93.5124</v>
      </c>
      <c r="O59" s="28">
        <v>122.7907</v>
      </c>
      <c r="P59" s="28">
        <v>98.508700000000005</v>
      </c>
      <c r="Q59" s="28">
        <v>94.813400000000001</v>
      </c>
      <c r="R59" s="28">
        <v>131.99529999999999</v>
      </c>
      <c r="S59" s="28">
        <v>186.16030000000001</v>
      </c>
      <c r="T59" s="28">
        <v>91.078299999999999</v>
      </c>
      <c r="U59" s="28">
        <v>155.62180000000001</v>
      </c>
      <c r="V59" s="28">
        <v>96.370199999999997</v>
      </c>
      <c r="W59" s="28">
        <v>94.070899999999995</v>
      </c>
      <c r="X59" s="28">
        <v>61.9011</v>
      </c>
      <c r="Y59" s="28">
        <v>76.555899999999994</v>
      </c>
      <c r="Z59" s="28">
        <v>112.7302</v>
      </c>
      <c r="AA59" s="28">
        <v>102.8518</v>
      </c>
      <c r="AB59" s="11">
        <f>AB58*(1+SUMPRODUCT($B$6:$AA$6,'2-artRendite'!B59:AA59))</f>
        <v>116.31803856409861</v>
      </c>
      <c r="AC59" s="15">
        <v>114.736</v>
      </c>
    </row>
    <row r="60" spans="1:29" s="15" customFormat="1" ht="14.25" x14ac:dyDescent="0.2">
      <c r="A60" s="40">
        <v>34817</v>
      </c>
      <c r="B60" s="27">
        <v>98.919399999999996</v>
      </c>
      <c r="C60" s="27">
        <v>94.528800000000004</v>
      </c>
      <c r="D60" s="27">
        <v>121.4693</v>
      </c>
      <c r="E60" s="27">
        <v>142.553</v>
      </c>
      <c r="F60" s="27">
        <v>78.360600000000005</v>
      </c>
      <c r="G60" s="27">
        <v>182.28100000000001</v>
      </c>
      <c r="H60" s="27">
        <v>100.5742</v>
      </c>
      <c r="I60" s="27">
        <v>81.205600000000004</v>
      </c>
      <c r="J60" s="27">
        <v>186.37520000000001</v>
      </c>
      <c r="K60" s="27">
        <v>90.043400000000005</v>
      </c>
      <c r="L60" s="27">
        <v>135.05009999999999</v>
      </c>
      <c r="M60" s="27">
        <v>69.644300000000001</v>
      </c>
      <c r="N60" s="27">
        <v>88.930400000000006</v>
      </c>
      <c r="O60" s="27">
        <v>132.80690000000001</v>
      </c>
      <c r="P60" s="27">
        <v>98.001099999999994</v>
      </c>
      <c r="Q60" s="27">
        <v>92.4178</v>
      </c>
      <c r="R60" s="27">
        <v>135.7902</v>
      </c>
      <c r="S60" s="27">
        <v>164.61019999999999</v>
      </c>
      <c r="T60" s="27">
        <v>100.7214</v>
      </c>
      <c r="U60" s="27">
        <v>159.7533</v>
      </c>
      <c r="V60" s="27">
        <v>103.0055</v>
      </c>
      <c r="W60" s="27">
        <v>98.987399999999994</v>
      </c>
      <c r="X60" s="27">
        <v>65.881100000000004</v>
      </c>
      <c r="Y60" s="27">
        <v>78.716300000000004</v>
      </c>
      <c r="Z60" s="27">
        <v>113.10290000000001</v>
      </c>
      <c r="AA60" s="27">
        <v>106.2102</v>
      </c>
      <c r="AB60" s="11">
        <f>AB59*(1+SUMPRODUCT($B$6:$AA$6,'2-artRendite'!B60:AA60))</f>
        <v>118.64688447048459</v>
      </c>
      <c r="AC60" s="15">
        <v>117.0282</v>
      </c>
    </row>
    <row r="61" spans="1:29" s="15" customFormat="1" ht="14.25" x14ac:dyDescent="0.2">
      <c r="A61" s="39">
        <v>34850</v>
      </c>
      <c r="B61" s="28">
        <v>101.9657</v>
      </c>
      <c r="C61" s="28">
        <v>91.639700000000005</v>
      </c>
      <c r="D61" s="28">
        <v>107.8771</v>
      </c>
      <c r="E61" s="28">
        <v>147.70070000000001</v>
      </c>
      <c r="F61" s="28">
        <v>82.0899</v>
      </c>
      <c r="G61" s="28">
        <v>190.5136</v>
      </c>
      <c r="H61" s="28">
        <v>100.02249999999999</v>
      </c>
      <c r="I61" s="28">
        <v>79.053899999999999</v>
      </c>
      <c r="J61" s="28">
        <v>203.86969999999999</v>
      </c>
      <c r="K61" s="28">
        <v>92.927899999999994</v>
      </c>
      <c r="L61" s="28">
        <v>130.07910000000001</v>
      </c>
      <c r="M61" s="28">
        <v>71.254599999999996</v>
      </c>
      <c r="N61" s="28">
        <v>92.055899999999994</v>
      </c>
      <c r="O61" s="28">
        <v>122.5889</v>
      </c>
      <c r="P61" s="28">
        <v>98.644999999999996</v>
      </c>
      <c r="Q61" s="28">
        <v>94.515299999999996</v>
      </c>
      <c r="R61" s="28">
        <v>136.3459</v>
      </c>
      <c r="S61" s="28">
        <v>167.76589999999999</v>
      </c>
      <c r="T61" s="28">
        <v>98.558499999999995</v>
      </c>
      <c r="U61" s="28">
        <v>170.7731</v>
      </c>
      <c r="V61" s="28">
        <v>97.556600000000003</v>
      </c>
      <c r="W61" s="28">
        <v>92.804699999999997</v>
      </c>
      <c r="X61" s="28">
        <v>64.064499999999995</v>
      </c>
      <c r="Y61" s="28">
        <v>77.989099999999993</v>
      </c>
      <c r="Z61" s="28">
        <v>111.02970000000001</v>
      </c>
      <c r="AA61" s="28">
        <v>108.7403</v>
      </c>
      <c r="AB61" s="11">
        <f>AB60*(1+SUMPRODUCT($B$6:$AA$6,'2-artRendite'!B61:AA61))</f>
        <v>118.68793670751454</v>
      </c>
      <c r="AC61" s="15">
        <v>116.2285</v>
      </c>
    </row>
    <row r="62" spans="1:29" s="15" customFormat="1" ht="14.25" x14ac:dyDescent="0.2">
      <c r="A62" s="40">
        <v>34880</v>
      </c>
      <c r="B62" s="27">
        <v>100.66249999999999</v>
      </c>
      <c r="C62" s="27">
        <v>85.757199999999997</v>
      </c>
      <c r="D62" s="27">
        <v>90.492199999999997</v>
      </c>
      <c r="E62" s="27">
        <v>157.96449999999999</v>
      </c>
      <c r="F62" s="27">
        <v>84.054599999999994</v>
      </c>
      <c r="G62" s="27">
        <v>191.13</v>
      </c>
      <c r="H62" s="27">
        <v>99.969899999999996</v>
      </c>
      <c r="I62" s="27">
        <v>74.573800000000006</v>
      </c>
      <c r="J62" s="27">
        <v>252.94220000000001</v>
      </c>
      <c r="K62" s="27">
        <v>98.929299999999998</v>
      </c>
      <c r="L62" s="27">
        <v>137.46899999999999</v>
      </c>
      <c r="M62" s="27">
        <v>61.697699999999998</v>
      </c>
      <c r="N62" s="27">
        <v>101.8164</v>
      </c>
      <c r="O62" s="27">
        <v>116.26179999999999</v>
      </c>
      <c r="P62" s="27">
        <v>98.355500000000006</v>
      </c>
      <c r="Q62" s="27">
        <v>94.384500000000003</v>
      </c>
      <c r="R62" s="27">
        <v>138.0813</v>
      </c>
      <c r="S62" s="27">
        <v>178.96559999999999</v>
      </c>
      <c r="T62" s="27">
        <v>94.882599999999996</v>
      </c>
      <c r="U62" s="27">
        <v>201.25239999999999</v>
      </c>
      <c r="V62" s="27">
        <v>91.032200000000003</v>
      </c>
      <c r="W62" s="27">
        <v>91.083200000000005</v>
      </c>
      <c r="X62" s="27">
        <v>59.458599999999997</v>
      </c>
      <c r="Y62" s="27">
        <v>79.239999999999995</v>
      </c>
      <c r="Z62" s="27">
        <v>112.22709999999999</v>
      </c>
      <c r="AA62" s="27">
        <v>123.664</v>
      </c>
      <c r="AB62" s="11">
        <f>AB61*(1+SUMPRODUCT($B$6:$AA$6,'2-artRendite'!B62:AA62))</f>
        <v>120.0885304476174</v>
      </c>
      <c r="AC62" s="15">
        <v>115.07850000000001</v>
      </c>
    </row>
    <row r="63" spans="1:29" s="15" customFormat="1" ht="14.25" x14ac:dyDescent="0.2">
      <c r="A63" s="39">
        <v>34911</v>
      </c>
      <c r="B63" s="28">
        <v>104.6133</v>
      </c>
      <c r="C63" s="28">
        <v>84.861699999999999</v>
      </c>
      <c r="D63" s="28">
        <v>101.66249999999999</v>
      </c>
      <c r="E63" s="28">
        <v>157.08359999999999</v>
      </c>
      <c r="F63" s="28">
        <v>85.589200000000005</v>
      </c>
      <c r="G63" s="28">
        <v>176.72579999999999</v>
      </c>
      <c r="H63" s="28">
        <v>99.495400000000004</v>
      </c>
      <c r="I63" s="28">
        <v>76.722800000000007</v>
      </c>
      <c r="J63" s="28">
        <v>256.1651</v>
      </c>
      <c r="K63" s="28">
        <v>103.0025</v>
      </c>
      <c r="L63" s="28">
        <v>141.5564</v>
      </c>
      <c r="M63" s="28">
        <v>63.724899999999998</v>
      </c>
      <c r="N63" s="28">
        <v>106.8214</v>
      </c>
      <c r="O63" s="28">
        <v>116.5093</v>
      </c>
      <c r="P63" s="28">
        <v>101.9734</v>
      </c>
      <c r="Q63" s="28">
        <v>98.803299999999993</v>
      </c>
      <c r="R63" s="28">
        <v>141.8126</v>
      </c>
      <c r="S63" s="28">
        <v>174.9726</v>
      </c>
      <c r="T63" s="28">
        <v>96.257199999999997</v>
      </c>
      <c r="U63" s="28">
        <v>210.47239999999999</v>
      </c>
      <c r="V63" s="28">
        <v>93.103999999999999</v>
      </c>
      <c r="W63" s="28">
        <v>92.711500000000001</v>
      </c>
      <c r="X63" s="28">
        <v>57.2836</v>
      </c>
      <c r="Y63" s="28">
        <v>79.802400000000006</v>
      </c>
      <c r="Z63" s="28">
        <v>108.9306</v>
      </c>
      <c r="AA63" s="28">
        <v>121.26009999999999</v>
      </c>
      <c r="AB63" s="11">
        <f>AB62*(1+SUMPRODUCT($B$6:$AA$6,'2-artRendite'!B63:AA63))</f>
        <v>121.90083694146514</v>
      </c>
      <c r="AC63" s="15">
        <v>117.3137</v>
      </c>
    </row>
    <row r="64" spans="1:29" s="15" customFormat="1" ht="14.25" x14ac:dyDescent="0.2">
      <c r="A64" s="40">
        <v>34942</v>
      </c>
      <c r="B64" s="27">
        <v>100.58969999999999</v>
      </c>
      <c r="C64" s="27">
        <v>86.600099999999998</v>
      </c>
      <c r="D64" s="27">
        <v>104.57340000000001</v>
      </c>
      <c r="E64" s="27">
        <v>159.81110000000001</v>
      </c>
      <c r="F64" s="27">
        <v>89.589200000000005</v>
      </c>
      <c r="G64" s="27">
        <v>203.85650000000001</v>
      </c>
      <c r="H64" s="27">
        <v>99.577799999999996</v>
      </c>
      <c r="I64" s="27">
        <v>79.167900000000003</v>
      </c>
      <c r="J64" s="27">
        <v>257.1148</v>
      </c>
      <c r="K64" s="27">
        <v>104.4813</v>
      </c>
      <c r="L64" s="27">
        <v>136.7184</v>
      </c>
      <c r="M64" s="27">
        <v>64.981899999999996</v>
      </c>
      <c r="N64" s="27">
        <v>103.01949999999999</v>
      </c>
      <c r="O64" s="27">
        <v>123.3218</v>
      </c>
      <c r="P64" s="27">
        <v>103.9538</v>
      </c>
      <c r="Q64" s="27">
        <v>100.4919</v>
      </c>
      <c r="R64" s="27">
        <v>142.6422</v>
      </c>
      <c r="S64" s="27">
        <v>181.8246</v>
      </c>
      <c r="T64" s="27">
        <v>98.579400000000007</v>
      </c>
      <c r="U64" s="27">
        <v>205.6371</v>
      </c>
      <c r="V64" s="27">
        <v>95.387200000000007</v>
      </c>
      <c r="W64" s="27">
        <v>86.873999999999995</v>
      </c>
      <c r="X64" s="27">
        <v>60.618099999999998</v>
      </c>
      <c r="Y64" s="27">
        <v>78.100499999999997</v>
      </c>
      <c r="Z64" s="27">
        <v>111.1572</v>
      </c>
      <c r="AA64" s="27">
        <v>116.8293</v>
      </c>
      <c r="AB64" s="11">
        <f>AB63*(1+SUMPRODUCT($B$6:$AA$6,'2-artRendite'!B64:AA64))</f>
        <v>123.55344039881452</v>
      </c>
      <c r="AC64" s="15">
        <v>119.3169</v>
      </c>
    </row>
    <row r="65" spans="1:29" s="15" customFormat="1" ht="14.25" x14ac:dyDescent="0.2">
      <c r="A65" s="39">
        <v>34971</v>
      </c>
      <c r="B65" s="28">
        <v>98.878</v>
      </c>
      <c r="C65" s="28">
        <v>86.672200000000004</v>
      </c>
      <c r="D65" s="28">
        <v>83.493399999999994</v>
      </c>
      <c r="E65" s="28">
        <v>160.13679999999999</v>
      </c>
      <c r="F65" s="28">
        <v>95.488399999999999</v>
      </c>
      <c r="G65" s="28">
        <v>218.9614</v>
      </c>
      <c r="H65" s="28">
        <v>99.904600000000002</v>
      </c>
      <c r="I65" s="28">
        <v>76.215199999999996</v>
      </c>
      <c r="J65" s="28">
        <v>275.55590000000001</v>
      </c>
      <c r="K65" s="28">
        <v>109.7166</v>
      </c>
      <c r="L65" s="28">
        <v>140.47280000000001</v>
      </c>
      <c r="M65" s="28">
        <v>61.735900000000001</v>
      </c>
      <c r="N65" s="28">
        <v>100.4498</v>
      </c>
      <c r="O65" s="28">
        <v>126.0368</v>
      </c>
      <c r="P65" s="28">
        <v>108.2559</v>
      </c>
      <c r="Q65" s="28">
        <v>105.0427</v>
      </c>
      <c r="R65" s="28">
        <v>146.7492</v>
      </c>
      <c r="S65" s="28">
        <v>181.48820000000001</v>
      </c>
      <c r="T65" s="28">
        <v>98.965800000000002</v>
      </c>
      <c r="U65" s="28">
        <v>219.6883</v>
      </c>
      <c r="V65" s="28">
        <v>95.688900000000004</v>
      </c>
      <c r="W65" s="28">
        <v>90.563900000000004</v>
      </c>
      <c r="X65" s="28">
        <v>58.921199999999999</v>
      </c>
      <c r="Y65" s="28">
        <v>77.016499999999994</v>
      </c>
      <c r="Z65" s="28">
        <v>110.8104</v>
      </c>
      <c r="AA65" s="28">
        <v>120.5513</v>
      </c>
      <c r="AB65" s="11">
        <f>AB64*(1+SUMPRODUCT($B$6:$AA$6,'2-artRendite'!B65:AA65))</f>
        <v>124.52750158511901</v>
      </c>
      <c r="AC65" s="15">
        <v>120.453</v>
      </c>
    </row>
    <row r="66" spans="1:29" s="15" customFormat="1" ht="14.25" x14ac:dyDescent="0.2">
      <c r="A66" s="40">
        <v>35003</v>
      </c>
      <c r="B66" s="27">
        <v>93.8125</v>
      </c>
      <c r="C66" s="27">
        <v>88.064800000000005</v>
      </c>
      <c r="D66" s="27">
        <v>86.963099999999997</v>
      </c>
      <c r="E66" s="27">
        <v>152.46469999999999</v>
      </c>
      <c r="F66" s="27">
        <v>102.324</v>
      </c>
      <c r="G66" s="27">
        <v>208.4571</v>
      </c>
      <c r="H66" s="27">
        <v>99.805999999999997</v>
      </c>
      <c r="I66" s="27">
        <v>77.877899999999997</v>
      </c>
      <c r="J66" s="27">
        <v>283.07769999999999</v>
      </c>
      <c r="K66" s="27">
        <v>103.3771</v>
      </c>
      <c r="L66" s="27">
        <v>144.73689999999999</v>
      </c>
      <c r="M66" s="27">
        <v>61.856200000000001</v>
      </c>
      <c r="N66" s="27">
        <v>105.98180000000001</v>
      </c>
      <c r="O66" s="27">
        <v>123.7484</v>
      </c>
      <c r="P66" s="27">
        <v>113.4282</v>
      </c>
      <c r="Q66" s="27">
        <v>111.595</v>
      </c>
      <c r="R66" s="27">
        <v>146.04490000000001</v>
      </c>
      <c r="S66" s="27">
        <v>189.1525</v>
      </c>
      <c r="T66" s="27">
        <v>98.090800000000002</v>
      </c>
      <c r="U66" s="27">
        <v>223.1917</v>
      </c>
      <c r="V66" s="27">
        <v>97.183800000000005</v>
      </c>
      <c r="W66" s="27">
        <v>91.242599999999996</v>
      </c>
      <c r="X66" s="27">
        <v>60.024500000000003</v>
      </c>
      <c r="Y66" s="27">
        <v>87.341499999999996</v>
      </c>
      <c r="Z66" s="27">
        <v>108.0453</v>
      </c>
      <c r="AA66" s="27">
        <v>122.209</v>
      </c>
      <c r="AB66" s="11">
        <f>AB65*(1+SUMPRODUCT($B$6:$AA$6,'2-artRendite'!B66:AA66))</f>
        <v>126.25678447018537</v>
      </c>
      <c r="AC66" s="15">
        <v>121.4806</v>
      </c>
    </row>
    <row r="67" spans="1:29" s="15" customFormat="1" ht="14.25" x14ac:dyDescent="0.2">
      <c r="A67" s="39">
        <v>35033</v>
      </c>
      <c r="B67" s="28">
        <v>92.92</v>
      </c>
      <c r="C67" s="28">
        <v>92.380700000000004</v>
      </c>
      <c r="D67" s="28">
        <v>77.420900000000003</v>
      </c>
      <c r="E67" s="28">
        <v>161.1514</v>
      </c>
      <c r="F67" s="28">
        <v>102.2163</v>
      </c>
      <c r="G67" s="28">
        <v>211.51609999999999</v>
      </c>
      <c r="H67" s="28">
        <v>100.9297</v>
      </c>
      <c r="I67" s="28">
        <v>79.733400000000003</v>
      </c>
      <c r="J67" s="28">
        <v>276.40649999999999</v>
      </c>
      <c r="K67" s="28">
        <v>105.7488</v>
      </c>
      <c r="L67" s="28">
        <v>144.7731</v>
      </c>
      <c r="M67" s="28">
        <v>65.958600000000004</v>
      </c>
      <c r="N67" s="28">
        <v>99.774199999999993</v>
      </c>
      <c r="O67" s="28">
        <v>120.5305</v>
      </c>
      <c r="P67" s="28">
        <v>114.2311</v>
      </c>
      <c r="Q67" s="28">
        <v>114.5093</v>
      </c>
      <c r="R67" s="28">
        <v>137.53659999999999</v>
      </c>
      <c r="S67" s="28">
        <v>197.37889999999999</v>
      </c>
      <c r="T67" s="28">
        <v>104.09610000000001</v>
      </c>
      <c r="U67" s="28">
        <v>220.441</v>
      </c>
      <c r="V67" s="28">
        <v>101.9971</v>
      </c>
      <c r="W67" s="28">
        <v>91.171300000000002</v>
      </c>
      <c r="X67" s="28">
        <v>58.805700000000002</v>
      </c>
      <c r="Y67" s="28">
        <v>92.305800000000005</v>
      </c>
      <c r="Z67" s="28">
        <v>109.1935</v>
      </c>
      <c r="AA67" s="28">
        <v>117.69970000000001</v>
      </c>
      <c r="AB67" s="11">
        <f>AB66*(1+SUMPRODUCT($B$6:$AA$6,'2-artRendite'!B67:AA67))</f>
        <v>126.95193560862785</v>
      </c>
      <c r="AC67" s="15">
        <v>123.37909999999999</v>
      </c>
    </row>
    <row r="68" spans="1:29" s="15" customFormat="1" ht="14.25" x14ac:dyDescent="0.2">
      <c r="A68" s="40">
        <v>35062</v>
      </c>
      <c r="B68" s="27">
        <v>93.703900000000004</v>
      </c>
      <c r="C68" s="27">
        <v>100.0301</v>
      </c>
      <c r="D68" s="27">
        <v>70.377499999999998</v>
      </c>
      <c r="E68" s="27">
        <v>157.85040000000001</v>
      </c>
      <c r="F68" s="27">
        <v>112.2269</v>
      </c>
      <c r="G68" s="27">
        <v>202.34270000000001</v>
      </c>
      <c r="H68" s="27">
        <v>101.233</v>
      </c>
      <c r="I68" s="27">
        <v>91.796599999999998</v>
      </c>
      <c r="J68" s="27">
        <v>286.44670000000002</v>
      </c>
      <c r="K68" s="27">
        <v>106.8625</v>
      </c>
      <c r="L68" s="27">
        <v>142.81710000000001</v>
      </c>
      <c r="M68" s="27">
        <v>81.729699999999994</v>
      </c>
      <c r="N68" s="27">
        <v>96.198599999999999</v>
      </c>
      <c r="O68" s="27">
        <v>119.6696</v>
      </c>
      <c r="P68" s="27">
        <v>123.0052</v>
      </c>
      <c r="Q68" s="27">
        <v>125.699</v>
      </c>
      <c r="R68" s="27">
        <v>137.8905</v>
      </c>
      <c r="S68" s="27">
        <v>209.6156</v>
      </c>
      <c r="T68" s="27">
        <v>113.7381</v>
      </c>
      <c r="U68" s="27">
        <v>229.1019</v>
      </c>
      <c r="V68" s="27">
        <v>110.8289</v>
      </c>
      <c r="W68" s="27">
        <v>88.704499999999996</v>
      </c>
      <c r="X68" s="27">
        <v>56.801699999999997</v>
      </c>
      <c r="Y68" s="27">
        <v>91.751300000000001</v>
      </c>
      <c r="Z68" s="27">
        <v>106.2242</v>
      </c>
      <c r="AA68" s="27">
        <v>120.127</v>
      </c>
      <c r="AB68" s="11">
        <f>AB67*(1+SUMPRODUCT($B$6:$AA$6,'2-artRendite'!B68:AA68))</f>
        <v>130.8679408672939</v>
      </c>
      <c r="AC68" s="15">
        <v>129.9075</v>
      </c>
    </row>
    <row r="69" spans="1:29" s="15" customFormat="1" ht="14.25" x14ac:dyDescent="0.2">
      <c r="A69" s="39">
        <v>35095</v>
      </c>
      <c r="B69" s="28">
        <v>87.180800000000005</v>
      </c>
      <c r="C69" s="28">
        <v>94.339299999999994</v>
      </c>
      <c r="D69" s="28">
        <v>95.811800000000005</v>
      </c>
      <c r="E69" s="28">
        <v>151.0301</v>
      </c>
      <c r="F69" s="28">
        <v>112.6784</v>
      </c>
      <c r="G69" s="28">
        <v>214.9298</v>
      </c>
      <c r="H69" s="28">
        <v>106.5433</v>
      </c>
      <c r="I69" s="28">
        <v>85.8566</v>
      </c>
      <c r="J69" s="28">
        <v>296.5505</v>
      </c>
      <c r="K69" s="28">
        <v>97.337199999999996</v>
      </c>
      <c r="L69" s="28">
        <v>136.75299999999999</v>
      </c>
      <c r="M69" s="28">
        <v>99.431700000000006</v>
      </c>
      <c r="N69" s="28">
        <v>102.98399999999999</v>
      </c>
      <c r="O69" s="28">
        <v>129.02459999999999</v>
      </c>
      <c r="P69" s="28">
        <v>122.5878</v>
      </c>
      <c r="Q69" s="28">
        <v>125.5955</v>
      </c>
      <c r="R69" s="28">
        <v>133.29419999999999</v>
      </c>
      <c r="S69" s="28">
        <v>220.59370000000001</v>
      </c>
      <c r="T69" s="28">
        <v>107.7987</v>
      </c>
      <c r="U69" s="28">
        <v>233.43979999999999</v>
      </c>
      <c r="V69" s="28">
        <v>103.6399</v>
      </c>
      <c r="W69" s="28">
        <v>93.025099999999995</v>
      </c>
      <c r="X69" s="28">
        <v>56.341799999999999</v>
      </c>
      <c r="Y69" s="28">
        <v>97.802400000000006</v>
      </c>
      <c r="Z69" s="28">
        <v>112.38209999999999</v>
      </c>
      <c r="AA69" s="28">
        <v>119.0933</v>
      </c>
      <c r="AB69" s="11">
        <f>AB68*(1+SUMPRODUCT($B$6:$AA$6,'2-artRendite'!B69:AA69))</f>
        <v>133.82374676817349</v>
      </c>
      <c r="AC69" s="15">
        <v>130.84190000000001</v>
      </c>
    </row>
    <row r="70" spans="1:29" s="15" customFormat="1" ht="14.25" x14ac:dyDescent="0.2">
      <c r="A70" s="40">
        <v>35124</v>
      </c>
      <c r="B70" s="27">
        <v>88.641400000000004</v>
      </c>
      <c r="C70" s="27">
        <v>101.04810000000001</v>
      </c>
      <c r="D70" s="27">
        <v>88.430199999999999</v>
      </c>
      <c r="E70" s="27">
        <v>154.83340000000001</v>
      </c>
      <c r="F70" s="27">
        <v>118.01779999999999</v>
      </c>
      <c r="G70" s="27">
        <v>207.53370000000001</v>
      </c>
      <c r="H70" s="27">
        <v>105.0544</v>
      </c>
      <c r="I70" s="27">
        <v>94.866799999999998</v>
      </c>
      <c r="J70" s="27">
        <v>308.83670000000001</v>
      </c>
      <c r="K70" s="27">
        <v>106.97410000000001</v>
      </c>
      <c r="L70" s="27">
        <v>137.4537</v>
      </c>
      <c r="M70" s="27">
        <v>95.902500000000003</v>
      </c>
      <c r="N70" s="27">
        <v>94.092500000000001</v>
      </c>
      <c r="O70" s="27">
        <v>127.3467</v>
      </c>
      <c r="P70" s="27">
        <v>122.5091</v>
      </c>
      <c r="Q70" s="27">
        <v>125.38679999999999</v>
      </c>
      <c r="R70" s="27">
        <v>130.77719999999999</v>
      </c>
      <c r="S70" s="27">
        <v>223.2004</v>
      </c>
      <c r="T70" s="27">
        <v>116.1692</v>
      </c>
      <c r="U70" s="27">
        <v>236.24549999999999</v>
      </c>
      <c r="V70" s="27">
        <v>114.3073</v>
      </c>
      <c r="W70" s="27">
        <v>90.841700000000003</v>
      </c>
      <c r="X70" s="27">
        <v>56.554299999999998</v>
      </c>
      <c r="Y70" s="27">
        <v>100.059</v>
      </c>
      <c r="Z70" s="27">
        <v>110.53270000000001</v>
      </c>
      <c r="AA70" s="27">
        <v>117.1772</v>
      </c>
      <c r="AB70" s="11">
        <f>AB69*(1+SUMPRODUCT($B$6:$AA$6,'2-artRendite'!B70:AA70))</f>
        <v>135.39220361930259</v>
      </c>
      <c r="AC70" s="15">
        <v>133.6336</v>
      </c>
    </row>
    <row r="71" spans="1:29" s="15" customFormat="1" ht="14.25" x14ac:dyDescent="0.2">
      <c r="A71" s="39">
        <v>35153</v>
      </c>
      <c r="B71" s="28">
        <v>91.834299999999999</v>
      </c>
      <c r="C71" s="28">
        <v>111.3309</v>
      </c>
      <c r="D71" s="28">
        <v>88.439499999999995</v>
      </c>
      <c r="E71" s="28">
        <v>157.07149999999999</v>
      </c>
      <c r="F71" s="28">
        <v>124.5021</v>
      </c>
      <c r="G71" s="28">
        <v>209.26769999999999</v>
      </c>
      <c r="H71" s="28">
        <v>103.9815</v>
      </c>
      <c r="I71" s="28">
        <v>106.5262</v>
      </c>
      <c r="J71" s="28">
        <v>316.1284</v>
      </c>
      <c r="K71" s="28">
        <v>111.18680000000001</v>
      </c>
      <c r="L71" s="28">
        <v>132.97239999999999</v>
      </c>
      <c r="M71" s="28">
        <v>107.0532</v>
      </c>
      <c r="N71" s="28">
        <v>100.01139999999999</v>
      </c>
      <c r="O71" s="28">
        <v>127.7433</v>
      </c>
      <c r="P71" s="28">
        <v>123.9909</v>
      </c>
      <c r="Q71" s="28">
        <v>126.20740000000001</v>
      </c>
      <c r="R71" s="28">
        <v>137.54490000000001</v>
      </c>
      <c r="S71" s="28">
        <v>227.7629</v>
      </c>
      <c r="T71" s="28">
        <v>127.4194</v>
      </c>
      <c r="U71" s="28">
        <v>236.12799999999999</v>
      </c>
      <c r="V71" s="28">
        <v>131.6208</v>
      </c>
      <c r="W71" s="28">
        <v>93.810400000000001</v>
      </c>
      <c r="X71" s="28">
        <v>58.482799999999997</v>
      </c>
      <c r="Y71" s="28">
        <v>105.04949999999999</v>
      </c>
      <c r="Z71" s="28">
        <v>108.75239999999999</v>
      </c>
      <c r="AA71" s="28">
        <v>123.7625</v>
      </c>
      <c r="AB71" s="11">
        <f>AB70*(1+SUMPRODUCT($B$6:$AA$6,'2-artRendite'!B71:AA71))</f>
        <v>140.78914368253893</v>
      </c>
      <c r="AC71" s="15">
        <v>139.99119999999999</v>
      </c>
    </row>
    <row r="72" spans="1:29" s="15" customFormat="1" ht="14.25" x14ac:dyDescent="0.2">
      <c r="A72" s="40">
        <v>35185</v>
      </c>
      <c r="B72" s="27">
        <v>88.965400000000002</v>
      </c>
      <c r="C72" s="27">
        <v>116.24339999999999</v>
      </c>
      <c r="D72" s="27">
        <v>95.570400000000006</v>
      </c>
      <c r="E72" s="27">
        <v>163.53460000000001</v>
      </c>
      <c r="F72" s="27">
        <v>142.3673</v>
      </c>
      <c r="G72" s="27">
        <v>210.81790000000001</v>
      </c>
      <c r="H72" s="27">
        <v>103.157</v>
      </c>
      <c r="I72" s="27">
        <v>114.9457</v>
      </c>
      <c r="J72" s="27">
        <v>394.51670000000001</v>
      </c>
      <c r="K72" s="27">
        <v>121.6507</v>
      </c>
      <c r="L72" s="27">
        <v>122.6057</v>
      </c>
      <c r="M72" s="27">
        <v>103.6647</v>
      </c>
      <c r="N72" s="27">
        <v>95.468699999999998</v>
      </c>
      <c r="O72" s="27">
        <v>122.5397</v>
      </c>
      <c r="P72" s="27">
        <v>130.24799999999999</v>
      </c>
      <c r="Q72" s="27">
        <v>128.3305</v>
      </c>
      <c r="R72" s="27">
        <v>146.9171</v>
      </c>
      <c r="S72" s="27">
        <v>211.33750000000001</v>
      </c>
      <c r="T72" s="27">
        <v>142.85130000000001</v>
      </c>
      <c r="U72" s="27">
        <v>284.65129999999999</v>
      </c>
      <c r="V72" s="27">
        <v>146.82599999999999</v>
      </c>
      <c r="W72" s="27">
        <v>90.310100000000006</v>
      </c>
      <c r="X72" s="27">
        <v>60.673299999999998</v>
      </c>
      <c r="Y72" s="27">
        <v>107.4325</v>
      </c>
      <c r="Z72" s="27">
        <v>107.7389</v>
      </c>
      <c r="AA72" s="27">
        <v>124.7389</v>
      </c>
      <c r="AB72" s="11">
        <f>AB71*(1+SUMPRODUCT($B$6:$AA$6,'2-artRendite'!B72:AA72))</f>
        <v>146.3655424212732</v>
      </c>
      <c r="AC72" s="15">
        <v>146.84710000000001</v>
      </c>
    </row>
    <row r="73" spans="1:29" s="15" customFormat="1" ht="14.25" x14ac:dyDescent="0.2">
      <c r="A73" s="39">
        <v>35216</v>
      </c>
      <c r="B73" s="28">
        <v>86.9208</v>
      </c>
      <c r="C73" s="28">
        <v>114.2351</v>
      </c>
      <c r="D73" s="28">
        <v>89.547899999999998</v>
      </c>
      <c r="E73" s="28">
        <v>158.52670000000001</v>
      </c>
      <c r="F73" s="28">
        <v>150.97309999999999</v>
      </c>
      <c r="G73" s="28">
        <v>197.21</v>
      </c>
      <c r="H73" s="28">
        <v>103.14060000000001</v>
      </c>
      <c r="I73" s="28">
        <v>110.7396</v>
      </c>
      <c r="J73" s="28">
        <v>375.52780000000001</v>
      </c>
      <c r="K73" s="28">
        <v>124.1148</v>
      </c>
      <c r="L73" s="28">
        <v>135.28899999999999</v>
      </c>
      <c r="M73" s="28">
        <v>113.9635</v>
      </c>
      <c r="N73" s="28">
        <v>96.453599999999994</v>
      </c>
      <c r="O73" s="28">
        <v>124.5239</v>
      </c>
      <c r="P73" s="28">
        <v>129.70480000000001</v>
      </c>
      <c r="Q73" s="28">
        <v>126.42100000000001</v>
      </c>
      <c r="R73" s="28">
        <v>142.6465</v>
      </c>
      <c r="S73" s="28">
        <v>229.00630000000001</v>
      </c>
      <c r="T73" s="28">
        <v>128.167</v>
      </c>
      <c r="U73" s="28">
        <v>266.60840000000002</v>
      </c>
      <c r="V73" s="28">
        <v>143.89410000000001</v>
      </c>
      <c r="W73" s="28">
        <v>89.218800000000002</v>
      </c>
      <c r="X73" s="28">
        <v>61.293999999999997</v>
      </c>
      <c r="Y73" s="28">
        <v>112.5206</v>
      </c>
      <c r="Z73" s="28">
        <v>108.1534</v>
      </c>
      <c r="AA73" s="28">
        <v>120.82040000000001</v>
      </c>
      <c r="AB73" s="11">
        <f>AB72*(1+SUMPRODUCT($B$6:$AA$6,'2-artRendite'!B73:AA73))</f>
        <v>145.76857755519146</v>
      </c>
      <c r="AC73" s="15">
        <v>146.1848</v>
      </c>
    </row>
    <row r="74" spans="1:29" s="15" customFormat="1" ht="14.25" x14ac:dyDescent="0.2">
      <c r="A74" s="40">
        <v>35244</v>
      </c>
      <c r="B74" s="27">
        <v>81.905500000000004</v>
      </c>
      <c r="C74" s="27">
        <v>122.3381</v>
      </c>
      <c r="D74" s="27">
        <v>95.391000000000005</v>
      </c>
      <c r="E74" s="27">
        <v>131.4452</v>
      </c>
      <c r="F74" s="27">
        <v>148.70259999999999</v>
      </c>
      <c r="G74" s="27">
        <v>189.13560000000001</v>
      </c>
      <c r="H74" s="27">
        <v>100.19159999999999</v>
      </c>
      <c r="I74" s="27">
        <v>115.83</v>
      </c>
      <c r="J74" s="27">
        <v>341.41430000000003</v>
      </c>
      <c r="K74" s="27">
        <v>115.6108</v>
      </c>
      <c r="L74" s="27">
        <v>138.5643</v>
      </c>
      <c r="M74" s="27">
        <v>130.63929999999999</v>
      </c>
      <c r="N74" s="27">
        <v>93.052400000000006</v>
      </c>
      <c r="O74" s="27">
        <v>115.2722</v>
      </c>
      <c r="P74" s="27">
        <v>129.03100000000001</v>
      </c>
      <c r="Q74" s="27">
        <v>127.1459</v>
      </c>
      <c r="R74" s="27">
        <v>136.40430000000001</v>
      </c>
      <c r="S74" s="27">
        <v>242.3485</v>
      </c>
      <c r="T74" s="27">
        <v>135.7834</v>
      </c>
      <c r="U74" s="27">
        <v>242.1276</v>
      </c>
      <c r="V74" s="27">
        <v>157.16489999999999</v>
      </c>
      <c r="W74" s="27">
        <v>88.555499999999995</v>
      </c>
      <c r="X74" s="27">
        <v>61.093600000000002</v>
      </c>
      <c r="Y74" s="27">
        <v>109.1374</v>
      </c>
      <c r="Z74" s="27">
        <v>104.9023</v>
      </c>
      <c r="AA74" s="27">
        <v>123.1223</v>
      </c>
      <c r="AB74" s="11">
        <f>AB73*(1+SUMPRODUCT($B$6:$AA$6,'2-artRendite'!B74:AA74))</f>
        <v>144.61225305462938</v>
      </c>
      <c r="AC74" s="15">
        <v>145.9419</v>
      </c>
    </row>
    <row r="75" spans="1:29" s="15" customFormat="1" ht="14.25" x14ac:dyDescent="0.2">
      <c r="A75" s="39">
        <v>35277</v>
      </c>
      <c r="B75" s="28">
        <v>82.568100000000001</v>
      </c>
      <c r="C75" s="28">
        <v>127.8687</v>
      </c>
      <c r="D75" s="28">
        <v>83.970500000000001</v>
      </c>
      <c r="E75" s="28">
        <v>136.16050000000001</v>
      </c>
      <c r="F75" s="28">
        <v>133.07089999999999</v>
      </c>
      <c r="G75" s="28">
        <v>191.74889999999999</v>
      </c>
      <c r="H75" s="28">
        <v>102.2871</v>
      </c>
      <c r="I75" s="28">
        <v>121.76730000000001</v>
      </c>
      <c r="J75" s="28">
        <v>307.95670000000001</v>
      </c>
      <c r="K75" s="28">
        <v>127.4729</v>
      </c>
      <c r="L75" s="28">
        <v>140.6925</v>
      </c>
      <c r="M75" s="28">
        <v>100.9388</v>
      </c>
      <c r="N75" s="28">
        <v>83.478200000000001</v>
      </c>
      <c r="O75" s="28">
        <v>118.4182</v>
      </c>
      <c r="P75" s="28">
        <v>127.34180000000001</v>
      </c>
      <c r="Q75" s="28">
        <v>124.9183</v>
      </c>
      <c r="R75" s="28">
        <v>132.6146</v>
      </c>
      <c r="S75" s="28">
        <v>255.50649999999999</v>
      </c>
      <c r="T75" s="28">
        <v>138.52070000000001</v>
      </c>
      <c r="U75" s="28">
        <v>221.8503</v>
      </c>
      <c r="V75" s="28">
        <v>160.42189999999999</v>
      </c>
      <c r="W75" s="28">
        <v>88.933400000000006</v>
      </c>
      <c r="X75" s="28">
        <v>59.121899999999997</v>
      </c>
      <c r="Y75" s="28">
        <v>111.9559</v>
      </c>
      <c r="Z75" s="28">
        <v>108.9923</v>
      </c>
      <c r="AA75" s="28">
        <v>119.7578</v>
      </c>
      <c r="AB75" s="11">
        <f>AB74*(1+SUMPRODUCT($B$6:$AA$6,'2-artRendite'!B75:AA75))</f>
        <v>142.55349829960406</v>
      </c>
      <c r="AC75" s="15">
        <v>143.87110000000001</v>
      </c>
    </row>
    <row r="76" spans="1:29" s="15" customFormat="1" ht="14.25" x14ac:dyDescent="0.2">
      <c r="A76" s="40">
        <v>35307</v>
      </c>
      <c r="B76" s="27">
        <v>81.486500000000007</v>
      </c>
      <c r="C76" s="27">
        <v>142.5838</v>
      </c>
      <c r="D76" s="27">
        <v>101.557</v>
      </c>
      <c r="E76" s="27">
        <v>142.8501</v>
      </c>
      <c r="F76" s="27">
        <v>140.5121</v>
      </c>
      <c r="G76" s="27">
        <v>199.2166</v>
      </c>
      <c r="H76" s="27">
        <v>102.2516</v>
      </c>
      <c r="I76" s="27">
        <v>135.0377</v>
      </c>
      <c r="J76" s="27">
        <v>305.0498</v>
      </c>
      <c r="K76" s="27">
        <v>125.1503</v>
      </c>
      <c r="L76" s="27">
        <v>148.86500000000001</v>
      </c>
      <c r="M76" s="27">
        <v>88.443100000000001</v>
      </c>
      <c r="N76" s="27">
        <v>90.247799999999998</v>
      </c>
      <c r="O76" s="27">
        <v>119.4473</v>
      </c>
      <c r="P76" s="27">
        <v>138.6104</v>
      </c>
      <c r="Q76" s="27">
        <v>138.07910000000001</v>
      </c>
      <c r="R76" s="27">
        <v>137.5273</v>
      </c>
      <c r="S76" s="27">
        <v>258.34769999999997</v>
      </c>
      <c r="T76" s="27">
        <v>147.81880000000001</v>
      </c>
      <c r="U76" s="27">
        <v>226.01</v>
      </c>
      <c r="V76" s="27">
        <v>180.2132</v>
      </c>
      <c r="W76" s="27">
        <v>87.115899999999996</v>
      </c>
      <c r="X76" s="27">
        <v>58.376199999999997</v>
      </c>
      <c r="Y76" s="27">
        <v>114.12649999999999</v>
      </c>
      <c r="Z76" s="27">
        <v>107.4366</v>
      </c>
      <c r="AA76" s="27">
        <v>121.5959</v>
      </c>
      <c r="AB76" s="11">
        <f>AB75*(1+SUMPRODUCT($B$6:$AA$6,'2-artRendite'!B76:AA76))</f>
        <v>148.03157106380988</v>
      </c>
      <c r="AC76" s="15">
        <v>150.85319999999999</v>
      </c>
    </row>
    <row r="77" spans="1:29" s="15" customFormat="1" ht="14.25" x14ac:dyDescent="0.2">
      <c r="A77" s="39">
        <v>35338</v>
      </c>
      <c r="B77" s="28">
        <v>73.874799999999993</v>
      </c>
      <c r="C77" s="28">
        <v>165.90280000000001</v>
      </c>
      <c r="D77" s="28">
        <v>88.811499999999995</v>
      </c>
      <c r="E77" s="28">
        <v>135.72479999999999</v>
      </c>
      <c r="F77" s="28">
        <v>121.8409</v>
      </c>
      <c r="G77" s="28">
        <v>198.3672</v>
      </c>
      <c r="H77" s="28">
        <v>99.869399999999999</v>
      </c>
      <c r="I77" s="28">
        <v>152.1481</v>
      </c>
      <c r="J77" s="28">
        <v>289.06950000000001</v>
      </c>
      <c r="K77" s="28">
        <v>134.636</v>
      </c>
      <c r="L77" s="28">
        <v>149.4666</v>
      </c>
      <c r="M77" s="28">
        <v>97.605400000000003</v>
      </c>
      <c r="N77" s="28">
        <v>85.4268</v>
      </c>
      <c r="O77" s="28">
        <v>111.4526</v>
      </c>
      <c r="P77" s="28">
        <v>132.82939999999999</v>
      </c>
      <c r="Q77" s="28">
        <v>137.15270000000001</v>
      </c>
      <c r="R77" s="28">
        <v>128.91839999999999</v>
      </c>
      <c r="S77" s="28">
        <v>245.33879999999999</v>
      </c>
      <c r="T77" s="28">
        <v>153.5283</v>
      </c>
      <c r="U77" s="28">
        <v>218.3691</v>
      </c>
      <c r="V77" s="28">
        <v>203.2671</v>
      </c>
      <c r="W77" s="28">
        <v>85.362099999999998</v>
      </c>
      <c r="X77" s="28">
        <v>59.718600000000002</v>
      </c>
      <c r="Y77" s="28">
        <v>106.61620000000001</v>
      </c>
      <c r="Z77" s="28">
        <v>104.1756</v>
      </c>
      <c r="AA77" s="28">
        <v>117.0964</v>
      </c>
      <c r="AB77" s="11">
        <f>AB76*(1+SUMPRODUCT($B$6:$AA$6,'2-artRendite'!B77:AA77))</f>
        <v>146.39635019291774</v>
      </c>
      <c r="AC77" s="15">
        <v>151.6208</v>
      </c>
    </row>
    <row r="78" spans="1:29" s="15" customFormat="1" ht="14.25" x14ac:dyDescent="0.2">
      <c r="A78" s="40">
        <v>35369</v>
      </c>
      <c r="B78" s="27">
        <v>77.101900000000001</v>
      </c>
      <c r="C78" s="27">
        <v>168.2698</v>
      </c>
      <c r="D78" s="27">
        <v>101.53489999999999</v>
      </c>
      <c r="E78" s="27">
        <v>138.1234</v>
      </c>
      <c r="F78" s="27">
        <v>109.68510000000001</v>
      </c>
      <c r="G78" s="27">
        <v>189.66229999999999</v>
      </c>
      <c r="H78" s="27">
        <v>99.928799999999995</v>
      </c>
      <c r="I78" s="27">
        <v>148.6302</v>
      </c>
      <c r="J78" s="27">
        <v>265.6841</v>
      </c>
      <c r="K78" s="27">
        <v>128.3716</v>
      </c>
      <c r="L78" s="27">
        <v>146.85990000000001</v>
      </c>
      <c r="M78" s="27">
        <v>111.2529</v>
      </c>
      <c r="N78" s="27">
        <v>88.1143</v>
      </c>
      <c r="O78" s="27">
        <v>110.3473</v>
      </c>
      <c r="P78" s="27">
        <v>116.5778</v>
      </c>
      <c r="Q78" s="27">
        <v>119.37909999999999</v>
      </c>
      <c r="R78" s="27">
        <v>120.9141</v>
      </c>
      <c r="S78" s="27">
        <v>233.04669999999999</v>
      </c>
      <c r="T78" s="27">
        <v>160.68610000000001</v>
      </c>
      <c r="U78" s="27">
        <v>186.7432</v>
      </c>
      <c r="V78" s="27">
        <v>201.05449999999999</v>
      </c>
      <c r="W78" s="27">
        <v>89.415300000000002</v>
      </c>
      <c r="X78" s="27">
        <v>58.929699999999997</v>
      </c>
      <c r="Y78" s="27">
        <v>107.5891</v>
      </c>
      <c r="Z78" s="27">
        <v>103.81100000000001</v>
      </c>
      <c r="AA78" s="27">
        <v>116.7744</v>
      </c>
      <c r="AB78" s="11">
        <f>AB77*(1+SUMPRODUCT($B$6:$AA$6,'2-artRendite'!B78:AA78))</f>
        <v>144.33066444856681</v>
      </c>
      <c r="AC78" s="15">
        <v>149.50800000000001</v>
      </c>
    </row>
    <row r="79" spans="1:29" s="15" customFormat="1" ht="14.25" x14ac:dyDescent="0.2">
      <c r="A79" s="39">
        <v>35398</v>
      </c>
      <c r="B79" s="28">
        <v>81.904799999999994</v>
      </c>
      <c r="C79" s="28">
        <v>170.7099</v>
      </c>
      <c r="D79" s="28">
        <v>101.8433</v>
      </c>
      <c r="E79" s="28">
        <v>161.75219999999999</v>
      </c>
      <c r="F79" s="28">
        <v>110.99769999999999</v>
      </c>
      <c r="G79" s="28">
        <v>195.85319999999999</v>
      </c>
      <c r="H79" s="28">
        <v>98.337999999999994</v>
      </c>
      <c r="I79" s="28">
        <v>161.8349</v>
      </c>
      <c r="J79" s="28">
        <v>279.83960000000002</v>
      </c>
      <c r="K79" s="28">
        <v>139.22720000000001</v>
      </c>
      <c r="L79" s="28">
        <v>147.35159999999999</v>
      </c>
      <c r="M79" s="28">
        <v>140.7679</v>
      </c>
      <c r="N79" s="28">
        <v>82.088099999999997</v>
      </c>
      <c r="O79" s="28">
        <v>108.337</v>
      </c>
      <c r="P79" s="28">
        <v>124.70529999999999</v>
      </c>
      <c r="Q79" s="28">
        <v>128.01390000000001</v>
      </c>
      <c r="R79" s="28">
        <v>123.5303</v>
      </c>
      <c r="S79" s="28">
        <v>242.173</v>
      </c>
      <c r="T79" s="28">
        <v>169.81460000000001</v>
      </c>
      <c r="U79" s="28">
        <v>193.34700000000001</v>
      </c>
      <c r="V79" s="28">
        <v>211.3158</v>
      </c>
      <c r="W79" s="28">
        <v>89.484700000000004</v>
      </c>
      <c r="X79" s="28">
        <v>59.5045</v>
      </c>
      <c r="Y79" s="28">
        <v>98.026799999999994</v>
      </c>
      <c r="Z79" s="28">
        <v>103.2011</v>
      </c>
      <c r="AA79" s="28">
        <v>119.38760000000001</v>
      </c>
      <c r="AB79" s="11">
        <f>AB78*(1+SUMPRODUCT($B$6:$AA$6,'2-artRendite'!B79:AA79))</f>
        <v>149.7293195701281</v>
      </c>
      <c r="AC79" s="15">
        <v>157.8485</v>
      </c>
    </row>
    <row r="80" spans="1:29" s="15" customFormat="1" ht="14.25" x14ac:dyDescent="0.2">
      <c r="A80" s="40">
        <v>35430</v>
      </c>
      <c r="B80" s="27">
        <v>82.438999999999993</v>
      </c>
      <c r="C80" s="27">
        <v>184.47499999999999</v>
      </c>
      <c r="D80" s="27">
        <v>111.68170000000001</v>
      </c>
      <c r="E80" s="27">
        <v>158.25409999999999</v>
      </c>
      <c r="F80" s="27">
        <v>106.2436</v>
      </c>
      <c r="G80" s="27">
        <v>193.90469999999999</v>
      </c>
      <c r="H80" s="27">
        <v>97.660700000000006</v>
      </c>
      <c r="I80" s="27">
        <v>164.00190000000001</v>
      </c>
      <c r="J80" s="27">
        <v>280.89769999999999</v>
      </c>
      <c r="K80" s="27">
        <v>141.4008</v>
      </c>
      <c r="L80" s="27">
        <v>151.02000000000001</v>
      </c>
      <c r="M80" s="27">
        <v>126.07769999999999</v>
      </c>
      <c r="N80" s="27">
        <v>77.880200000000002</v>
      </c>
      <c r="O80" s="27">
        <v>109.3171</v>
      </c>
      <c r="P80" s="27">
        <v>121.7251</v>
      </c>
      <c r="Q80" s="27">
        <v>125.8544</v>
      </c>
      <c r="R80" s="27">
        <v>121.50539999999999</v>
      </c>
      <c r="S80" s="27">
        <v>250.9975</v>
      </c>
      <c r="T80" s="27">
        <v>181.5034</v>
      </c>
      <c r="U80" s="27">
        <v>196.12899999999999</v>
      </c>
      <c r="V80" s="27">
        <v>231.52529999999999</v>
      </c>
      <c r="W80" s="27">
        <v>88.376999999999995</v>
      </c>
      <c r="X80" s="27">
        <v>58.241500000000002</v>
      </c>
      <c r="Y80" s="27">
        <v>100.8952</v>
      </c>
      <c r="Z80" s="27">
        <v>101.43859999999999</v>
      </c>
      <c r="AA80" s="27">
        <v>114.3177</v>
      </c>
      <c r="AB80" s="11">
        <f>AB79*(1+SUMPRODUCT($B$6:$AA$6,'2-artRendite'!B80:AA80))</f>
        <v>150.35026278449814</v>
      </c>
      <c r="AC80" s="15">
        <v>160.00069999999999</v>
      </c>
    </row>
    <row r="81" spans="1:29" s="15" customFormat="1" ht="14.25" x14ac:dyDescent="0.2">
      <c r="A81" s="39">
        <v>35461</v>
      </c>
      <c r="B81" s="28">
        <v>86.860399999999998</v>
      </c>
      <c r="C81" s="28">
        <v>180.89490000000001</v>
      </c>
      <c r="D81" s="28">
        <v>133.75460000000001</v>
      </c>
      <c r="E81" s="28">
        <v>164.49379999999999</v>
      </c>
      <c r="F81" s="28">
        <v>111.6652</v>
      </c>
      <c r="G81" s="28">
        <v>194.2338</v>
      </c>
      <c r="H81" s="28">
        <v>91.471400000000003</v>
      </c>
      <c r="I81" s="28">
        <v>156.42269999999999</v>
      </c>
      <c r="J81" s="28">
        <v>287.8304</v>
      </c>
      <c r="K81" s="28">
        <v>136.5341</v>
      </c>
      <c r="L81" s="28">
        <v>153.2122</v>
      </c>
      <c r="M81" s="28">
        <v>121.7281</v>
      </c>
      <c r="N81" s="28">
        <v>91.328999999999994</v>
      </c>
      <c r="O81" s="28">
        <v>112.7749</v>
      </c>
      <c r="P81" s="28">
        <v>131.23220000000001</v>
      </c>
      <c r="Q81" s="28">
        <v>137.4864</v>
      </c>
      <c r="R81" s="28">
        <v>125.3057</v>
      </c>
      <c r="S81" s="28">
        <v>239.49440000000001</v>
      </c>
      <c r="T81" s="28">
        <v>176.93270000000001</v>
      </c>
      <c r="U81" s="28">
        <v>185.87700000000001</v>
      </c>
      <c r="V81" s="28">
        <v>222.49760000000001</v>
      </c>
      <c r="W81" s="28">
        <v>97.191800000000001</v>
      </c>
      <c r="X81" s="28">
        <v>55.941800000000001</v>
      </c>
      <c r="Y81" s="28">
        <v>96.826800000000006</v>
      </c>
      <c r="Z81" s="28">
        <v>96.034300000000002</v>
      </c>
      <c r="AA81" s="28">
        <v>114.60120000000001</v>
      </c>
      <c r="AB81" s="11">
        <f>AB80*(1+SUMPRODUCT($B$6:$AA$6,'2-artRendite'!B81:AA81))</f>
        <v>152.64999815906958</v>
      </c>
      <c r="AC81" s="15">
        <v>161.02500000000001</v>
      </c>
    </row>
    <row r="82" spans="1:29" s="15" customFormat="1" ht="14.25" x14ac:dyDescent="0.2">
      <c r="A82" s="40">
        <v>35489</v>
      </c>
      <c r="B82" s="27">
        <v>87.975499999999997</v>
      </c>
      <c r="C82" s="27">
        <v>156.40880000000001</v>
      </c>
      <c r="D82" s="27">
        <v>177.87690000000001</v>
      </c>
      <c r="E82" s="27">
        <v>182.9768</v>
      </c>
      <c r="F82" s="27">
        <v>122.9431</v>
      </c>
      <c r="G82" s="27">
        <v>192.76769999999999</v>
      </c>
      <c r="H82" s="27">
        <v>96.8977</v>
      </c>
      <c r="I82" s="27">
        <v>133.50890000000001</v>
      </c>
      <c r="J82" s="27">
        <v>314.61309999999997</v>
      </c>
      <c r="K82" s="27">
        <v>136.56450000000001</v>
      </c>
      <c r="L82" s="27">
        <v>160.25640000000001</v>
      </c>
      <c r="M82" s="27">
        <v>100.45359999999999</v>
      </c>
      <c r="N82" s="27">
        <v>97.313699999999997</v>
      </c>
      <c r="O82" s="27">
        <v>122.1786</v>
      </c>
      <c r="P82" s="27">
        <v>141.7766</v>
      </c>
      <c r="Q82" s="27">
        <v>151.79179999999999</v>
      </c>
      <c r="R82" s="27">
        <v>128.54060000000001</v>
      </c>
      <c r="S82" s="27">
        <v>252.44280000000001</v>
      </c>
      <c r="T82" s="27">
        <v>158.0453</v>
      </c>
      <c r="U82" s="27">
        <v>196.20490000000001</v>
      </c>
      <c r="V82" s="27">
        <v>189.60550000000001</v>
      </c>
      <c r="W82" s="27">
        <v>101.3503</v>
      </c>
      <c r="X82" s="27">
        <v>53.293300000000002</v>
      </c>
      <c r="Y82" s="27">
        <v>101.3109</v>
      </c>
      <c r="Z82" s="27">
        <v>108.28830000000001</v>
      </c>
      <c r="AA82" s="27">
        <v>113.4593</v>
      </c>
      <c r="AB82" s="11">
        <f>AB81*(1+SUMPRODUCT($B$6:$AA$6,'2-artRendite'!B82:AA82))</f>
        <v>156.54871043515669</v>
      </c>
      <c r="AC82" s="15">
        <v>162.71250000000001</v>
      </c>
    </row>
    <row r="83" spans="1:29" s="15" customFormat="1" ht="14.25" x14ac:dyDescent="0.2">
      <c r="A83" s="39">
        <v>35520</v>
      </c>
      <c r="B83" s="28">
        <v>87.035300000000007</v>
      </c>
      <c r="C83" s="28">
        <v>165.38419999999999</v>
      </c>
      <c r="D83" s="28">
        <v>193.1122</v>
      </c>
      <c r="E83" s="28">
        <v>187.2687</v>
      </c>
      <c r="F83" s="28">
        <v>129.655</v>
      </c>
      <c r="G83" s="28">
        <v>182.66810000000001</v>
      </c>
      <c r="H83" s="28">
        <v>93.774799999999999</v>
      </c>
      <c r="I83" s="28">
        <v>137.72219999999999</v>
      </c>
      <c r="J83" s="28">
        <v>333.78429999999997</v>
      </c>
      <c r="K83" s="28">
        <v>137.07239999999999</v>
      </c>
      <c r="L83" s="28">
        <v>158.6361</v>
      </c>
      <c r="M83" s="28">
        <v>103.6452</v>
      </c>
      <c r="N83" s="28">
        <v>94.061800000000005</v>
      </c>
      <c r="O83" s="28">
        <v>116.19670000000001</v>
      </c>
      <c r="P83" s="28">
        <v>153.62360000000001</v>
      </c>
      <c r="Q83" s="28">
        <v>169.4025</v>
      </c>
      <c r="R83" s="28">
        <v>125.2899</v>
      </c>
      <c r="S83" s="28">
        <v>249.40270000000001</v>
      </c>
      <c r="T83" s="28">
        <v>160.75880000000001</v>
      </c>
      <c r="U83" s="28">
        <v>208.76050000000001</v>
      </c>
      <c r="V83" s="28">
        <v>193.96770000000001</v>
      </c>
      <c r="W83" s="28">
        <v>107.7923</v>
      </c>
      <c r="X83" s="28">
        <v>60.4786</v>
      </c>
      <c r="Y83" s="28">
        <v>100.74169999999999</v>
      </c>
      <c r="Z83" s="28">
        <v>101.6336</v>
      </c>
      <c r="AA83" s="28">
        <v>115.7347</v>
      </c>
      <c r="AB83" s="11">
        <f>AB82*(1+SUMPRODUCT($B$6:$AA$6,'2-artRendite'!B83:AA83))</f>
        <v>160.03528837286123</v>
      </c>
      <c r="AC83" s="15">
        <v>166.1079</v>
      </c>
    </row>
    <row r="84" spans="1:29" s="15" customFormat="1" ht="14.25" x14ac:dyDescent="0.2">
      <c r="A84" s="40">
        <v>35550</v>
      </c>
      <c r="B84" s="27">
        <v>87.007199999999997</v>
      </c>
      <c r="C84" s="27">
        <v>159.01840000000001</v>
      </c>
      <c r="D84" s="27">
        <v>233.43989999999999</v>
      </c>
      <c r="E84" s="27">
        <v>188.58600000000001</v>
      </c>
      <c r="F84" s="27">
        <v>122.34520000000001</v>
      </c>
      <c r="G84" s="27">
        <v>184.8723</v>
      </c>
      <c r="H84" s="27">
        <v>90.775700000000001</v>
      </c>
      <c r="I84" s="27">
        <v>139.7825</v>
      </c>
      <c r="J84" s="27">
        <v>385.4819</v>
      </c>
      <c r="K84" s="27">
        <v>140.48179999999999</v>
      </c>
      <c r="L84" s="27">
        <v>158.52699999999999</v>
      </c>
      <c r="M84" s="27">
        <v>113.90300000000001</v>
      </c>
      <c r="N84" s="27">
        <v>88.926599999999993</v>
      </c>
      <c r="O84" s="27">
        <v>106.815</v>
      </c>
      <c r="P84" s="27">
        <v>158.99340000000001</v>
      </c>
      <c r="Q84" s="27">
        <v>173.89940000000001</v>
      </c>
      <c r="R84" s="27">
        <v>131.81659999999999</v>
      </c>
      <c r="S84" s="27">
        <v>259.52140000000003</v>
      </c>
      <c r="T84" s="27">
        <v>159.74690000000001</v>
      </c>
      <c r="U84" s="27">
        <v>226.2433</v>
      </c>
      <c r="V84" s="27">
        <v>191.55189999999999</v>
      </c>
      <c r="W84" s="27">
        <v>105.53230000000001</v>
      </c>
      <c r="X84" s="27">
        <v>56.979100000000003</v>
      </c>
      <c r="Y84" s="27">
        <v>91.100800000000007</v>
      </c>
      <c r="Z84" s="27">
        <v>101.6623</v>
      </c>
      <c r="AA84" s="27">
        <v>112.4551</v>
      </c>
      <c r="AB84" s="11">
        <f>AB83*(1+SUMPRODUCT($B$6:$AA$6,'2-artRendite'!B84:AA84))</f>
        <v>161.72796300768152</v>
      </c>
      <c r="AC84" s="15">
        <v>167.4151</v>
      </c>
    </row>
    <row r="85" spans="1:29" s="15" customFormat="1" ht="14.25" x14ac:dyDescent="0.2">
      <c r="A85" s="39">
        <v>35580</v>
      </c>
      <c r="B85" s="28">
        <v>85.747500000000002</v>
      </c>
      <c r="C85" s="28">
        <v>167.5438</v>
      </c>
      <c r="D85" s="28">
        <v>307.95679999999999</v>
      </c>
      <c r="E85" s="28">
        <v>202.57220000000001</v>
      </c>
      <c r="F85" s="28">
        <v>113.44450000000001</v>
      </c>
      <c r="G85" s="28">
        <v>182.63810000000001</v>
      </c>
      <c r="H85" s="28">
        <v>92.114800000000002</v>
      </c>
      <c r="I85" s="28">
        <v>143.20259999999999</v>
      </c>
      <c r="J85" s="28">
        <v>330.26119999999997</v>
      </c>
      <c r="K85" s="28">
        <v>134.6114</v>
      </c>
      <c r="L85" s="28">
        <v>158.90710000000001</v>
      </c>
      <c r="M85" s="28">
        <v>116.20610000000001</v>
      </c>
      <c r="N85" s="28">
        <v>86.584199999999996</v>
      </c>
      <c r="O85" s="28">
        <v>106.8603</v>
      </c>
      <c r="P85" s="28">
        <v>158.50470000000001</v>
      </c>
      <c r="Q85" s="28">
        <v>176.89750000000001</v>
      </c>
      <c r="R85" s="28">
        <v>123.599</v>
      </c>
      <c r="S85" s="28">
        <v>265.62310000000002</v>
      </c>
      <c r="T85" s="28">
        <v>164.3828</v>
      </c>
      <c r="U85" s="28">
        <v>188.959</v>
      </c>
      <c r="V85" s="28">
        <v>198.74979999999999</v>
      </c>
      <c r="W85" s="28">
        <v>111.25539999999999</v>
      </c>
      <c r="X85" s="28">
        <v>60.0428</v>
      </c>
      <c r="Y85" s="28">
        <v>92.9285</v>
      </c>
      <c r="Z85" s="28">
        <v>110.3506</v>
      </c>
      <c r="AA85" s="28">
        <v>109.925</v>
      </c>
      <c r="AB85" s="11">
        <f>AB84*(1+SUMPRODUCT($B$6:$AA$6,'2-artRendite'!B85:AA85))</f>
        <v>163.38703043487007</v>
      </c>
      <c r="AC85" s="15">
        <v>169.88480000000001</v>
      </c>
    </row>
    <row r="86" spans="1:29" s="15" customFormat="1" ht="14.25" x14ac:dyDescent="0.2">
      <c r="A86" s="40">
        <v>35611</v>
      </c>
      <c r="B86" s="27">
        <v>84.457400000000007</v>
      </c>
      <c r="C86" s="27">
        <v>159.75280000000001</v>
      </c>
      <c r="D86" s="27">
        <v>212.8338</v>
      </c>
      <c r="E86" s="27">
        <v>197.09960000000001</v>
      </c>
      <c r="F86" s="27">
        <v>105.1039</v>
      </c>
      <c r="G86" s="27">
        <v>188.47620000000001</v>
      </c>
      <c r="H86" s="27">
        <v>89.259200000000007</v>
      </c>
      <c r="I86" s="27">
        <v>135.85820000000001</v>
      </c>
      <c r="J86" s="27">
        <v>287.3313</v>
      </c>
      <c r="K86" s="27">
        <v>140.7159</v>
      </c>
      <c r="L86" s="27">
        <v>158.41579999999999</v>
      </c>
      <c r="M86" s="27">
        <v>110.3479</v>
      </c>
      <c r="N86" s="27">
        <v>82.422700000000006</v>
      </c>
      <c r="O86" s="27">
        <v>105.67959999999999</v>
      </c>
      <c r="P86" s="27">
        <v>136.79390000000001</v>
      </c>
      <c r="Q86" s="27">
        <v>153.19560000000001</v>
      </c>
      <c r="R86" s="27">
        <v>112.28</v>
      </c>
      <c r="S86" s="27">
        <v>270.59249999999997</v>
      </c>
      <c r="T86" s="27">
        <v>153.2567</v>
      </c>
      <c r="U86" s="27">
        <v>170.4443</v>
      </c>
      <c r="V86" s="27">
        <v>184.66650000000001</v>
      </c>
      <c r="W86" s="27">
        <v>118.26900000000001</v>
      </c>
      <c r="X86" s="27">
        <v>68.285200000000003</v>
      </c>
      <c r="Y86" s="27">
        <v>91.913700000000006</v>
      </c>
      <c r="Z86" s="27">
        <v>114.1626</v>
      </c>
      <c r="AA86" s="27">
        <v>110.36499999999999</v>
      </c>
      <c r="AB86" s="11">
        <f>AB85*(1+SUMPRODUCT($B$6:$AA$6,'2-artRendite'!B86:AA86))</f>
        <v>156.65701381194782</v>
      </c>
      <c r="AC86" s="15">
        <v>160.12100000000001</v>
      </c>
    </row>
    <row r="87" spans="1:29" s="15" customFormat="1" ht="14.25" x14ac:dyDescent="0.2">
      <c r="A87" s="39">
        <v>35642</v>
      </c>
      <c r="B87" s="28">
        <v>90.541399999999996</v>
      </c>
      <c r="C87" s="28">
        <v>161.45099999999999</v>
      </c>
      <c r="D87" s="28">
        <v>228.76570000000001</v>
      </c>
      <c r="E87" s="28">
        <v>192.22579999999999</v>
      </c>
      <c r="F87" s="28">
        <v>117.75830000000001</v>
      </c>
      <c r="G87" s="28">
        <v>184.22229999999999</v>
      </c>
      <c r="H87" s="28">
        <v>86.889099999999999</v>
      </c>
      <c r="I87" s="28">
        <v>140.94130000000001</v>
      </c>
      <c r="J87" s="28">
        <v>316.97359999999998</v>
      </c>
      <c r="K87" s="28">
        <v>140.93879999999999</v>
      </c>
      <c r="L87" s="28">
        <v>164.92089999999999</v>
      </c>
      <c r="M87" s="28">
        <v>112.95780000000001</v>
      </c>
      <c r="N87" s="28">
        <v>89.321700000000007</v>
      </c>
      <c r="O87" s="28">
        <v>102.5372</v>
      </c>
      <c r="P87" s="28">
        <v>146.40020000000001</v>
      </c>
      <c r="Q87" s="28">
        <v>165.05969999999999</v>
      </c>
      <c r="R87" s="28">
        <v>117.1897</v>
      </c>
      <c r="S87" s="28">
        <v>283.67489999999998</v>
      </c>
      <c r="T87" s="28">
        <v>168.1131</v>
      </c>
      <c r="U87" s="28">
        <v>186.5154</v>
      </c>
      <c r="V87" s="28">
        <v>188.27889999999999</v>
      </c>
      <c r="W87" s="28">
        <v>128.41220000000001</v>
      </c>
      <c r="X87" s="28">
        <v>60.577399999999997</v>
      </c>
      <c r="Y87" s="28">
        <v>92.757199999999997</v>
      </c>
      <c r="Z87" s="28">
        <v>117.98990000000001</v>
      </c>
      <c r="AA87" s="28">
        <v>110.32940000000001</v>
      </c>
      <c r="AB87" s="11">
        <f>AB86*(1+SUMPRODUCT($B$6:$AA$6,'2-artRendite'!B87:AA87))</f>
        <v>162.26482684975446</v>
      </c>
      <c r="AC87" s="15">
        <v>165.3192</v>
      </c>
    </row>
    <row r="88" spans="1:29" s="15" customFormat="1" ht="14.25" x14ac:dyDescent="0.2">
      <c r="A88" s="40">
        <v>35671</v>
      </c>
      <c r="B88" s="27">
        <v>87.179900000000004</v>
      </c>
      <c r="C88" s="27">
        <v>158.87889999999999</v>
      </c>
      <c r="D88" s="27">
        <v>255.07650000000001</v>
      </c>
      <c r="E88" s="27">
        <v>179.81039999999999</v>
      </c>
      <c r="F88" s="27">
        <v>118.27970000000001</v>
      </c>
      <c r="G88" s="27">
        <v>179.7662</v>
      </c>
      <c r="H88" s="27">
        <v>86.932900000000004</v>
      </c>
      <c r="I88" s="27">
        <v>132.73779999999999</v>
      </c>
      <c r="J88" s="27">
        <v>330.46170000000001</v>
      </c>
      <c r="K88" s="27">
        <v>132.67670000000001</v>
      </c>
      <c r="L88" s="27">
        <v>157.57919999999999</v>
      </c>
      <c r="M88" s="27">
        <v>141.8212</v>
      </c>
      <c r="N88" s="27">
        <v>81.570700000000002</v>
      </c>
      <c r="O88" s="27">
        <v>105.8802</v>
      </c>
      <c r="P88" s="27">
        <v>139.7526</v>
      </c>
      <c r="Q88" s="27">
        <v>159.589</v>
      </c>
      <c r="R88" s="27">
        <v>118.3419</v>
      </c>
      <c r="S88" s="27">
        <v>282.90629999999999</v>
      </c>
      <c r="T88" s="27">
        <v>170.9761</v>
      </c>
      <c r="U88" s="27">
        <v>195.46270000000001</v>
      </c>
      <c r="V88" s="27">
        <v>182.66220000000001</v>
      </c>
      <c r="W88" s="27">
        <v>137.13409999999999</v>
      </c>
      <c r="X88" s="27">
        <v>67.435299999999998</v>
      </c>
      <c r="Y88" s="27">
        <v>95.616500000000002</v>
      </c>
      <c r="Z88" s="27">
        <v>113.4699</v>
      </c>
      <c r="AA88" s="27">
        <v>108.3884</v>
      </c>
      <c r="AB88" s="11">
        <f>AB87*(1+SUMPRODUCT($B$6:$AA$6,'2-artRendite'!B88:AA88))</f>
        <v>163.39109895926447</v>
      </c>
      <c r="AC88" s="15">
        <v>165.15289999999999</v>
      </c>
    </row>
    <row r="89" spans="1:29" s="15" customFormat="1" ht="14.25" x14ac:dyDescent="0.2">
      <c r="A89" s="39">
        <v>35703</v>
      </c>
      <c r="B89" s="28">
        <v>88.939300000000003</v>
      </c>
      <c r="C89" s="28">
        <v>168.56809999999999</v>
      </c>
      <c r="D89" s="28">
        <v>231.44550000000001</v>
      </c>
      <c r="E89" s="28">
        <v>176.43719999999999</v>
      </c>
      <c r="F89" s="28">
        <v>113.7368</v>
      </c>
      <c r="G89" s="28">
        <v>177.15799999999999</v>
      </c>
      <c r="H89" s="28">
        <v>89.857399999999998</v>
      </c>
      <c r="I89" s="28">
        <v>144.25540000000001</v>
      </c>
      <c r="J89" s="28">
        <v>303.28919999999999</v>
      </c>
      <c r="K89" s="28">
        <v>126.1033</v>
      </c>
      <c r="L89" s="28">
        <v>156.2945</v>
      </c>
      <c r="M89" s="28">
        <v>155.5823</v>
      </c>
      <c r="N89" s="28">
        <v>82.505499999999998</v>
      </c>
      <c r="O89" s="28">
        <v>118.7711</v>
      </c>
      <c r="P89" s="28">
        <v>139.483</v>
      </c>
      <c r="Q89" s="28">
        <v>152.41679999999999</v>
      </c>
      <c r="R89" s="28">
        <v>122.3058</v>
      </c>
      <c r="S89" s="28">
        <v>270.51240000000001</v>
      </c>
      <c r="T89" s="28">
        <v>180.08430000000001</v>
      </c>
      <c r="U89" s="28">
        <v>176.53739999999999</v>
      </c>
      <c r="V89" s="28">
        <v>196.86519999999999</v>
      </c>
      <c r="W89" s="28">
        <v>124.4088</v>
      </c>
      <c r="X89" s="28">
        <v>66.239599999999996</v>
      </c>
      <c r="Y89" s="28">
        <v>95.020200000000003</v>
      </c>
      <c r="Z89" s="28">
        <v>122.6422</v>
      </c>
      <c r="AA89" s="28">
        <v>113.28270000000001</v>
      </c>
      <c r="AB89" s="11">
        <f>AB88*(1+SUMPRODUCT($B$6:$AA$6,'2-artRendite'!B89:AA89))</f>
        <v>164.10639060994882</v>
      </c>
      <c r="AC89" s="15">
        <v>167.0016</v>
      </c>
    </row>
    <row r="90" spans="1:29" s="15" customFormat="1" ht="14.25" x14ac:dyDescent="0.2">
      <c r="A90" s="40">
        <v>35734</v>
      </c>
      <c r="B90" s="27">
        <v>88.3917</v>
      </c>
      <c r="C90" s="27">
        <v>170.99369999999999</v>
      </c>
      <c r="D90" s="27">
        <v>212.61410000000001</v>
      </c>
      <c r="E90" s="27">
        <v>165.76689999999999</v>
      </c>
      <c r="F90" s="27">
        <v>123.9657</v>
      </c>
      <c r="G90" s="27">
        <v>179.8229</v>
      </c>
      <c r="H90" s="27">
        <v>83.596000000000004</v>
      </c>
      <c r="I90" s="27">
        <v>142.9742</v>
      </c>
      <c r="J90" s="27">
        <v>310.62169999999998</v>
      </c>
      <c r="K90" s="27">
        <v>124.24120000000001</v>
      </c>
      <c r="L90" s="27">
        <v>157.94990000000001</v>
      </c>
      <c r="M90" s="27">
        <v>171.83840000000001</v>
      </c>
      <c r="N90" s="27">
        <v>75.783000000000001</v>
      </c>
      <c r="O90" s="27">
        <v>107.99209999999999</v>
      </c>
      <c r="P90" s="27">
        <v>155.96199999999999</v>
      </c>
      <c r="Q90" s="27">
        <v>171.4385</v>
      </c>
      <c r="R90" s="27">
        <v>129.86320000000001</v>
      </c>
      <c r="S90" s="27">
        <v>291.15890000000002</v>
      </c>
      <c r="T90" s="27">
        <v>179.5317</v>
      </c>
      <c r="U90" s="27">
        <v>180.41159999999999</v>
      </c>
      <c r="V90" s="27">
        <v>198.64709999999999</v>
      </c>
      <c r="W90" s="27">
        <v>116.3597</v>
      </c>
      <c r="X90" s="27">
        <v>63.509599999999999</v>
      </c>
      <c r="Y90" s="27">
        <v>88.538499999999999</v>
      </c>
      <c r="Z90" s="27">
        <v>115.3711</v>
      </c>
      <c r="AA90" s="27">
        <v>110.2253</v>
      </c>
      <c r="AB90" s="11">
        <f>AB89*(1+SUMPRODUCT($B$6:$AA$6,'2-artRendite'!B90:AA90))</f>
        <v>164.06626924744751</v>
      </c>
      <c r="AC90" s="15">
        <v>167.66380000000001</v>
      </c>
    </row>
    <row r="91" spans="1:29" s="15" customFormat="1" ht="14.25" x14ac:dyDescent="0.2">
      <c r="A91" s="39">
        <v>35762</v>
      </c>
      <c r="B91" s="28">
        <v>86.711399999999998</v>
      </c>
      <c r="C91" s="28">
        <v>163.5222</v>
      </c>
      <c r="D91" s="28">
        <v>245.64959999999999</v>
      </c>
      <c r="E91" s="28">
        <v>155.0334</v>
      </c>
      <c r="F91" s="28">
        <v>120.62350000000001</v>
      </c>
      <c r="G91" s="28">
        <v>173.227</v>
      </c>
      <c r="H91" s="28">
        <v>79.697599999999994</v>
      </c>
      <c r="I91" s="28">
        <v>129.12039999999999</v>
      </c>
      <c r="J91" s="28">
        <v>299.4624</v>
      </c>
      <c r="K91" s="28">
        <v>120.7474</v>
      </c>
      <c r="L91" s="28">
        <v>156.20490000000001</v>
      </c>
      <c r="M91" s="28">
        <v>131.81190000000001</v>
      </c>
      <c r="N91" s="28">
        <v>73.859800000000007</v>
      </c>
      <c r="O91" s="28">
        <v>120.27719999999999</v>
      </c>
      <c r="P91" s="28">
        <v>161.53479999999999</v>
      </c>
      <c r="Q91" s="28">
        <v>179.2681</v>
      </c>
      <c r="R91" s="28">
        <v>132.02250000000001</v>
      </c>
      <c r="S91" s="28">
        <v>291.14789999999999</v>
      </c>
      <c r="T91" s="28">
        <v>169.82040000000001</v>
      </c>
      <c r="U91" s="28">
        <v>172.0197</v>
      </c>
      <c r="V91" s="28">
        <v>178.35740000000001</v>
      </c>
      <c r="W91" s="28">
        <v>106.175</v>
      </c>
      <c r="X91" s="28">
        <v>60.793799999999997</v>
      </c>
      <c r="Y91" s="28">
        <v>79.536299999999997</v>
      </c>
      <c r="Z91" s="28">
        <v>109.8458</v>
      </c>
      <c r="AA91" s="28">
        <v>115.34829999999999</v>
      </c>
      <c r="AB91" s="11">
        <f>AB90*(1+SUMPRODUCT($B$6:$AA$6,'2-artRendite'!B91:AA91))</f>
        <v>159.41544584416997</v>
      </c>
      <c r="AC91" s="15">
        <v>161.00800000000001</v>
      </c>
    </row>
    <row r="92" spans="1:29" s="15" customFormat="1" ht="14.25" x14ac:dyDescent="0.2">
      <c r="A92" s="40">
        <v>35795</v>
      </c>
      <c r="B92" s="27">
        <v>84.267899999999997</v>
      </c>
      <c r="C92" s="27">
        <v>145.65629999999999</v>
      </c>
      <c r="D92" s="27">
        <v>252.68109999999999</v>
      </c>
      <c r="E92" s="27">
        <v>143.1823</v>
      </c>
      <c r="F92" s="27">
        <v>114.401</v>
      </c>
      <c r="G92" s="27">
        <v>165.0497</v>
      </c>
      <c r="H92" s="27">
        <v>78.006699999999995</v>
      </c>
      <c r="I92" s="27">
        <v>119.0528</v>
      </c>
      <c r="J92" s="27">
        <v>273.39409999999998</v>
      </c>
      <c r="K92" s="27">
        <v>115.759</v>
      </c>
      <c r="L92" s="27">
        <v>151.97819999999999</v>
      </c>
      <c r="M92" s="27">
        <v>116.4354</v>
      </c>
      <c r="N92" s="27">
        <v>72.705500000000001</v>
      </c>
      <c r="O92" s="27">
        <v>136.15190000000001</v>
      </c>
      <c r="P92" s="27">
        <v>152.28909999999999</v>
      </c>
      <c r="Q92" s="27">
        <v>162.52809999999999</v>
      </c>
      <c r="R92" s="27">
        <v>127.9392</v>
      </c>
      <c r="S92" s="27">
        <v>289.69279999999998</v>
      </c>
      <c r="T92" s="27">
        <v>160.03899999999999</v>
      </c>
      <c r="U92" s="27">
        <v>157.38310000000001</v>
      </c>
      <c r="V92" s="27">
        <v>164.89500000000001</v>
      </c>
      <c r="W92" s="27">
        <v>101.51560000000001</v>
      </c>
      <c r="X92" s="27">
        <v>63.418799999999997</v>
      </c>
      <c r="Y92" s="27">
        <v>82.014399999999995</v>
      </c>
      <c r="Z92" s="27">
        <v>106.7991</v>
      </c>
      <c r="AA92" s="27">
        <v>109.3592</v>
      </c>
      <c r="AB92" s="11">
        <f>AB91*(1+SUMPRODUCT($B$6:$AA$6,'2-artRendite'!B92:AA92))</f>
        <v>153.32780732301453</v>
      </c>
      <c r="AC92" s="15">
        <v>154.57929999999999</v>
      </c>
    </row>
    <row r="93" spans="1:29" s="15" customFormat="1" ht="14.25" x14ac:dyDescent="0.2">
      <c r="A93" s="39">
        <v>35825</v>
      </c>
      <c r="B93" s="28">
        <v>83.424099999999996</v>
      </c>
      <c r="C93" s="28">
        <v>139.2175</v>
      </c>
      <c r="D93" s="28">
        <v>272.87</v>
      </c>
      <c r="E93" s="28">
        <v>145.99520000000001</v>
      </c>
      <c r="F93" s="28">
        <v>118.3497</v>
      </c>
      <c r="G93" s="28">
        <v>163.89099999999999</v>
      </c>
      <c r="H93" s="28">
        <v>81.880200000000002</v>
      </c>
      <c r="I93" s="28">
        <v>115.3353</v>
      </c>
      <c r="J93" s="28">
        <v>285.99869999999999</v>
      </c>
      <c r="K93" s="28">
        <v>118.6176</v>
      </c>
      <c r="L93" s="28">
        <v>149.1397</v>
      </c>
      <c r="M93" s="28">
        <v>118.34399999999999</v>
      </c>
      <c r="N93" s="28">
        <v>64.953199999999995</v>
      </c>
      <c r="O93" s="28">
        <v>139.8553</v>
      </c>
      <c r="P93" s="28">
        <v>152.13749999999999</v>
      </c>
      <c r="Q93" s="28">
        <v>158.67599999999999</v>
      </c>
      <c r="R93" s="28">
        <v>127.3073</v>
      </c>
      <c r="S93" s="28">
        <v>267.35160000000002</v>
      </c>
      <c r="T93" s="28">
        <v>158.04480000000001</v>
      </c>
      <c r="U93" s="28">
        <v>163.6234</v>
      </c>
      <c r="V93" s="28">
        <v>159.83189999999999</v>
      </c>
      <c r="W93" s="28">
        <v>103.5355</v>
      </c>
      <c r="X93" s="28">
        <v>60.794800000000002</v>
      </c>
      <c r="Y93" s="28">
        <v>76.686899999999994</v>
      </c>
      <c r="Z93" s="28">
        <v>112.861</v>
      </c>
      <c r="AA93" s="28">
        <v>105.6836</v>
      </c>
      <c r="AB93" s="11">
        <f>AB92*(1+SUMPRODUCT($B$6:$AA$6,'2-artRendite'!B93:AA93))</f>
        <v>152.77807764886526</v>
      </c>
      <c r="AC93" s="15">
        <v>155.15049999999999</v>
      </c>
    </row>
    <row r="94" spans="1:29" s="15" customFormat="1" ht="14.25" x14ac:dyDescent="0.2">
      <c r="A94" s="40">
        <v>35853</v>
      </c>
      <c r="B94" s="27">
        <v>80.062299999999993</v>
      </c>
      <c r="C94" s="27">
        <v>124.1669</v>
      </c>
      <c r="D94" s="27">
        <v>260.93880000000001</v>
      </c>
      <c r="E94" s="27">
        <v>140.7242</v>
      </c>
      <c r="F94" s="27">
        <v>113.87990000000001</v>
      </c>
      <c r="G94" s="27">
        <v>162.02940000000001</v>
      </c>
      <c r="H94" s="27">
        <v>80.989500000000007</v>
      </c>
      <c r="I94" s="27">
        <v>103.41670000000001</v>
      </c>
      <c r="J94" s="27">
        <v>283.19060000000002</v>
      </c>
      <c r="K94" s="27">
        <v>101.31870000000001</v>
      </c>
      <c r="L94" s="27">
        <v>142.85239999999999</v>
      </c>
      <c r="M94" s="27">
        <v>120.5891</v>
      </c>
      <c r="N94" s="27">
        <v>64.300200000000004</v>
      </c>
      <c r="O94" s="27">
        <v>150.40860000000001</v>
      </c>
      <c r="P94" s="27">
        <v>148.58150000000001</v>
      </c>
      <c r="Q94" s="27">
        <v>146.43440000000001</v>
      </c>
      <c r="R94" s="27">
        <v>136.60669999999999</v>
      </c>
      <c r="S94" s="27">
        <v>240.20740000000001</v>
      </c>
      <c r="T94" s="27">
        <v>143.7039</v>
      </c>
      <c r="U94" s="27">
        <v>159.61500000000001</v>
      </c>
      <c r="V94" s="27">
        <v>143.04140000000001</v>
      </c>
      <c r="W94" s="27">
        <v>96.483400000000003</v>
      </c>
      <c r="X94" s="27">
        <v>61.6051</v>
      </c>
      <c r="Y94" s="27">
        <v>79.816100000000006</v>
      </c>
      <c r="Z94" s="27">
        <v>111.9945</v>
      </c>
      <c r="AA94" s="27">
        <v>108.2539</v>
      </c>
      <c r="AB94" s="11">
        <f>AB93*(1+SUMPRODUCT($B$6:$AA$6,'2-artRendite'!B94:AA94))</f>
        <v>147.77374378391238</v>
      </c>
      <c r="AC94" s="15">
        <v>148.47739999999999</v>
      </c>
    </row>
    <row r="95" spans="1:29" s="15" customFormat="1" ht="14.25" x14ac:dyDescent="0.2">
      <c r="A95" s="39">
        <v>35885</v>
      </c>
      <c r="B95" s="28">
        <v>78.6691</v>
      </c>
      <c r="C95" s="28">
        <v>121.5658</v>
      </c>
      <c r="D95" s="28">
        <v>236.41800000000001</v>
      </c>
      <c r="E95" s="28">
        <v>146.49469999999999</v>
      </c>
      <c r="F95" s="28">
        <v>109.6322</v>
      </c>
      <c r="G95" s="28">
        <v>164.27600000000001</v>
      </c>
      <c r="H95" s="28">
        <v>81.735799999999998</v>
      </c>
      <c r="I95" s="28">
        <v>102.49250000000001</v>
      </c>
      <c r="J95" s="28">
        <v>270.75229999999999</v>
      </c>
      <c r="K95" s="28">
        <v>106.6318</v>
      </c>
      <c r="L95" s="28">
        <v>142.34270000000001</v>
      </c>
      <c r="M95" s="28">
        <v>130.60890000000001</v>
      </c>
      <c r="N95" s="28">
        <v>66.386799999999994</v>
      </c>
      <c r="O95" s="28">
        <v>150.78399999999999</v>
      </c>
      <c r="P95" s="28">
        <v>146.24889999999999</v>
      </c>
      <c r="Q95" s="28">
        <v>135.9598</v>
      </c>
      <c r="R95" s="28">
        <v>137.9829</v>
      </c>
      <c r="S95" s="28">
        <v>249.62180000000001</v>
      </c>
      <c r="T95" s="28">
        <v>143.68799999999999</v>
      </c>
      <c r="U95" s="28">
        <v>151.80449999999999</v>
      </c>
      <c r="V95" s="28">
        <v>142.232</v>
      </c>
      <c r="W95" s="28">
        <v>100.0311</v>
      </c>
      <c r="X95" s="28">
        <v>63.341099999999997</v>
      </c>
      <c r="Y95" s="28">
        <v>83.656000000000006</v>
      </c>
      <c r="Z95" s="28">
        <v>119.4903</v>
      </c>
      <c r="AA95" s="28">
        <v>115.7852</v>
      </c>
      <c r="AB95" s="11">
        <f>AB94*(1+SUMPRODUCT($B$6:$AA$6,'2-artRendite'!B95:AA95))</f>
        <v>148.71386176961443</v>
      </c>
      <c r="AC95" s="15">
        <v>148.90700000000001</v>
      </c>
    </row>
    <row r="96" spans="1:29" s="15" customFormat="1" ht="14.25" x14ac:dyDescent="0.2">
      <c r="A96" s="40">
        <v>35915</v>
      </c>
      <c r="B96" s="27">
        <v>78.511399999999995</v>
      </c>
      <c r="C96" s="27">
        <v>120.19329999999999</v>
      </c>
      <c r="D96" s="27">
        <v>222.15989999999999</v>
      </c>
      <c r="E96" s="27">
        <v>153.28989999999999</v>
      </c>
      <c r="F96" s="27">
        <v>103.76130000000001</v>
      </c>
      <c r="G96" s="27">
        <v>155.38</v>
      </c>
      <c r="H96" s="27">
        <v>83.322199999999995</v>
      </c>
      <c r="I96" s="27">
        <v>102.5341</v>
      </c>
      <c r="J96" s="27">
        <v>254.4049</v>
      </c>
      <c r="K96" s="27">
        <v>106.9873</v>
      </c>
      <c r="L96" s="27">
        <v>151.0325</v>
      </c>
      <c r="M96" s="27">
        <v>115.9143</v>
      </c>
      <c r="N96" s="27">
        <v>66.281099999999995</v>
      </c>
      <c r="O96" s="27">
        <v>145.44749999999999</v>
      </c>
      <c r="P96" s="27">
        <v>145.08260000000001</v>
      </c>
      <c r="Q96" s="27">
        <v>129.89949999999999</v>
      </c>
      <c r="R96" s="27">
        <v>143.24379999999999</v>
      </c>
      <c r="S96" s="27">
        <v>214.53960000000001</v>
      </c>
      <c r="T96" s="27">
        <v>142.63159999999999</v>
      </c>
      <c r="U96" s="27">
        <v>138.2809</v>
      </c>
      <c r="V96" s="27">
        <v>140.24299999999999</v>
      </c>
      <c r="W96" s="27">
        <v>100.06010000000001</v>
      </c>
      <c r="X96" s="27">
        <v>64.143000000000001</v>
      </c>
      <c r="Y96" s="27">
        <v>82.257199999999997</v>
      </c>
      <c r="Z96" s="27">
        <v>118.92019999999999</v>
      </c>
      <c r="AA96" s="27">
        <v>119.1114</v>
      </c>
      <c r="AB96" s="11">
        <f>AB95*(1+SUMPRODUCT($B$6:$AA$6,'2-artRendite'!B96:AA96))</f>
        <v>145.8208360478485</v>
      </c>
      <c r="AC96" s="15">
        <v>146.95849999999999</v>
      </c>
    </row>
    <row r="97" spans="1:29" s="15" customFormat="1" ht="14.25" x14ac:dyDescent="0.2">
      <c r="A97" s="39">
        <v>35944</v>
      </c>
      <c r="B97" s="28">
        <v>74.379499999999993</v>
      </c>
      <c r="C97" s="28">
        <v>118.0266</v>
      </c>
      <c r="D97" s="28">
        <v>224.84870000000001</v>
      </c>
      <c r="E97" s="28">
        <v>142.51949999999999</v>
      </c>
      <c r="F97" s="28">
        <v>98.507599999999996</v>
      </c>
      <c r="G97" s="28">
        <v>169.32429999999999</v>
      </c>
      <c r="H97" s="28">
        <v>79.611400000000003</v>
      </c>
      <c r="I97" s="28">
        <v>92.341099999999997</v>
      </c>
      <c r="J97" s="28">
        <v>246.904</v>
      </c>
      <c r="K97" s="28">
        <v>107.2099</v>
      </c>
      <c r="L97" s="28">
        <v>142.10740000000001</v>
      </c>
      <c r="M97" s="28">
        <v>111.40689999999999</v>
      </c>
      <c r="N97" s="28">
        <v>59.209400000000002</v>
      </c>
      <c r="O97" s="28">
        <v>119.2072</v>
      </c>
      <c r="P97" s="28">
        <v>141.11259999999999</v>
      </c>
      <c r="Q97" s="28">
        <v>129.85650000000001</v>
      </c>
      <c r="R97" s="28">
        <v>131.07589999999999</v>
      </c>
      <c r="S97" s="28">
        <v>210.8347</v>
      </c>
      <c r="T97" s="28">
        <v>137.19130000000001</v>
      </c>
      <c r="U97" s="28">
        <v>131.0119</v>
      </c>
      <c r="V97" s="28">
        <v>133.77520000000001</v>
      </c>
      <c r="W97" s="28">
        <v>97.202200000000005</v>
      </c>
      <c r="X97" s="28">
        <v>63.946599999999997</v>
      </c>
      <c r="Y97" s="28">
        <v>82.372399999999999</v>
      </c>
      <c r="Z97" s="28">
        <v>109.80459999999999</v>
      </c>
      <c r="AA97" s="28">
        <v>122.0834</v>
      </c>
      <c r="AB97" s="11">
        <f>AB96*(1+SUMPRODUCT($B$6:$AA$6,'2-artRendite'!B97:AA97))</f>
        <v>140.24152091181224</v>
      </c>
      <c r="AC97" s="15">
        <v>139.72059999999999</v>
      </c>
    </row>
    <row r="98" spans="1:29" s="15" customFormat="1" ht="14.25" x14ac:dyDescent="0.2">
      <c r="A98" s="40">
        <v>35976</v>
      </c>
      <c r="B98" s="27">
        <v>71.578299999999999</v>
      </c>
      <c r="C98" s="27">
        <v>110.8875</v>
      </c>
      <c r="D98" s="27">
        <v>186.9188</v>
      </c>
      <c r="E98" s="27">
        <v>135.57900000000001</v>
      </c>
      <c r="F98" s="27">
        <v>103.4713</v>
      </c>
      <c r="G98" s="27">
        <v>184.55789999999999</v>
      </c>
      <c r="H98" s="27">
        <v>80.780600000000007</v>
      </c>
      <c r="I98" s="27">
        <v>86.447699999999998</v>
      </c>
      <c r="J98" s="27">
        <v>239.4846</v>
      </c>
      <c r="K98" s="27">
        <v>103.97790000000001</v>
      </c>
      <c r="L98" s="27">
        <v>139.99799999999999</v>
      </c>
      <c r="M98" s="27">
        <v>123.015</v>
      </c>
      <c r="N98" s="27">
        <v>52.203000000000003</v>
      </c>
      <c r="O98" s="27">
        <v>129.38210000000001</v>
      </c>
      <c r="P98" s="27">
        <v>149.57570000000001</v>
      </c>
      <c r="Q98" s="27">
        <v>140.82919999999999</v>
      </c>
      <c r="R98" s="27">
        <v>131.505</v>
      </c>
      <c r="S98" s="27">
        <v>211.21850000000001</v>
      </c>
      <c r="T98" s="27">
        <v>124.937</v>
      </c>
      <c r="U98" s="27">
        <v>127.79389999999999</v>
      </c>
      <c r="V98" s="27">
        <v>116.94710000000001</v>
      </c>
      <c r="W98" s="27">
        <v>91.991500000000002</v>
      </c>
      <c r="X98" s="27">
        <v>59.427799999999998</v>
      </c>
      <c r="Y98" s="27">
        <v>80.011399999999995</v>
      </c>
      <c r="Z98" s="27">
        <v>108.1155</v>
      </c>
      <c r="AA98" s="27">
        <v>118.389</v>
      </c>
      <c r="AB98" s="11">
        <f>AB97*(1+SUMPRODUCT($B$6:$AA$6,'2-artRendite'!B98:AA98))</f>
        <v>137.45378674444765</v>
      </c>
      <c r="AC98" s="15">
        <v>136.72219999999999</v>
      </c>
    </row>
    <row r="99" spans="1:29" s="15" customFormat="1" ht="14.25" x14ac:dyDescent="0.2">
      <c r="A99" s="39">
        <v>36007</v>
      </c>
      <c r="B99" s="28">
        <v>72.403499999999994</v>
      </c>
      <c r="C99" s="28">
        <v>104.3321</v>
      </c>
      <c r="D99" s="28">
        <v>220.08580000000001</v>
      </c>
      <c r="E99" s="28">
        <v>141.97380000000001</v>
      </c>
      <c r="F99" s="28">
        <v>89.250900000000001</v>
      </c>
      <c r="G99" s="28">
        <v>169.98820000000001</v>
      </c>
      <c r="H99" s="28">
        <v>77.922399999999996</v>
      </c>
      <c r="I99" s="28">
        <v>78.936099999999996</v>
      </c>
      <c r="J99" s="28">
        <v>215.7861</v>
      </c>
      <c r="K99" s="28">
        <v>87.930199999999999</v>
      </c>
      <c r="L99" s="28">
        <v>128.35650000000001</v>
      </c>
      <c r="M99" s="28">
        <v>91.427099999999996</v>
      </c>
      <c r="N99" s="28">
        <v>51.0214</v>
      </c>
      <c r="O99" s="28">
        <v>128.1319</v>
      </c>
      <c r="P99" s="28">
        <v>136.58459999999999</v>
      </c>
      <c r="Q99" s="28">
        <v>123.6555</v>
      </c>
      <c r="R99" s="28">
        <v>124.7282</v>
      </c>
      <c r="S99" s="28">
        <v>216.5779</v>
      </c>
      <c r="T99" s="28">
        <v>111.0626</v>
      </c>
      <c r="U99" s="28">
        <v>112.7221</v>
      </c>
      <c r="V99" s="28">
        <v>113.7714</v>
      </c>
      <c r="W99" s="28">
        <v>97.969899999999996</v>
      </c>
      <c r="X99" s="28">
        <v>58.812800000000003</v>
      </c>
      <c r="Y99" s="28">
        <v>80.797399999999996</v>
      </c>
      <c r="Z99" s="28">
        <v>113.6999</v>
      </c>
      <c r="AA99" s="28">
        <v>119.9683</v>
      </c>
      <c r="AB99" s="11">
        <f>AB98*(1+SUMPRODUCT($B$6:$AA$6,'2-artRendite'!B99:AA99))</f>
        <v>131.38040310700481</v>
      </c>
      <c r="AC99" s="15">
        <v>128.48650000000001</v>
      </c>
    </row>
    <row r="100" spans="1:29" s="15" customFormat="1" ht="14.25" x14ac:dyDescent="0.2">
      <c r="A100" s="40">
        <v>36038</v>
      </c>
      <c r="B100" s="27">
        <v>73.284999999999997</v>
      </c>
      <c r="C100" s="27">
        <v>98.618499999999997</v>
      </c>
      <c r="D100" s="27">
        <v>209.39709999999999</v>
      </c>
      <c r="E100" s="27">
        <v>130.77420000000001</v>
      </c>
      <c r="F100" s="27">
        <v>78.712199999999996</v>
      </c>
      <c r="G100" s="27">
        <v>173.0454</v>
      </c>
      <c r="H100" s="27">
        <v>75.132000000000005</v>
      </c>
      <c r="I100" s="27">
        <v>72.863900000000001</v>
      </c>
      <c r="J100" s="27">
        <v>207.1996</v>
      </c>
      <c r="K100" s="27">
        <v>77.545100000000005</v>
      </c>
      <c r="L100" s="27">
        <v>126.91930000000001</v>
      </c>
      <c r="M100" s="27">
        <v>83.895499999999998</v>
      </c>
      <c r="N100" s="27">
        <v>49.0122</v>
      </c>
      <c r="O100" s="27">
        <v>109.4846</v>
      </c>
      <c r="P100" s="27">
        <v>125.12390000000001</v>
      </c>
      <c r="Q100" s="27">
        <v>112.4772</v>
      </c>
      <c r="R100" s="27">
        <v>121.19329999999999</v>
      </c>
      <c r="S100" s="27">
        <v>187.4674</v>
      </c>
      <c r="T100" s="27">
        <v>105.878</v>
      </c>
      <c r="U100" s="27">
        <v>106.7582</v>
      </c>
      <c r="V100" s="27">
        <v>103.52079999999999</v>
      </c>
      <c r="W100" s="27">
        <v>92.589399999999998</v>
      </c>
      <c r="X100" s="27">
        <v>60.081200000000003</v>
      </c>
      <c r="Y100" s="27">
        <v>79.468999999999994</v>
      </c>
      <c r="Z100" s="27">
        <v>108.7149</v>
      </c>
      <c r="AA100" s="27">
        <v>117.3584</v>
      </c>
      <c r="AB100" s="11">
        <f>AB99*(1+SUMPRODUCT($B$6:$AA$6,'2-artRendite'!B100:AA100))</f>
        <v>123.99583754894734</v>
      </c>
      <c r="AC100" s="15">
        <v>120.3463</v>
      </c>
    </row>
    <row r="101" spans="1:29" s="15" customFormat="1" ht="14.25" x14ac:dyDescent="0.2">
      <c r="A101" s="39">
        <v>36068</v>
      </c>
      <c r="B101" s="28">
        <v>71.263099999999994</v>
      </c>
      <c r="C101" s="28">
        <v>112.1537</v>
      </c>
      <c r="D101" s="28">
        <v>189.9906</v>
      </c>
      <c r="E101" s="28">
        <v>135.7079</v>
      </c>
      <c r="F101" s="28">
        <v>82.785899999999998</v>
      </c>
      <c r="G101" s="28">
        <v>177.32140000000001</v>
      </c>
      <c r="H101" s="28">
        <v>80.865700000000004</v>
      </c>
      <c r="I101" s="28">
        <v>86.154300000000006</v>
      </c>
      <c r="J101" s="28">
        <v>226.29859999999999</v>
      </c>
      <c r="K101" s="28">
        <v>84.301900000000003</v>
      </c>
      <c r="L101" s="28">
        <v>128.09639999999999</v>
      </c>
      <c r="M101" s="28">
        <v>103.54730000000001</v>
      </c>
      <c r="N101" s="28">
        <v>48.232199999999999</v>
      </c>
      <c r="O101" s="28">
        <v>125.9432</v>
      </c>
      <c r="P101" s="28">
        <v>127.8907</v>
      </c>
      <c r="Q101" s="28">
        <v>111.3781</v>
      </c>
      <c r="R101" s="28">
        <v>124.43170000000001</v>
      </c>
      <c r="S101" s="28">
        <v>177.0565</v>
      </c>
      <c r="T101" s="28">
        <v>123.3411</v>
      </c>
      <c r="U101" s="28">
        <v>113.61409999999999</v>
      </c>
      <c r="V101" s="28">
        <v>123.43089999999999</v>
      </c>
      <c r="W101" s="28">
        <v>88.431100000000001</v>
      </c>
      <c r="X101" s="28">
        <v>56.507899999999999</v>
      </c>
      <c r="Y101" s="28">
        <v>77.282399999999996</v>
      </c>
      <c r="Z101" s="28">
        <v>107.81310000000001</v>
      </c>
      <c r="AA101" s="28">
        <v>117.5389</v>
      </c>
      <c r="AB101" s="11">
        <f>AB100*(1+SUMPRODUCT($B$6:$AA$6,'2-artRendite'!B101:AA101))</f>
        <v>129.78301531322458</v>
      </c>
      <c r="AC101" s="15">
        <v>129.68299999999999</v>
      </c>
    </row>
    <row r="102" spans="1:29" s="15" customFormat="1" ht="14.25" x14ac:dyDescent="0.2">
      <c r="A102" s="40">
        <v>36098</v>
      </c>
      <c r="B102" s="27">
        <v>70.428299999999993</v>
      </c>
      <c r="C102" s="27">
        <v>100.9029</v>
      </c>
      <c r="D102" s="27">
        <v>199.4314</v>
      </c>
      <c r="E102" s="27">
        <v>133.6798</v>
      </c>
      <c r="F102" s="27">
        <v>87.042699999999996</v>
      </c>
      <c r="G102" s="27">
        <v>163.9015</v>
      </c>
      <c r="H102" s="27">
        <v>79.7042</v>
      </c>
      <c r="I102" s="27">
        <v>76.459900000000005</v>
      </c>
      <c r="J102" s="27">
        <v>245.5993</v>
      </c>
      <c r="K102" s="27">
        <v>78.310400000000001</v>
      </c>
      <c r="L102" s="27">
        <v>135.2979</v>
      </c>
      <c r="M102" s="27">
        <v>90.044899999999998</v>
      </c>
      <c r="N102" s="27">
        <v>46.6006</v>
      </c>
      <c r="O102" s="27">
        <v>118.9006</v>
      </c>
      <c r="P102" s="27">
        <v>137.4777</v>
      </c>
      <c r="Q102" s="27">
        <v>123.71299999999999</v>
      </c>
      <c r="R102" s="27">
        <v>126.7607</v>
      </c>
      <c r="S102" s="27">
        <v>179.05600000000001</v>
      </c>
      <c r="T102" s="27">
        <v>114.0311</v>
      </c>
      <c r="U102" s="27">
        <v>124.5851</v>
      </c>
      <c r="V102" s="27">
        <v>109.39100000000001</v>
      </c>
      <c r="W102" s="27">
        <v>84.788499999999999</v>
      </c>
      <c r="X102" s="27">
        <v>56.476100000000002</v>
      </c>
      <c r="Y102" s="27">
        <v>71.261799999999994</v>
      </c>
      <c r="Z102" s="27">
        <v>102.256</v>
      </c>
      <c r="AA102" s="27">
        <v>121.9298</v>
      </c>
      <c r="AB102" s="11">
        <f>AB101*(1+SUMPRODUCT($B$6:$AA$6,'2-artRendite'!B102:AA102))</f>
        <v>127.84160417541021</v>
      </c>
      <c r="AC102" s="15">
        <v>125.8258</v>
      </c>
    </row>
    <row r="103" spans="1:29" s="15" customFormat="1" ht="14.25" x14ac:dyDescent="0.2">
      <c r="A103" s="39">
        <v>36129</v>
      </c>
      <c r="B103" s="28">
        <v>70.227800000000002</v>
      </c>
      <c r="C103" s="28">
        <v>79.856899999999996</v>
      </c>
      <c r="D103" s="28">
        <v>208.27340000000001</v>
      </c>
      <c r="E103" s="28">
        <v>130.6566</v>
      </c>
      <c r="F103" s="28">
        <v>87.467100000000002</v>
      </c>
      <c r="G103" s="28">
        <v>156.70779999999999</v>
      </c>
      <c r="H103" s="28">
        <v>79.794399999999996</v>
      </c>
      <c r="I103" s="28">
        <v>60.137</v>
      </c>
      <c r="J103" s="28">
        <v>236.87799999999999</v>
      </c>
      <c r="K103" s="28">
        <v>64.164100000000005</v>
      </c>
      <c r="L103" s="28">
        <v>128.6268</v>
      </c>
      <c r="M103" s="28">
        <v>72.966399999999993</v>
      </c>
      <c r="N103" s="28">
        <v>49.771700000000003</v>
      </c>
      <c r="O103" s="28">
        <v>114.4526</v>
      </c>
      <c r="P103" s="28">
        <v>144.13390000000001</v>
      </c>
      <c r="Q103" s="28">
        <v>128.35839999999999</v>
      </c>
      <c r="R103" s="28">
        <v>132.22329999999999</v>
      </c>
      <c r="S103" s="28">
        <v>191.86259999999999</v>
      </c>
      <c r="T103" s="28">
        <v>88.150999999999996</v>
      </c>
      <c r="U103" s="28">
        <v>118.3006</v>
      </c>
      <c r="V103" s="28">
        <v>84.336100000000002</v>
      </c>
      <c r="W103" s="28">
        <v>90.030699999999996</v>
      </c>
      <c r="X103" s="28">
        <v>52.719099999999997</v>
      </c>
      <c r="Y103" s="28">
        <v>73.661500000000004</v>
      </c>
      <c r="Z103" s="28">
        <v>108.41289999999999</v>
      </c>
      <c r="AA103" s="28">
        <v>119.17740000000001</v>
      </c>
      <c r="AB103" s="11">
        <f>AB102*(1+SUMPRODUCT($B$6:$AA$6,'2-artRendite'!B103:AA103))</f>
        <v>122.40932170540663</v>
      </c>
      <c r="AC103" s="15">
        <v>116.75960000000001</v>
      </c>
    </row>
    <row r="104" spans="1:29" s="15" customFormat="1" ht="14.25" x14ac:dyDescent="0.2">
      <c r="A104" s="40">
        <v>36160</v>
      </c>
      <c r="B104" s="27">
        <v>66.787700000000001</v>
      </c>
      <c r="C104" s="27">
        <v>76.449399999999997</v>
      </c>
      <c r="D104" s="27">
        <v>223.59350000000001</v>
      </c>
      <c r="E104" s="27">
        <v>123.3557</v>
      </c>
      <c r="F104" s="27">
        <v>81.503699999999995</v>
      </c>
      <c r="G104" s="27">
        <v>148.5932</v>
      </c>
      <c r="H104" s="27">
        <v>78.498099999999994</v>
      </c>
      <c r="I104" s="27">
        <v>61.4223</v>
      </c>
      <c r="J104" s="27">
        <v>228.50540000000001</v>
      </c>
      <c r="K104" s="27">
        <v>57.497900000000001</v>
      </c>
      <c r="L104" s="27">
        <v>124.49120000000001</v>
      </c>
      <c r="M104" s="27">
        <v>69.197800000000001</v>
      </c>
      <c r="N104" s="27">
        <v>48.4621</v>
      </c>
      <c r="O104" s="27">
        <v>118.0645</v>
      </c>
      <c r="P104" s="27">
        <v>129.94390000000001</v>
      </c>
      <c r="Q104" s="27">
        <v>117.468</v>
      </c>
      <c r="R104" s="27">
        <v>117.8631</v>
      </c>
      <c r="S104" s="27">
        <v>183.94049999999999</v>
      </c>
      <c r="T104" s="27">
        <v>90.121799999999993</v>
      </c>
      <c r="U104" s="27">
        <v>111.48909999999999</v>
      </c>
      <c r="V104" s="27">
        <v>85.973500000000001</v>
      </c>
      <c r="W104" s="27">
        <v>83.329599999999999</v>
      </c>
      <c r="X104" s="27">
        <v>50.644100000000002</v>
      </c>
      <c r="Y104" s="27">
        <v>71.991</v>
      </c>
      <c r="Z104" s="27">
        <v>112.2771</v>
      </c>
      <c r="AA104" s="27">
        <v>116.3308</v>
      </c>
      <c r="AB104" s="11">
        <f>AB103*(1+SUMPRODUCT($B$6:$AA$6,'2-artRendite'!B104:AA104))</f>
        <v>118.26478415058578</v>
      </c>
      <c r="AC104" s="15">
        <v>112.7963</v>
      </c>
    </row>
    <row r="105" spans="1:29" s="15" customFormat="1" ht="14.25" x14ac:dyDescent="0.2">
      <c r="A105" s="39">
        <v>36189</v>
      </c>
      <c r="B105" s="28">
        <v>64.914900000000003</v>
      </c>
      <c r="C105" s="28">
        <v>82.345600000000005</v>
      </c>
      <c r="D105" s="28">
        <v>197.9999</v>
      </c>
      <c r="E105" s="28">
        <v>118.82040000000001</v>
      </c>
      <c r="F105" s="28">
        <v>82.176199999999994</v>
      </c>
      <c r="G105" s="28">
        <v>149.9135</v>
      </c>
      <c r="H105" s="28">
        <v>77.939499999999995</v>
      </c>
      <c r="I105" s="28">
        <v>59.400599999999997</v>
      </c>
      <c r="J105" s="28">
        <v>226.3982</v>
      </c>
      <c r="K105" s="28">
        <v>70.164599999999993</v>
      </c>
      <c r="L105" s="28">
        <v>128.11709999999999</v>
      </c>
      <c r="M105" s="28">
        <v>63.740200000000002</v>
      </c>
      <c r="N105" s="28">
        <v>50.392499999999998</v>
      </c>
      <c r="O105" s="28">
        <v>123.557</v>
      </c>
      <c r="P105" s="28">
        <v>122.0947</v>
      </c>
      <c r="Q105" s="28">
        <v>110.2757</v>
      </c>
      <c r="R105" s="28">
        <v>111.117</v>
      </c>
      <c r="S105" s="28">
        <v>166.9853</v>
      </c>
      <c r="T105" s="28">
        <v>92.171099999999996</v>
      </c>
      <c r="U105" s="28">
        <v>111.5825</v>
      </c>
      <c r="V105" s="28">
        <v>90.240700000000004</v>
      </c>
      <c r="W105" s="28">
        <v>86.946700000000007</v>
      </c>
      <c r="X105" s="28">
        <v>49.055</v>
      </c>
      <c r="Y105" s="28">
        <v>74.346500000000006</v>
      </c>
      <c r="Z105" s="28">
        <v>106.4464</v>
      </c>
      <c r="AA105" s="28">
        <v>116.563</v>
      </c>
      <c r="AB105" s="11">
        <f>AB104*(1+SUMPRODUCT($B$6:$AA$6,'2-artRendite'!B105:AA105))</f>
        <v>117.8991831210664</v>
      </c>
      <c r="AC105" s="15">
        <v>112.30370000000001</v>
      </c>
    </row>
    <row r="106" spans="1:29" s="15" customFormat="1" ht="14.25" x14ac:dyDescent="0.2">
      <c r="A106" s="40">
        <v>36217</v>
      </c>
      <c r="B106" s="27">
        <v>63.612299999999998</v>
      </c>
      <c r="C106" s="27">
        <v>78.698400000000007</v>
      </c>
      <c r="D106" s="27">
        <v>193.34700000000001</v>
      </c>
      <c r="E106" s="27">
        <v>115.5745</v>
      </c>
      <c r="F106" s="27">
        <v>78.609899999999996</v>
      </c>
      <c r="G106" s="27">
        <v>140.8793</v>
      </c>
      <c r="H106" s="27">
        <v>78.236900000000006</v>
      </c>
      <c r="I106" s="27">
        <v>56.139899999999997</v>
      </c>
      <c r="J106" s="27">
        <v>198.715</v>
      </c>
      <c r="K106" s="27">
        <v>70.3673</v>
      </c>
      <c r="L106" s="27">
        <v>134.38810000000001</v>
      </c>
      <c r="M106" s="27">
        <v>57.8142</v>
      </c>
      <c r="N106" s="27">
        <v>57.866799999999998</v>
      </c>
      <c r="O106" s="27">
        <v>132.9014</v>
      </c>
      <c r="P106" s="27">
        <v>109.75109999999999</v>
      </c>
      <c r="Q106" s="27">
        <v>106.2294</v>
      </c>
      <c r="R106" s="27">
        <v>90.613100000000003</v>
      </c>
      <c r="S106" s="27">
        <v>150.32730000000001</v>
      </c>
      <c r="T106" s="27">
        <v>83.1768</v>
      </c>
      <c r="U106" s="27">
        <v>96.989900000000006</v>
      </c>
      <c r="V106" s="27">
        <v>86.074100000000001</v>
      </c>
      <c r="W106" s="27">
        <v>94.423599999999993</v>
      </c>
      <c r="X106" s="27">
        <v>46.280299999999997</v>
      </c>
      <c r="Y106" s="27">
        <v>79.993600000000001</v>
      </c>
      <c r="Z106" s="27">
        <v>117.5295</v>
      </c>
      <c r="AA106" s="27">
        <v>120.5699</v>
      </c>
      <c r="AB106" s="11">
        <f>AB105*(1+SUMPRODUCT($B$6:$AA$6,'2-artRendite'!B106:AA106))</f>
        <v>114.89683523371029</v>
      </c>
      <c r="AC106" s="15">
        <v>108.3907</v>
      </c>
    </row>
    <row r="107" spans="1:29" s="15" customFormat="1" ht="14.25" x14ac:dyDescent="0.2">
      <c r="A107" s="39">
        <v>36250</v>
      </c>
      <c r="B107" s="28">
        <v>66.097800000000007</v>
      </c>
      <c r="C107" s="28">
        <v>105.8454</v>
      </c>
      <c r="D107" s="28">
        <v>206.9769</v>
      </c>
      <c r="E107" s="28">
        <v>115.1366</v>
      </c>
      <c r="F107" s="28">
        <v>84.659300000000002</v>
      </c>
      <c r="G107" s="28">
        <v>145.99870000000001</v>
      </c>
      <c r="H107" s="28">
        <v>76.343100000000007</v>
      </c>
      <c r="I107" s="28">
        <v>75.456500000000005</v>
      </c>
      <c r="J107" s="28">
        <v>219.46899999999999</v>
      </c>
      <c r="K107" s="28">
        <v>66.813800000000001</v>
      </c>
      <c r="L107" s="28">
        <v>130.8349</v>
      </c>
      <c r="M107" s="28">
        <v>70.353499999999997</v>
      </c>
      <c r="N107" s="28">
        <v>56.687199999999997</v>
      </c>
      <c r="O107" s="28">
        <v>117.80970000000001</v>
      </c>
      <c r="P107" s="28">
        <v>116.3994</v>
      </c>
      <c r="Q107" s="28">
        <v>116.2623</v>
      </c>
      <c r="R107" s="28">
        <v>96.3352</v>
      </c>
      <c r="S107" s="28">
        <v>142.5121</v>
      </c>
      <c r="T107" s="28">
        <v>115.2961</v>
      </c>
      <c r="U107" s="28">
        <v>109.83159999999999</v>
      </c>
      <c r="V107" s="28">
        <v>116.8141</v>
      </c>
      <c r="W107" s="28">
        <v>89.480800000000002</v>
      </c>
      <c r="X107" s="28">
        <v>43.345100000000002</v>
      </c>
      <c r="Y107" s="28">
        <v>79.094200000000001</v>
      </c>
      <c r="Z107" s="28">
        <v>112.7955</v>
      </c>
      <c r="AA107" s="28">
        <v>120.4297</v>
      </c>
      <c r="AB107" s="11">
        <f>AB106*(1+SUMPRODUCT($B$6:$AA$6,'2-artRendite'!B107:AA107))</f>
        <v>123.15070518642753</v>
      </c>
      <c r="AC107" s="15">
        <v>118.7792</v>
      </c>
    </row>
    <row r="108" spans="1:29" s="15" customFormat="1" ht="14.25" x14ac:dyDescent="0.2">
      <c r="A108" s="40">
        <v>36280</v>
      </c>
      <c r="B108" s="27">
        <v>73.158699999999996</v>
      </c>
      <c r="C108" s="27">
        <v>114.61190000000001</v>
      </c>
      <c r="D108" s="27">
        <v>193.50909999999999</v>
      </c>
      <c r="E108" s="27">
        <v>132.28360000000001</v>
      </c>
      <c r="F108" s="27">
        <v>80.323400000000007</v>
      </c>
      <c r="G108" s="27">
        <v>151.16810000000001</v>
      </c>
      <c r="H108" s="27">
        <v>78.220100000000002</v>
      </c>
      <c r="I108" s="27">
        <v>77.473200000000006</v>
      </c>
      <c r="J108" s="27">
        <v>198.25630000000001</v>
      </c>
      <c r="K108" s="27">
        <v>75.664599999999993</v>
      </c>
      <c r="L108" s="27">
        <v>129.70320000000001</v>
      </c>
      <c r="M108" s="27">
        <v>78.019900000000007</v>
      </c>
      <c r="N108" s="27">
        <v>64.899799999999999</v>
      </c>
      <c r="O108" s="27">
        <v>128.40309999999999</v>
      </c>
      <c r="P108" s="27">
        <v>115.36490000000001</v>
      </c>
      <c r="Q108" s="27">
        <v>111.7932</v>
      </c>
      <c r="R108" s="27">
        <v>98.022499999999994</v>
      </c>
      <c r="S108" s="27">
        <v>110.4217</v>
      </c>
      <c r="T108" s="27">
        <v>116.8184</v>
      </c>
      <c r="U108" s="27">
        <v>101.2667</v>
      </c>
      <c r="V108" s="27">
        <v>128.12360000000001</v>
      </c>
      <c r="W108" s="27">
        <v>96.526300000000006</v>
      </c>
      <c r="X108" s="27">
        <v>36.1355</v>
      </c>
      <c r="Y108" s="27">
        <v>85.072000000000003</v>
      </c>
      <c r="Z108" s="27">
        <v>110.5489</v>
      </c>
      <c r="AA108" s="27">
        <v>128.76519999999999</v>
      </c>
      <c r="AB108" s="11">
        <f>AB107*(1+SUMPRODUCT($B$6:$AA$6,'2-artRendite'!B108:AA108))</f>
        <v>125.49186030436236</v>
      </c>
      <c r="AC108" s="15">
        <v>123.5806</v>
      </c>
    </row>
    <row r="109" spans="1:29" s="15" customFormat="1" ht="14.25" x14ac:dyDescent="0.2">
      <c r="A109" s="39">
        <v>36308</v>
      </c>
      <c r="B109" s="28">
        <v>68.001300000000001</v>
      </c>
      <c r="C109" s="28">
        <v>109.0502</v>
      </c>
      <c r="D109" s="28">
        <v>227.04660000000001</v>
      </c>
      <c r="E109" s="28">
        <v>114.5951</v>
      </c>
      <c r="F109" s="28">
        <v>80.882300000000001</v>
      </c>
      <c r="G109" s="28">
        <v>141.94280000000001</v>
      </c>
      <c r="H109" s="28">
        <v>73.7226</v>
      </c>
      <c r="I109" s="28">
        <v>67.185599999999994</v>
      </c>
      <c r="J109" s="28">
        <v>194.4573</v>
      </c>
      <c r="K109" s="28">
        <v>70.251800000000003</v>
      </c>
      <c r="L109" s="28">
        <v>129.45310000000001</v>
      </c>
      <c r="M109" s="28">
        <v>81.364400000000003</v>
      </c>
      <c r="N109" s="28">
        <v>54.726999999999997</v>
      </c>
      <c r="O109" s="28">
        <v>116.1619</v>
      </c>
      <c r="P109" s="28">
        <v>109.8819</v>
      </c>
      <c r="Q109" s="28">
        <v>110.8276</v>
      </c>
      <c r="R109" s="28">
        <v>90.133600000000001</v>
      </c>
      <c r="S109" s="28">
        <v>127.9541</v>
      </c>
      <c r="T109" s="28">
        <v>104.27500000000001</v>
      </c>
      <c r="U109" s="28">
        <v>95.652100000000004</v>
      </c>
      <c r="V109" s="28">
        <v>118.0599</v>
      </c>
      <c r="W109" s="28">
        <v>87.382199999999997</v>
      </c>
      <c r="X109" s="28">
        <v>31.1037</v>
      </c>
      <c r="Y109" s="28">
        <v>77.101299999999995</v>
      </c>
      <c r="Z109" s="28">
        <v>114.34910000000001</v>
      </c>
      <c r="AA109" s="28">
        <v>123.1431</v>
      </c>
      <c r="AB109" s="11">
        <f>AB108*(1+SUMPRODUCT($B$6:$AA$6,'2-artRendite'!B109:AA109))</f>
        <v>119.78769427479888</v>
      </c>
      <c r="AC109" s="15">
        <v>115.9866</v>
      </c>
    </row>
    <row r="110" spans="1:29" s="15" customFormat="1" ht="14.25" x14ac:dyDescent="0.2">
      <c r="A110" s="40">
        <v>36341</v>
      </c>
      <c r="B110" s="27">
        <v>74.736400000000003</v>
      </c>
      <c r="C110" s="27">
        <v>124.2839</v>
      </c>
      <c r="D110" s="27">
        <v>187.22540000000001</v>
      </c>
      <c r="E110" s="27">
        <v>138.3938</v>
      </c>
      <c r="F110" s="27">
        <v>78.095399999999998</v>
      </c>
      <c r="G110" s="27">
        <v>133.73159999999999</v>
      </c>
      <c r="H110" s="27">
        <v>71.749200000000002</v>
      </c>
      <c r="I110" s="27">
        <v>82.074399999999997</v>
      </c>
      <c r="J110" s="27">
        <v>192.7637</v>
      </c>
      <c r="K110" s="27">
        <v>54.831000000000003</v>
      </c>
      <c r="L110" s="27">
        <v>129.63980000000001</v>
      </c>
      <c r="M110" s="27">
        <v>82.382900000000006</v>
      </c>
      <c r="N110" s="27">
        <v>65.606999999999999</v>
      </c>
      <c r="O110" s="27">
        <v>125.26560000000001</v>
      </c>
      <c r="P110" s="27">
        <v>107.6194</v>
      </c>
      <c r="Q110" s="27">
        <v>112.4265</v>
      </c>
      <c r="R110" s="27">
        <v>82.897499999999994</v>
      </c>
      <c r="S110" s="27">
        <v>149.62200000000001</v>
      </c>
      <c r="T110" s="27">
        <v>120.86660000000001</v>
      </c>
      <c r="U110" s="27">
        <v>96.137500000000003</v>
      </c>
      <c r="V110" s="27">
        <v>135.684</v>
      </c>
      <c r="W110" s="27">
        <v>92.250399999999999</v>
      </c>
      <c r="X110" s="27">
        <v>36.557099999999998</v>
      </c>
      <c r="Y110" s="27">
        <v>78.0715</v>
      </c>
      <c r="Z110" s="27">
        <v>110.8653</v>
      </c>
      <c r="AA110" s="27">
        <v>122.0442</v>
      </c>
      <c r="AB110" s="11">
        <f>AB109*(1+SUMPRODUCT($B$6:$AA$6,'2-artRendite'!B110:AA110))</f>
        <v>124.56574750271278</v>
      </c>
      <c r="AC110" s="15">
        <v>122.4692</v>
      </c>
    </row>
    <row r="111" spans="1:29" s="15" customFormat="1" ht="14.25" x14ac:dyDescent="0.2">
      <c r="A111" s="39">
        <v>36371</v>
      </c>
      <c r="B111" s="28">
        <v>74.7042</v>
      </c>
      <c r="C111" s="28">
        <v>136.7347</v>
      </c>
      <c r="D111" s="28">
        <v>168.86500000000001</v>
      </c>
      <c r="E111" s="28">
        <v>138.20410000000001</v>
      </c>
      <c r="F111" s="28">
        <v>73.686199999999999</v>
      </c>
      <c r="G111" s="28">
        <v>131.0898</v>
      </c>
      <c r="H111" s="28">
        <v>70.0505</v>
      </c>
      <c r="I111" s="28">
        <v>86.144300000000001</v>
      </c>
      <c r="J111" s="28">
        <v>192.6687</v>
      </c>
      <c r="K111" s="28">
        <v>58.320900000000002</v>
      </c>
      <c r="L111" s="28">
        <v>131.5856</v>
      </c>
      <c r="M111" s="28">
        <v>86.941299999999998</v>
      </c>
      <c r="N111" s="28">
        <v>71.632900000000006</v>
      </c>
      <c r="O111" s="28">
        <v>129.9845</v>
      </c>
      <c r="P111" s="28">
        <v>101.59</v>
      </c>
      <c r="Q111" s="28">
        <v>110.7967</v>
      </c>
      <c r="R111" s="28">
        <v>76.073800000000006</v>
      </c>
      <c r="S111" s="28">
        <v>144.4102</v>
      </c>
      <c r="T111" s="28">
        <v>132.74299999999999</v>
      </c>
      <c r="U111" s="28">
        <v>96.327200000000005</v>
      </c>
      <c r="V111" s="28">
        <v>144.8877</v>
      </c>
      <c r="W111" s="28">
        <v>96.161900000000003</v>
      </c>
      <c r="X111" s="28">
        <v>35.356900000000003</v>
      </c>
      <c r="Y111" s="28">
        <v>78.216700000000003</v>
      </c>
      <c r="Z111" s="28">
        <v>108.60680000000001</v>
      </c>
      <c r="AA111" s="28">
        <v>121.2376</v>
      </c>
      <c r="AB111" s="11">
        <f>AB110*(1+SUMPRODUCT($B$6:$AA$6,'2-artRendite'!B111:AA111))</f>
        <v>125.4179347422328</v>
      </c>
      <c r="AC111" s="15">
        <v>124.62269999999999</v>
      </c>
    </row>
    <row r="112" spans="1:29" s="15" customFormat="1" ht="14.25" x14ac:dyDescent="0.2">
      <c r="A112" s="40">
        <v>36403</v>
      </c>
      <c r="B112" s="27">
        <v>78.715800000000002</v>
      </c>
      <c r="C112" s="27">
        <v>151.21709999999999</v>
      </c>
      <c r="D112" s="27">
        <v>163.93510000000001</v>
      </c>
      <c r="E112" s="27">
        <v>142.4315</v>
      </c>
      <c r="F112" s="27">
        <v>75.528599999999997</v>
      </c>
      <c r="G112" s="27">
        <v>125.7732</v>
      </c>
      <c r="H112" s="27">
        <v>69.940399999999997</v>
      </c>
      <c r="I112" s="27">
        <v>95.462699999999998</v>
      </c>
      <c r="J112" s="27">
        <v>194.3614</v>
      </c>
      <c r="K112" s="27">
        <v>61.8765</v>
      </c>
      <c r="L112" s="27">
        <v>136.60820000000001</v>
      </c>
      <c r="M112" s="27">
        <v>96.550899999999999</v>
      </c>
      <c r="N112" s="27">
        <v>82.040899999999993</v>
      </c>
      <c r="O112" s="27">
        <v>124.1878</v>
      </c>
      <c r="P112" s="27">
        <v>113.73220000000001</v>
      </c>
      <c r="Q112" s="27">
        <v>121.22</v>
      </c>
      <c r="R112" s="27">
        <v>86.078299999999999</v>
      </c>
      <c r="S112" s="27">
        <v>165.38740000000001</v>
      </c>
      <c r="T112" s="27">
        <v>146.143</v>
      </c>
      <c r="U112" s="27">
        <v>97.475099999999998</v>
      </c>
      <c r="V112" s="27">
        <v>156.33750000000001</v>
      </c>
      <c r="W112" s="27">
        <v>107.13339999999999</v>
      </c>
      <c r="X112" s="27">
        <v>32.395699999999998</v>
      </c>
      <c r="Y112" s="27">
        <v>83.385999999999996</v>
      </c>
      <c r="Z112" s="27">
        <v>111.2586</v>
      </c>
      <c r="AA112" s="27">
        <v>122.39019999999999</v>
      </c>
      <c r="AB112" s="11">
        <f>AB111*(1+SUMPRODUCT($B$6:$AA$6,'2-artRendite'!B112:AA112))</f>
        <v>132.09316930577856</v>
      </c>
      <c r="AC112" s="15">
        <v>131.85159999999999</v>
      </c>
    </row>
    <row r="113" spans="1:29" s="15" customFormat="1" ht="14.25" x14ac:dyDescent="0.2">
      <c r="A113" s="39">
        <v>36433</v>
      </c>
      <c r="B113" s="28">
        <v>79.9345</v>
      </c>
      <c r="C113" s="28">
        <v>170.71360000000001</v>
      </c>
      <c r="D113" s="28">
        <v>151.03399999999999</v>
      </c>
      <c r="E113" s="28">
        <v>149.2253</v>
      </c>
      <c r="F113" s="28">
        <v>72.024199999999993</v>
      </c>
      <c r="G113" s="28">
        <v>130.79990000000001</v>
      </c>
      <c r="H113" s="28">
        <v>81.731999999999999</v>
      </c>
      <c r="I113" s="28">
        <v>101.2795</v>
      </c>
      <c r="J113" s="28">
        <v>189.6549</v>
      </c>
      <c r="K113" s="28">
        <v>65.300200000000004</v>
      </c>
      <c r="L113" s="28">
        <v>140.03360000000001</v>
      </c>
      <c r="M113" s="28">
        <v>90.012900000000002</v>
      </c>
      <c r="N113" s="28">
        <v>86.759200000000007</v>
      </c>
      <c r="O113" s="28">
        <v>134.11359999999999</v>
      </c>
      <c r="P113" s="28">
        <v>116.13200000000001</v>
      </c>
      <c r="Q113" s="28">
        <v>126.8634</v>
      </c>
      <c r="R113" s="28">
        <v>82.520799999999994</v>
      </c>
      <c r="S113" s="28">
        <v>163.6953</v>
      </c>
      <c r="T113" s="28">
        <v>161.47300000000001</v>
      </c>
      <c r="U113" s="28">
        <v>95.608599999999996</v>
      </c>
      <c r="V113" s="28">
        <v>174.30699999999999</v>
      </c>
      <c r="W113" s="28">
        <v>107.6927</v>
      </c>
      <c r="X113" s="28">
        <v>35.190899999999999</v>
      </c>
      <c r="Y113" s="28">
        <v>80.524900000000002</v>
      </c>
      <c r="Z113" s="28">
        <v>124.6425</v>
      </c>
      <c r="AA113" s="28">
        <v>125.2128</v>
      </c>
      <c r="AB113" s="11">
        <f>AB112*(1+SUMPRODUCT($B$6:$AA$6,'2-artRendite'!B113:AA113))</f>
        <v>136.56278532074242</v>
      </c>
      <c r="AC113" s="15">
        <v>138.71170000000001</v>
      </c>
    </row>
    <row r="114" spans="1:29" s="15" customFormat="1" ht="14.25" x14ac:dyDescent="0.2">
      <c r="A114" s="40">
        <v>36462</v>
      </c>
      <c r="B114" s="27">
        <v>79.196799999999996</v>
      </c>
      <c r="C114" s="27">
        <v>162.1592</v>
      </c>
      <c r="D114" s="27">
        <v>184.2654</v>
      </c>
      <c r="E114" s="27">
        <v>146.00659999999999</v>
      </c>
      <c r="F114" s="27">
        <v>69.269000000000005</v>
      </c>
      <c r="G114" s="27">
        <v>130.59039999999999</v>
      </c>
      <c r="H114" s="27">
        <v>82.272099999999995</v>
      </c>
      <c r="I114" s="27">
        <v>93.360200000000006</v>
      </c>
      <c r="J114" s="27">
        <v>179.23840000000001</v>
      </c>
      <c r="K114" s="27">
        <v>65.416899999999998</v>
      </c>
      <c r="L114" s="27">
        <v>139.2655</v>
      </c>
      <c r="M114" s="27">
        <v>91.234899999999996</v>
      </c>
      <c r="N114" s="27">
        <v>94.218299999999999</v>
      </c>
      <c r="O114" s="27">
        <v>124.2116</v>
      </c>
      <c r="P114" s="27">
        <v>112.1781</v>
      </c>
      <c r="Q114" s="27">
        <v>124.12260000000001</v>
      </c>
      <c r="R114" s="27">
        <v>80.459800000000001</v>
      </c>
      <c r="S114" s="27">
        <v>163.15180000000001</v>
      </c>
      <c r="T114" s="27">
        <v>145.78399999999999</v>
      </c>
      <c r="U114" s="27">
        <v>89.0227</v>
      </c>
      <c r="V114" s="27">
        <v>156.696</v>
      </c>
      <c r="W114" s="27">
        <v>103.5017</v>
      </c>
      <c r="X114" s="27">
        <v>30.008900000000001</v>
      </c>
      <c r="Y114" s="27">
        <v>78.861900000000006</v>
      </c>
      <c r="Z114" s="27">
        <v>128.42789999999999</v>
      </c>
      <c r="AA114" s="27">
        <v>134.64080000000001</v>
      </c>
      <c r="AB114" s="11">
        <f>AB113*(1+SUMPRODUCT($B$6:$AA$6,'2-artRendite'!B114:AA114))</f>
        <v>134.16028523422068</v>
      </c>
      <c r="AC114" s="15">
        <v>133.214</v>
      </c>
    </row>
    <row r="115" spans="1:29" s="15" customFormat="1" ht="14.25" x14ac:dyDescent="0.2">
      <c r="A115" s="39">
        <v>36494</v>
      </c>
      <c r="B115" s="28">
        <v>81.830200000000005</v>
      </c>
      <c r="C115" s="28">
        <v>174.6566</v>
      </c>
      <c r="D115" s="28">
        <v>241.12379999999999</v>
      </c>
      <c r="E115" s="28">
        <v>146.5103</v>
      </c>
      <c r="F115" s="28">
        <v>66.207599999999999</v>
      </c>
      <c r="G115" s="28">
        <v>122.3099</v>
      </c>
      <c r="H115" s="28">
        <v>80.207400000000007</v>
      </c>
      <c r="I115" s="28">
        <v>102.6083</v>
      </c>
      <c r="J115" s="28">
        <v>170.31729999999999</v>
      </c>
      <c r="K115" s="28">
        <v>72.488200000000006</v>
      </c>
      <c r="L115" s="28">
        <v>141.01849999999999</v>
      </c>
      <c r="M115" s="28">
        <v>70.793700000000001</v>
      </c>
      <c r="N115" s="28">
        <v>96.290099999999995</v>
      </c>
      <c r="O115" s="28">
        <v>125.6383</v>
      </c>
      <c r="P115" s="28">
        <v>111.16930000000001</v>
      </c>
      <c r="Q115" s="28">
        <v>124.35039999999999</v>
      </c>
      <c r="R115" s="28">
        <v>82.729100000000003</v>
      </c>
      <c r="S115" s="28">
        <v>137.6919</v>
      </c>
      <c r="T115" s="28">
        <v>162.26560000000001</v>
      </c>
      <c r="U115" s="28">
        <v>81.941800000000001</v>
      </c>
      <c r="V115" s="28">
        <v>177.87459999999999</v>
      </c>
      <c r="W115" s="28">
        <v>106.1058</v>
      </c>
      <c r="X115" s="28">
        <v>29.416699999999999</v>
      </c>
      <c r="Y115" s="28">
        <v>78.982100000000003</v>
      </c>
      <c r="Z115" s="28">
        <v>134.66829999999999</v>
      </c>
      <c r="AA115" s="28">
        <v>136.4443</v>
      </c>
      <c r="AB115" s="11">
        <f>AB114*(1+SUMPRODUCT($B$6:$AA$6,'2-artRendite'!B115:AA115))</f>
        <v>136.07793131262378</v>
      </c>
      <c r="AC115" s="15">
        <v>136.33799999999999</v>
      </c>
    </row>
    <row r="116" spans="1:29" s="15" customFormat="1" ht="14.25" x14ac:dyDescent="0.2">
      <c r="A116" s="40">
        <v>36524</v>
      </c>
      <c r="B116" s="27">
        <v>86.608400000000003</v>
      </c>
      <c r="C116" s="27">
        <v>192.8099</v>
      </c>
      <c r="D116" s="27">
        <v>226.53579999999999</v>
      </c>
      <c r="E116" s="27">
        <v>155.2474</v>
      </c>
      <c r="F116" s="27">
        <v>67.824600000000004</v>
      </c>
      <c r="G116" s="27">
        <v>123.3099</v>
      </c>
      <c r="H116" s="27">
        <v>79.625100000000003</v>
      </c>
      <c r="I116" s="27">
        <v>108.28060000000001</v>
      </c>
      <c r="J116" s="27">
        <v>170.60249999999999</v>
      </c>
      <c r="K116" s="27">
        <v>70.636200000000002</v>
      </c>
      <c r="L116" s="27">
        <v>140.72819999999999</v>
      </c>
      <c r="M116" s="27">
        <v>71.610799999999998</v>
      </c>
      <c r="N116" s="27">
        <v>101.943</v>
      </c>
      <c r="O116" s="27">
        <v>131.31880000000001</v>
      </c>
      <c r="P116" s="27">
        <v>108.48909999999999</v>
      </c>
      <c r="Q116" s="27">
        <v>123.25490000000001</v>
      </c>
      <c r="R116" s="27">
        <v>77.136099999999999</v>
      </c>
      <c r="S116" s="27">
        <v>146.42789999999999</v>
      </c>
      <c r="T116" s="27">
        <v>167.8631</v>
      </c>
      <c r="U116" s="27">
        <v>81.971900000000005</v>
      </c>
      <c r="V116" s="27">
        <v>190.53210000000001</v>
      </c>
      <c r="W116" s="27">
        <v>111.1687</v>
      </c>
      <c r="X116" s="27">
        <v>27.508800000000001</v>
      </c>
      <c r="Y116" s="27">
        <v>77.040700000000001</v>
      </c>
      <c r="Z116" s="27">
        <v>140.49</v>
      </c>
      <c r="AA116" s="27">
        <v>143.6377</v>
      </c>
      <c r="AB116" s="11">
        <f>AB115*(1+SUMPRODUCT($B$6:$AA$6,'2-artRendite'!B116:AA116))</f>
        <v>138.45816703030363</v>
      </c>
      <c r="AC116" s="15">
        <v>140.25659999999999</v>
      </c>
    </row>
    <row r="117" spans="1:29" s="15" customFormat="1" ht="14.25" x14ac:dyDescent="0.2">
      <c r="A117" s="39">
        <v>36556</v>
      </c>
      <c r="B117" s="28">
        <v>90.386899999999997</v>
      </c>
      <c r="C117" s="28">
        <v>206.61539999999999</v>
      </c>
      <c r="D117" s="28">
        <v>200.8691</v>
      </c>
      <c r="E117" s="28">
        <v>153.54949999999999</v>
      </c>
      <c r="F117" s="28">
        <v>73.313400000000001</v>
      </c>
      <c r="G117" s="28">
        <v>141.28200000000001</v>
      </c>
      <c r="H117" s="28">
        <v>78.479200000000006</v>
      </c>
      <c r="I117" s="28">
        <v>123.535</v>
      </c>
      <c r="J117" s="28">
        <v>175.91650000000001</v>
      </c>
      <c r="K117" s="28">
        <v>75.291799999999995</v>
      </c>
      <c r="L117" s="28">
        <v>142.33459999999999</v>
      </c>
      <c r="M117" s="28">
        <v>82.271799999999999</v>
      </c>
      <c r="N117" s="28">
        <v>106.2255</v>
      </c>
      <c r="O117" s="28">
        <v>128.65549999999999</v>
      </c>
      <c r="P117" s="28">
        <v>117.883</v>
      </c>
      <c r="Q117" s="28">
        <v>135.822</v>
      </c>
      <c r="R117" s="28">
        <v>80.214299999999994</v>
      </c>
      <c r="S117" s="28">
        <v>130.3049</v>
      </c>
      <c r="T117" s="28">
        <v>189.1738</v>
      </c>
      <c r="U117" s="28">
        <v>84.932000000000002</v>
      </c>
      <c r="V117" s="28">
        <v>213.44489999999999</v>
      </c>
      <c r="W117" s="28">
        <v>102.3075</v>
      </c>
      <c r="X117" s="28">
        <v>26.254300000000001</v>
      </c>
      <c r="Y117" s="28">
        <v>73.880700000000004</v>
      </c>
      <c r="Z117" s="28">
        <v>152.12379999999999</v>
      </c>
      <c r="AA117" s="28">
        <v>137.63910000000001</v>
      </c>
      <c r="AB117" s="11">
        <f>AB116*(1+SUMPRODUCT($B$6:$AA$6,'2-artRendite'!B117:AA117))</f>
        <v>143.2488749118159</v>
      </c>
      <c r="AC117" s="15">
        <v>147.8612</v>
      </c>
    </row>
    <row r="118" spans="1:29" s="15" customFormat="1" ht="14.25" x14ac:dyDescent="0.2">
      <c r="A118" s="40">
        <v>36585</v>
      </c>
      <c r="B118" s="27">
        <v>84.052400000000006</v>
      </c>
      <c r="C118" s="27">
        <v>227.1645</v>
      </c>
      <c r="D118" s="27">
        <v>177.804</v>
      </c>
      <c r="E118" s="27">
        <v>143.05719999999999</v>
      </c>
      <c r="F118" s="27">
        <v>72.272499999999994</v>
      </c>
      <c r="G118" s="27">
        <v>138.99189999999999</v>
      </c>
      <c r="H118" s="27">
        <v>81.038399999999996</v>
      </c>
      <c r="I118" s="27">
        <v>131.76310000000001</v>
      </c>
      <c r="J118" s="27">
        <v>173.05539999999999</v>
      </c>
      <c r="K118" s="27">
        <v>72.902699999999996</v>
      </c>
      <c r="L118" s="27">
        <v>141.2432</v>
      </c>
      <c r="M118" s="27">
        <v>87.151499999999999</v>
      </c>
      <c r="N118" s="27">
        <v>118.8006</v>
      </c>
      <c r="O118" s="27">
        <v>123.86960000000001</v>
      </c>
      <c r="P118" s="27">
        <v>116.919</v>
      </c>
      <c r="Q118" s="27">
        <v>138.08070000000001</v>
      </c>
      <c r="R118" s="27">
        <v>75.444500000000005</v>
      </c>
      <c r="S118" s="27">
        <v>117.2137</v>
      </c>
      <c r="T118" s="27">
        <v>219.57859999999999</v>
      </c>
      <c r="U118" s="27">
        <v>82.581999999999994</v>
      </c>
      <c r="V118" s="27">
        <v>239.7294</v>
      </c>
      <c r="W118" s="27">
        <v>97.526499999999999</v>
      </c>
      <c r="X118" s="27">
        <v>24.846599999999999</v>
      </c>
      <c r="Y118" s="27">
        <v>70.418300000000002</v>
      </c>
      <c r="Z118" s="27">
        <v>158.41909999999999</v>
      </c>
      <c r="AA118" s="27">
        <v>130.80439999999999</v>
      </c>
      <c r="AB118" s="11">
        <f>AB117*(1+SUMPRODUCT($B$6:$AA$6,'2-artRendite'!B118:AA118))</f>
        <v>142.96837313752258</v>
      </c>
      <c r="AC118" s="15">
        <v>150.44569999999999</v>
      </c>
    </row>
    <row r="119" spans="1:29" s="15" customFormat="1" ht="14.25" x14ac:dyDescent="0.2">
      <c r="A119" s="39">
        <v>36616</v>
      </c>
      <c r="B119" s="28">
        <v>82.155900000000003</v>
      </c>
      <c r="C119" s="28">
        <v>226.5932</v>
      </c>
      <c r="D119" s="28">
        <v>184.5617</v>
      </c>
      <c r="E119" s="28">
        <v>145.03059999999999</v>
      </c>
      <c r="F119" s="28">
        <v>76.522000000000006</v>
      </c>
      <c r="G119" s="28">
        <v>138.75360000000001</v>
      </c>
      <c r="H119" s="28">
        <v>77.189800000000005</v>
      </c>
      <c r="I119" s="28">
        <v>126.17230000000001</v>
      </c>
      <c r="J119" s="28">
        <v>173.0103</v>
      </c>
      <c r="K119" s="28">
        <v>79.9221</v>
      </c>
      <c r="L119" s="28">
        <v>143.7595</v>
      </c>
      <c r="M119" s="28">
        <v>93.082700000000003</v>
      </c>
      <c r="N119" s="28">
        <v>124.11279999999999</v>
      </c>
      <c r="O119" s="28">
        <v>122.9517</v>
      </c>
      <c r="P119" s="28">
        <v>125.43170000000001</v>
      </c>
      <c r="Q119" s="28">
        <v>144.55840000000001</v>
      </c>
      <c r="R119" s="28">
        <v>87.695700000000002</v>
      </c>
      <c r="S119" s="28">
        <v>139.27379999999999</v>
      </c>
      <c r="T119" s="28">
        <v>212.45750000000001</v>
      </c>
      <c r="U119" s="28">
        <v>84.033799999999999</v>
      </c>
      <c r="V119" s="28">
        <v>224.64340000000001</v>
      </c>
      <c r="W119" s="28">
        <v>100.6682</v>
      </c>
      <c r="X119" s="28">
        <v>25.6769</v>
      </c>
      <c r="Y119" s="28">
        <v>69.069400000000002</v>
      </c>
      <c r="Z119" s="28">
        <v>168.28219999999999</v>
      </c>
      <c r="AA119" s="28">
        <v>127.3</v>
      </c>
      <c r="AB119" s="11">
        <f>AB118*(1+SUMPRODUCT($B$6:$AA$6,'2-artRendite'!B119:AA119))</f>
        <v>146.74912241836412</v>
      </c>
      <c r="AC119" s="15">
        <v>151.90440000000001</v>
      </c>
    </row>
    <row r="120" spans="1:29" s="15" customFormat="1" ht="14.25" x14ac:dyDescent="0.2">
      <c r="A120" s="40">
        <v>36644</v>
      </c>
      <c r="B120" s="27">
        <v>78.477199999999996</v>
      </c>
      <c r="C120" s="27">
        <v>219.81710000000001</v>
      </c>
      <c r="D120" s="27">
        <v>169.9453</v>
      </c>
      <c r="E120" s="27">
        <v>142.44880000000001</v>
      </c>
      <c r="F120" s="27">
        <v>72.813299999999998</v>
      </c>
      <c r="G120" s="27">
        <v>129.04570000000001</v>
      </c>
      <c r="H120" s="27">
        <v>75.688000000000002</v>
      </c>
      <c r="I120" s="27">
        <v>127.5694</v>
      </c>
      <c r="J120" s="27">
        <v>164.00659999999999</v>
      </c>
      <c r="K120" s="27">
        <v>84.118399999999994</v>
      </c>
      <c r="L120" s="27">
        <v>145.02789999999999</v>
      </c>
      <c r="M120" s="27">
        <v>99.163700000000006</v>
      </c>
      <c r="N120" s="27">
        <v>124.4243</v>
      </c>
      <c r="O120" s="27">
        <v>121.76349999999999</v>
      </c>
      <c r="P120" s="27">
        <v>121.8039</v>
      </c>
      <c r="Q120" s="27">
        <v>143.51220000000001</v>
      </c>
      <c r="R120" s="27">
        <v>85.166600000000003</v>
      </c>
      <c r="S120" s="27">
        <v>158.0412</v>
      </c>
      <c r="T120" s="27">
        <v>209.38290000000001</v>
      </c>
      <c r="U120" s="27">
        <v>78.215199999999996</v>
      </c>
      <c r="V120" s="27">
        <v>221.34389999999999</v>
      </c>
      <c r="W120" s="27">
        <v>105.88500000000001</v>
      </c>
      <c r="X120" s="27">
        <v>23.952100000000002</v>
      </c>
      <c r="Y120" s="27">
        <v>64.427899999999994</v>
      </c>
      <c r="Z120" s="27">
        <v>172.7774</v>
      </c>
      <c r="AA120" s="27">
        <v>127.9785</v>
      </c>
      <c r="AB120" s="11">
        <f>AB119*(1+SUMPRODUCT($B$6:$AA$6,'2-artRendite'!B120:AA120))</f>
        <v>144.99835792415885</v>
      </c>
      <c r="AC120" s="15">
        <v>150.03909999999999</v>
      </c>
    </row>
    <row r="121" spans="1:29" s="15" customFormat="1" ht="14.25" x14ac:dyDescent="0.2">
      <c r="A121" s="39">
        <v>36677</v>
      </c>
      <c r="B121" s="28">
        <v>77.697999999999993</v>
      </c>
      <c r="C121" s="28">
        <v>254.102</v>
      </c>
      <c r="D121" s="28">
        <v>162.14830000000001</v>
      </c>
      <c r="E121" s="28">
        <v>146.55600000000001</v>
      </c>
      <c r="F121" s="28">
        <v>71.003</v>
      </c>
      <c r="G121" s="28">
        <v>145.6241</v>
      </c>
      <c r="H121" s="28">
        <v>75.375</v>
      </c>
      <c r="I121" s="28">
        <v>141.87379999999999</v>
      </c>
      <c r="J121" s="28">
        <v>178.06649999999999</v>
      </c>
      <c r="K121" s="28">
        <v>76.727199999999996</v>
      </c>
      <c r="L121" s="28">
        <v>140.14580000000001</v>
      </c>
      <c r="M121" s="28">
        <v>137.51580000000001</v>
      </c>
      <c r="N121" s="28">
        <v>114.0775</v>
      </c>
      <c r="O121" s="28">
        <v>121.2058</v>
      </c>
      <c r="P121" s="28">
        <v>117.5304</v>
      </c>
      <c r="Q121" s="28">
        <v>148.7552</v>
      </c>
      <c r="R121" s="28">
        <v>75.292299999999997</v>
      </c>
      <c r="S121" s="28">
        <v>180.6756</v>
      </c>
      <c r="T121" s="28">
        <v>258.30380000000002</v>
      </c>
      <c r="U121" s="28">
        <v>84.814400000000006</v>
      </c>
      <c r="V121" s="28">
        <v>253.37450000000001</v>
      </c>
      <c r="W121" s="28">
        <v>103.0718</v>
      </c>
      <c r="X121" s="28">
        <v>26.198399999999999</v>
      </c>
      <c r="Y121" s="28">
        <v>64.158799999999999</v>
      </c>
      <c r="Z121" s="28">
        <v>187.8922</v>
      </c>
      <c r="AA121" s="28">
        <v>127.2753</v>
      </c>
      <c r="AB121" s="11">
        <f>AB120*(1+SUMPRODUCT($B$6:$AA$6,'2-artRendite'!B121:AA121))</f>
        <v>151.91526808465881</v>
      </c>
      <c r="AC121" s="15">
        <v>160.13669999999999</v>
      </c>
    </row>
    <row r="122" spans="1:29" s="15" customFormat="1" ht="14.25" x14ac:dyDescent="0.2">
      <c r="A122" s="40">
        <v>36707</v>
      </c>
      <c r="B122" s="27">
        <v>83.717500000000001</v>
      </c>
      <c r="C122" s="27">
        <v>284.89150000000001</v>
      </c>
      <c r="D122" s="27">
        <v>147.89009999999999</v>
      </c>
      <c r="E122" s="27">
        <v>147.9042</v>
      </c>
      <c r="F122" s="27">
        <v>59.592100000000002</v>
      </c>
      <c r="G122" s="27">
        <v>123.93300000000001</v>
      </c>
      <c r="H122" s="27">
        <v>80.340800000000002</v>
      </c>
      <c r="I122" s="27">
        <v>163.4821</v>
      </c>
      <c r="J122" s="27">
        <v>175.76679999999999</v>
      </c>
      <c r="K122" s="27">
        <v>77.937299999999993</v>
      </c>
      <c r="L122" s="27">
        <v>139.7235</v>
      </c>
      <c r="M122" s="27">
        <v>142.3134</v>
      </c>
      <c r="N122" s="27">
        <v>105.2774</v>
      </c>
      <c r="O122" s="27">
        <v>123.58839999999999</v>
      </c>
      <c r="P122" s="27">
        <v>107.7192</v>
      </c>
      <c r="Q122" s="27">
        <v>135.76300000000001</v>
      </c>
      <c r="R122" s="27">
        <v>75.131100000000004</v>
      </c>
      <c r="S122" s="27">
        <v>202.0633</v>
      </c>
      <c r="T122" s="27">
        <v>281.3913</v>
      </c>
      <c r="U122" s="27">
        <v>80.466800000000006</v>
      </c>
      <c r="V122" s="27">
        <v>290.21289999999999</v>
      </c>
      <c r="W122" s="27">
        <v>104.35299999999999</v>
      </c>
      <c r="X122" s="27">
        <v>25.230599999999999</v>
      </c>
      <c r="Y122" s="27">
        <v>66.435400000000001</v>
      </c>
      <c r="Z122" s="27">
        <v>197.6652</v>
      </c>
      <c r="AA122" s="27">
        <v>131.16159999999999</v>
      </c>
      <c r="AB122" s="11">
        <f>AB121*(1+SUMPRODUCT($B$6:$AA$6,'2-artRendite'!B122:AA122))</f>
        <v>153.24822063733902</v>
      </c>
      <c r="AC122" s="15">
        <v>163.9162</v>
      </c>
    </row>
    <row r="123" spans="1:29" s="15" customFormat="1" ht="14.25" x14ac:dyDescent="0.2">
      <c r="A123" s="39">
        <v>36738</v>
      </c>
      <c r="B123" s="28">
        <v>83.306700000000006</v>
      </c>
      <c r="C123" s="28">
        <v>267.29270000000002</v>
      </c>
      <c r="D123" s="28">
        <v>146.94919999999999</v>
      </c>
      <c r="E123" s="28">
        <v>157.7698</v>
      </c>
      <c r="F123" s="28">
        <v>55.156999999999996</v>
      </c>
      <c r="G123" s="28">
        <v>135.9083</v>
      </c>
      <c r="H123" s="28">
        <v>76.8065</v>
      </c>
      <c r="I123" s="28">
        <v>149.096</v>
      </c>
      <c r="J123" s="28">
        <v>161.0034</v>
      </c>
      <c r="K123" s="28">
        <v>75.350099999999998</v>
      </c>
      <c r="L123" s="28">
        <v>139.72630000000001</v>
      </c>
      <c r="M123" s="28">
        <v>121.54519999999999</v>
      </c>
      <c r="N123" s="28">
        <v>102.2097</v>
      </c>
      <c r="O123" s="28">
        <v>123.1221</v>
      </c>
      <c r="P123" s="28">
        <v>103.10720000000001</v>
      </c>
      <c r="Q123" s="28">
        <v>129.89660000000001</v>
      </c>
      <c r="R123" s="28">
        <v>73.123599999999996</v>
      </c>
      <c r="S123" s="28">
        <v>249.07310000000001</v>
      </c>
      <c r="T123" s="28">
        <v>252.18510000000001</v>
      </c>
      <c r="U123" s="28">
        <v>73.428899999999999</v>
      </c>
      <c r="V123" s="28">
        <v>257.05059999999997</v>
      </c>
      <c r="W123" s="28">
        <v>106.2992</v>
      </c>
      <c r="X123" s="28">
        <v>25.056799999999999</v>
      </c>
      <c r="Y123" s="28">
        <v>71.507099999999994</v>
      </c>
      <c r="Z123" s="28">
        <v>212.2653</v>
      </c>
      <c r="AA123" s="28">
        <v>126.3531</v>
      </c>
      <c r="AB123" s="11">
        <f>AB122*(1+SUMPRODUCT($B$6:$AA$6,'2-artRendite'!B123:AA123))</f>
        <v>150.4634705794208</v>
      </c>
      <c r="AC123" s="15">
        <v>155.70429999999999</v>
      </c>
    </row>
    <row r="124" spans="1:29" s="15" customFormat="1" ht="14.25" x14ac:dyDescent="0.2">
      <c r="A124" s="40">
        <v>36769</v>
      </c>
      <c r="B124" s="27">
        <v>84.680400000000006</v>
      </c>
      <c r="C124" s="27">
        <v>315.83100000000002</v>
      </c>
      <c r="D124" s="27">
        <v>128.44229999999999</v>
      </c>
      <c r="E124" s="27">
        <v>161.06049999999999</v>
      </c>
      <c r="F124" s="27">
        <v>56.517400000000002</v>
      </c>
      <c r="G124" s="27">
        <v>144.1704</v>
      </c>
      <c r="H124" s="27">
        <v>76.914500000000004</v>
      </c>
      <c r="I124" s="27">
        <v>193.5401</v>
      </c>
      <c r="J124" s="27">
        <v>167.0359</v>
      </c>
      <c r="K124" s="27">
        <v>69.784800000000004</v>
      </c>
      <c r="L124" s="27">
        <v>136.74279999999999</v>
      </c>
      <c r="M124" s="27">
        <v>155.66390000000001</v>
      </c>
      <c r="N124" s="27">
        <v>114.3554</v>
      </c>
      <c r="O124" s="27">
        <v>122.4258</v>
      </c>
      <c r="P124" s="27">
        <v>115.2953</v>
      </c>
      <c r="Q124" s="27">
        <v>152.43379999999999</v>
      </c>
      <c r="R124" s="27">
        <v>73.920500000000004</v>
      </c>
      <c r="S124" s="27">
        <v>254.24860000000001</v>
      </c>
      <c r="T124" s="27">
        <v>300.63549999999998</v>
      </c>
      <c r="U124" s="27">
        <v>74.452399999999997</v>
      </c>
      <c r="V124" s="27">
        <v>312.25369999999998</v>
      </c>
      <c r="W124" s="27">
        <v>109.1549</v>
      </c>
      <c r="X124" s="27">
        <v>23.0154</v>
      </c>
      <c r="Y124" s="27">
        <v>70.381299999999996</v>
      </c>
      <c r="Z124" s="27">
        <v>216.00559999999999</v>
      </c>
      <c r="AA124" s="27">
        <v>129.81309999999999</v>
      </c>
      <c r="AB124" s="11">
        <f>AB123*(1+SUMPRODUCT($B$6:$AA$6,'2-artRendite'!B124:AA124))</f>
        <v>159.33473216287422</v>
      </c>
      <c r="AC124" s="15">
        <v>171.01820000000001</v>
      </c>
    </row>
    <row r="125" spans="1:29" s="15" customFormat="1" ht="14.25" x14ac:dyDescent="0.2">
      <c r="A125" s="39">
        <v>36798</v>
      </c>
      <c r="B125" s="28">
        <v>85.148099999999999</v>
      </c>
      <c r="C125" s="28">
        <v>312.41160000000002</v>
      </c>
      <c r="D125" s="28">
        <v>134.4144</v>
      </c>
      <c r="E125" s="28">
        <v>166.45750000000001</v>
      </c>
      <c r="F125" s="28">
        <v>57.154600000000002</v>
      </c>
      <c r="G125" s="28">
        <v>138.6251</v>
      </c>
      <c r="H125" s="28">
        <v>75.866600000000005</v>
      </c>
      <c r="I125" s="28">
        <v>184.15960000000001</v>
      </c>
      <c r="J125" s="28">
        <v>173.96610000000001</v>
      </c>
      <c r="K125" s="28">
        <v>75.822800000000001</v>
      </c>
      <c r="L125" s="28">
        <v>140.6703</v>
      </c>
      <c r="M125" s="28">
        <v>167.60040000000001</v>
      </c>
      <c r="N125" s="28">
        <v>113.5685</v>
      </c>
      <c r="O125" s="28">
        <v>120.66030000000001</v>
      </c>
      <c r="P125" s="28">
        <v>112.5322</v>
      </c>
      <c r="Q125" s="28">
        <v>151.74340000000001</v>
      </c>
      <c r="R125" s="28">
        <v>72.001499999999993</v>
      </c>
      <c r="S125" s="28">
        <v>231.5532</v>
      </c>
      <c r="T125" s="28">
        <v>281.79969999999997</v>
      </c>
      <c r="U125" s="28">
        <v>73.909700000000001</v>
      </c>
      <c r="V125" s="28">
        <v>300.43270000000001</v>
      </c>
      <c r="W125" s="28">
        <v>106.9486</v>
      </c>
      <c r="X125" s="28">
        <v>23.186499999999999</v>
      </c>
      <c r="Y125" s="28">
        <v>75.670699999999997</v>
      </c>
      <c r="Z125" s="28">
        <v>214.84350000000001</v>
      </c>
      <c r="AA125" s="28">
        <v>129.89230000000001</v>
      </c>
      <c r="AB125" s="11">
        <f>AB124*(1+SUMPRODUCT($B$6:$AA$6,'2-artRendite'!B125:AA125))</f>
        <v>159.35691715963762</v>
      </c>
      <c r="AC125" s="15">
        <v>169.95580000000001</v>
      </c>
    </row>
    <row r="126" spans="1:29" s="15" customFormat="1" ht="14.25" x14ac:dyDescent="0.2">
      <c r="A126" s="40">
        <v>36830</v>
      </c>
      <c r="B126" s="27">
        <v>80.437600000000003</v>
      </c>
      <c r="C126" s="27">
        <v>317.80790000000002</v>
      </c>
      <c r="D126" s="27">
        <v>121.1524</v>
      </c>
      <c r="E126" s="27">
        <v>154.28059999999999</v>
      </c>
      <c r="F126" s="27">
        <v>59.864800000000002</v>
      </c>
      <c r="G126" s="27">
        <v>140.363</v>
      </c>
      <c r="H126" s="27">
        <v>73.389799999999994</v>
      </c>
      <c r="I126" s="27">
        <v>187.1028</v>
      </c>
      <c r="J126" s="27">
        <v>166.99379999999999</v>
      </c>
      <c r="K126" s="27">
        <v>71.983900000000006</v>
      </c>
      <c r="L126" s="27">
        <v>145.441</v>
      </c>
      <c r="M126" s="27">
        <v>145.63079999999999</v>
      </c>
      <c r="N126" s="27">
        <v>98.165800000000004</v>
      </c>
      <c r="O126" s="27">
        <v>117.1534</v>
      </c>
      <c r="P126" s="27">
        <v>106.08669999999999</v>
      </c>
      <c r="Q126" s="27">
        <v>151.1156</v>
      </c>
      <c r="R126" s="27">
        <v>67.06</v>
      </c>
      <c r="S126" s="27">
        <v>243.89619999999999</v>
      </c>
      <c r="T126" s="27">
        <v>295.78660000000002</v>
      </c>
      <c r="U126" s="27">
        <v>71.440600000000003</v>
      </c>
      <c r="V126" s="27">
        <v>312.94850000000002</v>
      </c>
      <c r="W126" s="27">
        <v>100.9059</v>
      </c>
      <c r="X126" s="27">
        <v>22.0854</v>
      </c>
      <c r="Y126" s="27">
        <v>75.441800000000001</v>
      </c>
      <c r="Z126" s="27">
        <v>220.32749999999999</v>
      </c>
      <c r="AA126" s="27">
        <v>126.93380000000001</v>
      </c>
      <c r="AB126" s="11">
        <f>AB125*(1+SUMPRODUCT($B$6:$AA$6,'2-artRendite'!B126:AA126))</f>
        <v>155.42042557135699</v>
      </c>
      <c r="AC126" s="15">
        <v>165.8468</v>
      </c>
    </row>
    <row r="127" spans="1:29" s="15" customFormat="1" ht="14.25" x14ac:dyDescent="0.2">
      <c r="A127" s="39">
        <v>36860</v>
      </c>
      <c r="B127" s="28">
        <v>81.964799999999997</v>
      </c>
      <c r="C127" s="28">
        <v>337.18150000000003</v>
      </c>
      <c r="D127" s="28">
        <v>109.66679999999999</v>
      </c>
      <c r="E127" s="28">
        <v>152.9932</v>
      </c>
      <c r="F127" s="28">
        <v>60.9998</v>
      </c>
      <c r="G127" s="28">
        <v>147.3613</v>
      </c>
      <c r="H127" s="28">
        <v>74.943399999999997</v>
      </c>
      <c r="I127" s="28">
        <v>207.38210000000001</v>
      </c>
      <c r="J127" s="28">
        <v>169.18100000000001</v>
      </c>
      <c r="K127" s="28">
        <v>75.793400000000005</v>
      </c>
      <c r="L127" s="28">
        <v>145.0044</v>
      </c>
      <c r="M127" s="28">
        <v>212.86609999999999</v>
      </c>
      <c r="N127" s="28">
        <v>102.536</v>
      </c>
      <c r="O127" s="28">
        <v>115.6153</v>
      </c>
      <c r="P127" s="28">
        <v>114.7435</v>
      </c>
      <c r="Q127" s="28">
        <v>173.2159</v>
      </c>
      <c r="R127" s="28">
        <v>67.999399999999994</v>
      </c>
      <c r="S127" s="28">
        <v>241.45099999999999</v>
      </c>
      <c r="T127" s="28">
        <v>302.09070000000003</v>
      </c>
      <c r="U127" s="28">
        <v>72.096299999999999</v>
      </c>
      <c r="V127" s="28">
        <v>337.20609999999999</v>
      </c>
      <c r="W127" s="28">
        <v>99.763599999999997</v>
      </c>
      <c r="X127" s="28">
        <v>20.500299999999999</v>
      </c>
      <c r="Y127" s="28">
        <v>71.631</v>
      </c>
      <c r="Z127" s="28">
        <v>232.12209999999999</v>
      </c>
      <c r="AA127" s="28">
        <v>129.1234</v>
      </c>
      <c r="AB127" s="11">
        <f>AB126*(1+SUMPRODUCT($B$6:$AA$6,'2-artRendite'!B127:AA127))</f>
        <v>161.44759877540909</v>
      </c>
      <c r="AC127" s="15">
        <v>179.1842</v>
      </c>
    </row>
    <row r="128" spans="1:29" s="15" customFormat="1" ht="14.25" x14ac:dyDescent="0.2">
      <c r="A128" s="40">
        <v>36889</v>
      </c>
      <c r="B128" s="27">
        <v>85.517899999999997</v>
      </c>
      <c r="C128" s="27">
        <v>266.14440000000002</v>
      </c>
      <c r="D128" s="27">
        <v>100.7413</v>
      </c>
      <c r="E128" s="27">
        <v>153.2714</v>
      </c>
      <c r="F128" s="27">
        <v>64.418800000000005</v>
      </c>
      <c r="G128" s="27">
        <v>134.92140000000001</v>
      </c>
      <c r="H128" s="27">
        <v>75.385499999999993</v>
      </c>
      <c r="I128" s="27">
        <v>189.10830000000001</v>
      </c>
      <c r="J128" s="27">
        <v>173.40719999999999</v>
      </c>
      <c r="K128" s="27">
        <v>76.358000000000004</v>
      </c>
      <c r="L128" s="27">
        <v>153.32210000000001</v>
      </c>
      <c r="M128" s="27">
        <v>321.19040000000001</v>
      </c>
      <c r="N128" s="27">
        <v>99.046899999999994</v>
      </c>
      <c r="O128" s="27">
        <v>113.1662</v>
      </c>
      <c r="P128" s="27">
        <v>114.2936</v>
      </c>
      <c r="Q128" s="27">
        <v>175.54150000000001</v>
      </c>
      <c r="R128" s="27">
        <v>65.776200000000003</v>
      </c>
      <c r="S128" s="27">
        <v>253.80090000000001</v>
      </c>
      <c r="T128" s="27">
        <v>271.52370000000002</v>
      </c>
      <c r="U128" s="27">
        <v>73.963300000000004</v>
      </c>
      <c r="V128" s="27">
        <v>268.94380000000001</v>
      </c>
      <c r="W128" s="27">
        <v>97.8917</v>
      </c>
      <c r="X128" s="27">
        <v>21.417999999999999</v>
      </c>
      <c r="Y128" s="27">
        <v>71.580699999999993</v>
      </c>
      <c r="Z128" s="27">
        <v>238.084</v>
      </c>
      <c r="AA128" s="27">
        <v>125.87179999999999</v>
      </c>
      <c r="AB128" s="11">
        <f>AB127*(1+SUMPRODUCT($B$6:$AA$6,'2-artRendite'!B128:AA128))</f>
        <v>161.21174375456135</v>
      </c>
      <c r="AC128" s="15">
        <v>184.91659999999999</v>
      </c>
    </row>
    <row r="129" spans="1:29" s="15" customFormat="1" ht="14.25" x14ac:dyDescent="0.2">
      <c r="A129" s="39">
        <v>36922</v>
      </c>
      <c r="B129" s="28">
        <v>89.916399999999996</v>
      </c>
      <c r="C129" s="28">
        <v>291.14269999999999</v>
      </c>
      <c r="D129" s="28">
        <v>98.454099999999997</v>
      </c>
      <c r="E129" s="28">
        <v>154.48169999999999</v>
      </c>
      <c r="F129" s="28">
        <v>58.380800000000001</v>
      </c>
      <c r="G129" s="28">
        <v>133.58099999999999</v>
      </c>
      <c r="H129" s="28">
        <v>73.564800000000005</v>
      </c>
      <c r="I129" s="28">
        <v>174.46809999999999</v>
      </c>
      <c r="J129" s="28">
        <v>168.0547</v>
      </c>
      <c r="K129" s="28">
        <v>74.368799999999993</v>
      </c>
      <c r="L129" s="28">
        <v>149.83279999999999</v>
      </c>
      <c r="M129" s="28">
        <v>209.5651</v>
      </c>
      <c r="N129" s="28">
        <v>100.11620000000001</v>
      </c>
      <c r="O129" s="28">
        <v>118.13460000000001</v>
      </c>
      <c r="P129" s="28">
        <v>103.5324</v>
      </c>
      <c r="Q129" s="28">
        <v>153.7953</v>
      </c>
      <c r="R129" s="28">
        <v>64.718999999999994</v>
      </c>
      <c r="S129" s="28">
        <v>248.78970000000001</v>
      </c>
      <c r="T129" s="28">
        <v>284.70679999999999</v>
      </c>
      <c r="U129" s="28">
        <v>72.597899999999996</v>
      </c>
      <c r="V129" s="28">
        <v>298.13650000000001</v>
      </c>
      <c r="W129" s="28">
        <v>99.148899999999998</v>
      </c>
      <c r="X129" s="28">
        <v>28.959299999999999</v>
      </c>
      <c r="Y129" s="28">
        <v>76.546899999999994</v>
      </c>
      <c r="Z129" s="28">
        <v>236.494</v>
      </c>
      <c r="AA129" s="28">
        <v>127.02370000000001</v>
      </c>
      <c r="AB129" s="11">
        <f>AB128*(1+SUMPRODUCT($B$6:$AA$6,'2-artRendite'!B129:AA129))</f>
        <v>160.43289970869338</v>
      </c>
      <c r="AC129" s="15">
        <v>180.57320000000001</v>
      </c>
    </row>
    <row r="130" spans="1:29" s="15" customFormat="1" ht="14.25" x14ac:dyDescent="0.2">
      <c r="A130" s="40">
        <v>36950</v>
      </c>
      <c r="B130" s="27">
        <v>87.353300000000004</v>
      </c>
      <c r="C130" s="27">
        <v>295.1386</v>
      </c>
      <c r="D130" s="27">
        <v>97.6066</v>
      </c>
      <c r="E130" s="27">
        <v>149.50299999999999</v>
      </c>
      <c r="F130" s="27">
        <v>60.037700000000001</v>
      </c>
      <c r="G130" s="27">
        <v>118.27290000000001</v>
      </c>
      <c r="H130" s="27">
        <v>73.7928</v>
      </c>
      <c r="I130" s="27">
        <v>169.5471</v>
      </c>
      <c r="J130" s="27">
        <v>164.36930000000001</v>
      </c>
      <c r="K130" s="27">
        <v>82.034000000000006</v>
      </c>
      <c r="L130" s="27">
        <v>159.31549999999999</v>
      </c>
      <c r="M130" s="27">
        <v>208.31110000000001</v>
      </c>
      <c r="N130" s="27">
        <v>95.619200000000006</v>
      </c>
      <c r="O130" s="27">
        <v>110.0812</v>
      </c>
      <c r="P130" s="27">
        <v>102.2319</v>
      </c>
      <c r="Q130" s="27">
        <v>145.8424</v>
      </c>
      <c r="R130" s="27">
        <v>69.119600000000005</v>
      </c>
      <c r="S130" s="27">
        <v>232.79179999999999</v>
      </c>
      <c r="T130" s="27">
        <v>288.12430000000001</v>
      </c>
      <c r="U130" s="27">
        <v>70.628</v>
      </c>
      <c r="V130" s="27">
        <v>294.81709999999998</v>
      </c>
      <c r="W130" s="27">
        <v>97.260099999999994</v>
      </c>
      <c r="X130" s="27">
        <v>31.906099999999999</v>
      </c>
      <c r="Y130" s="27">
        <v>77.483099999999993</v>
      </c>
      <c r="Z130" s="27">
        <v>240.917</v>
      </c>
      <c r="AA130" s="27">
        <v>125.18989999999999</v>
      </c>
      <c r="AB130" s="11">
        <f>AB129*(1+SUMPRODUCT($B$6:$AA$6,'2-artRendite'!B130:AA130))</f>
        <v>159.63550990726011</v>
      </c>
      <c r="AC130" s="15">
        <v>179.81200000000001</v>
      </c>
    </row>
    <row r="131" spans="1:29" s="15" customFormat="1" ht="14.25" x14ac:dyDescent="0.2">
      <c r="A131" s="39">
        <v>36980</v>
      </c>
      <c r="B131" s="28">
        <v>83.026200000000003</v>
      </c>
      <c r="C131" s="28">
        <v>283.89589999999998</v>
      </c>
      <c r="D131" s="28">
        <v>89.650999999999996</v>
      </c>
      <c r="E131" s="28">
        <v>140.50729999999999</v>
      </c>
      <c r="F131" s="28">
        <v>55.051699999999997</v>
      </c>
      <c r="G131" s="28">
        <v>100.5303</v>
      </c>
      <c r="H131" s="28">
        <v>71.226200000000006</v>
      </c>
      <c r="I131" s="28">
        <v>172.54239999999999</v>
      </c>
      <c r="J131" s="28">
        <v>154.7286</v>
      </c>
      <c r="K131" s="28">
        <v>82.8202</v>
      </c>
      <c r="L131" s="28">
        <v>154.62389999999999</v>
      </c>
      <c r="M131" s="28">
        <v>198.85120000000001</v>
      </c>
      <c r="N131" s="28">
        <v>87.909400000000005</v>
      </c>
      <c r="O131" s="28">
        <v>105.1155</v>
      </c>
      <c r="P131" s="28">
        <v>96.484200000000001</v>
      </c>
      <c r="Q131" s="28">
        <v>138.64590000000001</v>
      </c>
      <c r="R131" s="28">
        <v>69.731099999999998</v>
      </c>
      <c r="S131" s="28">
        <v>201.44739999999999</v>
      </c>
      <c r="T131" s="28">
        <v>307.51170000000002</v>
      </c>
      <c r="U131" s="28">
        <v>65.323999999999998</v>
      </c>
      <c r="V131" s="28">
        <v>282.91460000000001</v>
      </c>
      <c r="W131" s="28">
        <v>93.397099999999995</v>
      </c>
      <c r="X131" s="28">
        <v>30.225000000000001</v>
      </c>
      <c r="Y131" s="28">
        <v>73.368799999999993</v>
      </c>
      <c r="Z131" s="28">
        <v>215.35730000000001</v>
      </c>
      <c r="AA131" s="28">
        <v>122.0064</v>
      </c>
      <c r="AB131" s="11">
        <f>AB130*(1+SUMPRODUCT($B$6:$AA$6,'2-artRendite'!B131:AA131))</f>
        <v>151.74135973358958</v>
      </c>
      <c r="AC131" s="15">
        <v>172.15100000000001</v>
      </c>
    </row>
    <row r="132" spans="1:29" s="15" customFormat="1" ht="14.25" x14ac:dyDescent="0.2">
      <c r="A132" s="40">
        <v>37011</v>
      </c>
      <c r="B132" s="27">
        <v>86.582700000000003</v>
      </c>
      <c r="C132" s="27">
        <v>317.07429999999999</v>
      </c>
      <c r="D132" s="27">
        <v>91.646299999999997</v>
      </c>
      <c r="E132" s="27">
        <v>142.15530000000001</v>
      </c>
      <c r="F132" s="27">
        <v>54.316800000000001</v>
      </c>
      <c r="G132" s="27">
        <v>99.632599999999996</v>
      </c>
      <c r="H132" s="27">
        <v>72.903199999999998</v>
      </c>
      <c r="I132" s="27">
        <v>192.3947</v>
      </c>
      <c r="J132" s="27">
        <v>169.10570000000001</v>
      </c>
      <c r="K132" s="27">
        <v>81.386300000000006</v>
      </c>
      <c r="L132" s="27">
        <v>152.96360000000001</v>
      </c>
      <c r="M132" s="27">
        <v>185.64279999999999</v>
      </c>
      <c r="N132" s="27">
        <v>100.1116</v>
      </c>
      <c r="O132" s="27">
        <v>106.03959999999999</v>
      </c>
      <c r="P132" s="27">
        <v>97.871700000000004</v>
      </c>
      <c r="Q132" s="27">
        <v>147.96619999999999</v>
      </c>
      <c r="R132" s="27">
        <v>65.599000000000004</v>
      </c>
      <c r="S132" s="27">
        <v>232.03389999999999</v>
      </c>
      <c r="T132" s="27">
        <v>363.85250000000002</v>
      </c>
      <c r="U132" s="27">
        <v>69.713999999999999</v>
      </c>
      <c r="V132" s="27">
        <v>307.15109999999999</v>
      </c>
      <c r="W132" s="27">
        <v>91.297200000000004</v>
      </c>
      <c r="X132" s="27">
        <v>27.470800000000001</v>
      </c>
      <c r="Y132" s="27">
        <v>71.863699999999994</v>
      </c>
      <c r="Z132" s="27">
        <v>237.6568</v>
      </c>
      <c r="AA132" s="27">
        <v>122.6356</v>
      </c>
      <c r="AB132" s="11">
        <f>AB131*(1+SUMPRODUCT($B$6:$AA$6,'2-artRendite'!B132:AA132))</f>
        <v>157.23264959214654</v>
      </c>
      <c r="AC132" s="15">
        <v>178.2079</v>
      </c>
    </row>
    <row r="133" spans="1:29" s="15" customFormat="1" ht="14.25" x14ac:dyDescent="0.2">
      <c r="A133" s="39">
        <v>37042</v>
      </c>
      <c r="B133" s="28">
        <v>83.906800000000004</v>
      </c>
      <c r="C133" s="28">
        <v>325.40600000000001</v>
      </c>
      <c r="D133" s="28">
        <v>81.525899999999993</v>
      </c>
      <c r="E133" s="28">
        <v>139.02979999999999</v>
      </c>
      <c r="F133" s="28">
        <v>50.616900000000001</v>
      </c>
      <c r="G133" s="28">
        <v>88.555499999999995</v>
      </c>
      <c r="H133" s="28">
        <v>73.558099999999996</v>
      </c>
      <c r="I133" s="28">
        <v>197.214</v>
      </c>
      <c r="J133" s="28">
        <v>161.5301</v>
      </c>
      <c r="K133" s="28">
        <v>83.081900000000005</v>
      </c>
      <c r="L133" s="28">
        <v>158.56569999999999</v>
      </c>
      <c r="M133" s="28">
        <v>152.98140000000001</v>
      </c>
      <c r="N133" s="28">
        <v>109.43980000000001</v>
      </c>
      <c r="O133" s="28">
        <v>107.6465</v>
      </c>
      <c r="P133" s="28">
        <v>101.09739999999999</v>
      </c>
      <c r="Q133" s="28">
        <v>160.54820000000001</v>
      </c>
      <c r="R133" s="28">
        <v>64.602400000000003</v>
      </c>
      <c r="S133" s="28">
        <v>234.14150000000001</v>
      </c>
      <c r="T133" s="28">
        <v>345.1619</v>
      </c>
      <c r="U133" s="28">
        <v>65.923900000000003</v>
      </c>
      <c r="V133" s="28">
        <v>302.89690000000002</v>
      </c>
      <c r="W133" s="28">
        <v>87.612399999999994</v>
      </c>
      <c r="X133" s="28">
        <v>26.134499999999999</v>
      </c>
      <c r="Y133" s="28">
        <v>70.3673</v>
      </c>
      <c r="Z133" s="28">
        <v>241.6585</v>
      </c>
      <c r="AA133" s="28">
        <v>118.4961</v>
      </c>
      <c r="AB133" s="11">
        <f>AB132*(1+SUMPRODUCT($B$6:$AA$6,'2-artRendite'!B133:AA133))</f>
        <v>154.38007902352891</v>
      </c>
      <c r="AC133" s="15">
        <v>174.471</v>
      </c>
    </row>
    <row r="134" spans="1:29" s="15" customFormat="1" ht="14.25" x14ac:dyDescent="0.2">
      <c r="A134" s="40">
        <v>37071</v>
      </c>
      <c r="B134" s="27">
        <v>81.811899999999994</v>
      </c>
      <c r="C134" s="27">
        <v>307.6037</v>
      </c>
      <c r="D134" s="27">
        <v>79.535799999999995</v>
      </c>
      <c r="E134" s="27">
        <v>129.6814</v>
      </c>
      <c r="F134" s="27">
        <v>49.973700000000001</v>
      </c>
      <c r="G134" s="27">
        <v>84.278999999999996</v>
      </c>
      <c r="H134" s="27">
        <v>74.983199999999997</v>
      </c>
      <c r="I134" s="27">
        <v>182.21430000000001</v>
      </c>
      <c r="J134" s="27">
        <v>146.84280000000001</v>
      </c>
      <c r="K134" s="27">
        <v>89.994600000000005</v>
      </c>
      <c r="L134" s="27">
        <v>158.00190000000001</v>
      </c>
      <c r="M134" s="27">
        <v>120.1262</v>
      </c>
      <c r="N134" s="27">
        <v>95.001999999999995</v>
      </c>
      <c r="O134" s="27">
        <v>105.00749999999999</v>
      </c>
      <c r="P134" s="27">
        <v>108.2863</v>
      </c>
      <c r="Q134" s="27">
        <v>172.56299999999999</v>
      </c>
      <c r="R134" s="27">
        <v>65.453800000000001</v>
      </c>
      <c r="S134" s="27">
        <v>260.87419999999997</v>
      </c>
      <c r="T134" s="27">
        <v>280.02569999999997</v>
      </c>
      <c r="U134" s="27">
        <v>61.308799999999998</v>
      </c>
      <c r="V134" s="27">
        <v>277.22629999999998</v>
      </c>
      <c r="W134" s="27">
        <v>83.616900000000001</v>
      </c>
      <c r="X134" s="27">
        <v>27.009499999999999</v>
      </c>
      <c r="Y134" s="27">
        <v>67.064999999999998</v>
      </c>
      <c r="Z134" s="27">
        <v>224.3151</v>
      </c>
      <c r="AA134" s="27">
        <v>113.8464</v>
      </c>
      <c r="AB134" s="11">
        <f>AB133*(1+SUMPRODUCT($B$6:$AA$6,'2-artRendite'!B134:AA134))</f>
        <v>148.96653045708698</v>
      </c>
      <c r="AC134" s="15">
        <v>167.5127</v>
      </c>
    </row>
    <row r="135" spans="1:29" s="15" customFormat="1" ht="14.25" x14ac:dyDescent="0.2">
      <c r="A135" s="39">
        <v>37103</v>
      </c>
      <c r="B135" s="28">
        <v>78.167000000000002</v>
      </c>
      <c r="C135" s="28">
        <v>296.55599999999998</v>
      </c>
      <c r="D135" s="28">
        <v>70.854500000000002</v>
      </c>
      <c r="E135" s="28">
        <v>124.4389</v>
      </c>
      <c r="F135" s="28">
        <v>55.595100000000002</v>
      </c>
      <c r="G135" s="28">
        <v>85.235399999999998</v>
      </c>
      <c r="H135" s="28">
        <v>73.968500000000006</v>
      </c>
      <c r="I135" s="28">
        <v>177.3997</v>
      </c>
      <c r="J135" s="28">
        <v>149.2525</v>
      </c>
      <c r="K135" s="28">
        <v>91.913799999999995</v>
      </c>
      <c r="L135" s="28">
        <v>154.94759999999999</v>
      </c>
      <c r="M135" s="28">
        <v>125.2162</v>
      </c>
      <c r="N135" s="28">
        <v>89.458699999999993</v>
      </c>
      <c r="O135" s="28">
        <v>102.9294</v>
      </c>
      <c r="P135" s="28">
        <v>119.98050000000001</v>
      </c>
      <c r="Q135" s="28">
        <v>177.47980000000001</v>
      </c>
      <c r="R135" s="28">
        <v>80.505499999999998</v>
      </c>
      <c r="S135" s="28">
        <v>221.72</v>
      </c>
      <c r="T135" s="28">
        <v>284.32330000000002</v>
      </c>
      <c r="U135" s="28">
        <v>66.388499999999993</v>
      </c>
      <c r="V135" s="28">
        <v>280.8732</v>
      </c>
      <c r="W135" s="28">
        <v>80.309799999999996</v>
      </c>
      <c r="X135" s="28">
        <v>26.898199999999999</v>
      </c>
      <c r="Y135" s="28">
        <v>74.561099999999996</v>
      </c>
      <c r="Z135" s="28">
        <v>192.83629999999999</v>
      </c>
      <c r="AA135" s="28">
        <v>101.41160000000001</v>
      </c>
      <c r="AB135" s="11">
        <f>AB134*(1+SUMPRODUCT($B$6:$AA$6,'2-artRendite'!B135:AA135))</f>
        <v>148.86759945107886</v>
      </c>
      <c r="AC135" s="15">
        <v>169.6944</v>
      </c>
    </row>
    <row r="136" spans="1:29" s="15" customFormat="1" ht="14.25" x14ac:dyDescent="0.2">
      <c r="A136" s="40">
        <v>37134</v>
      </c>
      <c r="B136" s="27">
        <v>77.599999999999994</v>
      </c>
      <c r="C136" s="27">
        <v>317.5958</v>
      </c>
      <c r="D136" s="27">
        <v>69.128200000000007</v>
      </c>
      <c r="E136" s="27">
        <v>123.4863</v>
      </c>
      <c r="F136" s="27">
        <v>56.137099999999997</v>
      </c>
      <c r="G136" s="27">
        <v>77.186999999999998</v>
      </c>
      <c r="H136" s="27">
        <v>76.197299999999998</v>
      </c>
      <c r="I136" s="27">
        <v>194.07230000000001</v>
      </c>
      <c r="J136" s="27">
        <v>145.05009999999999</v>
      </c>
      <c r="K136" s="27">
        <v>89.235600000000005</v>
      </c>
      <c r="L136" s="27">
        <v>153.8254</v>
      </c>
      <c r="M136" s="27">
        <v>94.007800000000003</v>
      </c>
      <c r="N136" s="27">
        <v>86.282799999999995</v>
      </c>
      <c r="O136" s="27">
        <v>101.733</v>
      </c>
      <c r="P136" s="27">
        <v>114.11109999999999</v>
      </c>
      <c r="Q136" s="27">
        <v>180.35390000000001</v>
      </c>
      <c r="R136" s="27">
        <v>70.856800000000007</v>
      </c>
      <c r="S136" s="27">
        <v>221.8074</v>
      </c>
      <c r="T136" s="27">
        <v>311.67860000000002</v>
      </c>
      <c r="U136" s="27">
        <v>65.314300000000003</v>
      </c>
      <c r="V136" s="27">
        <v>299.91750000000002</v>
      </c>
      <c r="W136" s="27">
        <v>78.275899999999993</v>
      </c>
      <c r="X136" s="27">
        <v>26.725200000000001</v>
      </c>
      <c r="Y136" s="27">
        <v>72.474000000000004</v>
      </c>
      <c r="Z136" s="27">
        <v>180.60419999999999</v>
      </c>
      <c r="AA136" s="27">
        <v>96.782499999999999</v>
      </c>
      <c r="AB136" s="11">
        <f>AB135*(1+SUMPRODUCT($B$6:$AA$6,'2-artRendite'!B136:AA136))</f>
        <v>146.21683431433033</v>
      </c>
      <c r="AC136" s="15">
        <v>169.61969999999999</v>
      </c>
    </row>
    <row r="137" spans="1:29" s="15" customFormat="1" ht="14.25" x14ac:dyDescent="0.2">
      <c r="A137" s="39">
        <v>37162</v>
      </c>
      <c r="B137" s="28">
        <v>73.386099999999999</v>
      </c>
      <c r="C137" s="28">
        <v>288.81939999999997</v>
      </c>
      <c r="D137" s="28">
        <v>61.5779</v>
      </c>
      <c r="E137" s="28">
        <v>117.46850000000001</v>
      </c>
      <c r="F137" s="28">
        <v>51.9679</v>
      </c>
      <c r="G137" s="28">
        <v>69.246899999999997</v>
      </c>
      <c r="H137" s="28">
        <v>81.206900000000005</v>
      </c>
      <c r="I137" s="28">
        <v>167.52180000000001</v>
      </c>
      <c r="J137" s="28">
        <v>136.08439999999999</v>
      </c>
      <c r="K137" s="28">
        <v>90.313000000000002</v>
      </c>
      <c r="L137" s="28">
        <v>138.2347</v>
      </c>
      <c r="M137" s="28">
        <v>78.025599999999997</v>
      </c>
      <c r="N137" s="28">
        <v>76.473399999999998</v>
      </c>
      <c r="O137" s="28">
        <v>113.23009999999999</v>
      </c>
      <c r="P137" s="28">
        <v>106.1985</v>
      </c>
      <c r="Q137" s="28">
        <v>170.90819999999999</v>
      </c>
      <c r="R137" s="28">
        <v>64.471500000000006</v>
      </c>
      <c r="S137" s="28">
        <v>192.08160000000001</v>
      </c>
      <c r="T137" s="28">
        <v>266.3245</v>
      </c>
      <c r="U137" s="28">
        <v>61.332799999999999</v>
      </c>
      <c r="V137" s="28">
        <v>257.53579999999999</v>
      </c>
      <c r="W137" s="28">
        <v>73.150599999999997</v>
      </c>
      <c r="X137" s="28">
        <v>30.400400000000001</v>
      </c>
      <c r="Y137" s="28">
        <v>69.237200000000001</v>
      </c>
      <c r="Z137" s="28">
        <v>177.42179999999999</v>
      </c>
      <c r="AA137" s="28">
        <v>92.132400000000004</v>
      </c>
      <c r="AB137" s="11">
        <f>AB136*(1+SUMPRODUCT($B$6:$AA$6,'2-artRendite'!B137:AA137))</f>
        <v>137.1921081712556</v>
      </c>
      <c r="AC137" s="15">
        <v>158.178</v>
      </c>
    </row>
    <row r="138" spans="1:29" s="15" customFormat="1" ht="14.25" x14ac:dyDescent="0.2">
      <c r="A138" s="40">
        <v>37195</v>
      </c>
      <c r="B138" s="27">
        <v>70.199100000000001</v>
      </c>
      <c r="C138" s="27">
        <v>254.07470000000001</v>
      </c>
      <c r="D138" s="27">
        <v>56.0839</v>
      </c>
      <c r="E138" s="27">
        <v>112.83499999999999</v>
      </c>
      <c r="F138" s="27">
        <v>49.889899999999997</v>
      </c>
      <c r="G138" s="27">
        <v>59.4831</v>
      </c>
      <c r="H138" s="27">
        <v>77.637200000000007</v>
      </c>
      <c r="I138" s="27">
        <v>150.95670000000001</v>
      </c>
      <c r="J138" s="27">
        <v>140.55969999999999</v>
      </c>
      <c r="K138" s="27">
        <v>85.257300000000001</v>
      </c>
      <c r="L138" s="27">
        <v>140.06120000000001</v>
      </c>
      <c r="M138" s="27">
        <v>96.768299999999996</v>
      </c>
      <c r="N138" s="27">
        <v>70.293400000000005</v>
      </c>
      <c r="O138" s="27">
        <v>102.5416</v>
      </c>
      <c r="P138" s="27">
        <v>101.3888</v>
      </c>
      <c r="Q138" s="27">
        <v>171.4769</v>
      </c>
      <c r="R138" s="27">
        <v>64.323800000000006</v>
      </c>
      <c r="S138" s="27">
        <v>195.66980000000001</v>
      </c>
      <c r="T138" s="27">
        <v>231.5172</v>
      </c>
      <c r="U138" s="27">
        <v>66.509299999999996</v>
      </c>
      <c r="V138" s="27">
        <v>229.36179999999999</v>
      </c>
      <c r="W138" s="27">
        <v>70.414500000000004</v>
      </c>
      <c r="X138" s="27">
        <v>28.765799999999999</v>
      </c>
      <c r="Y138" s="27">
        <v>72.1751</v>
      </c>
      <c r="Z138" s="27">
        <v>172.8425</v>
      </c>
      <c r="AA138" s="27">
        <v>92.945899999999995</v>
      </c>
      <c r="AB138" s="11">
        <f>AB137*(1+SUMPRODUCT($B$6:$AA$6,'2-artRendite'!B138:AA138))</f>
        <v>132.92816226591108</v>
      </c>
      <c r="AC138" s="15">
        <v>150.66999999999999</v>
      </c>
    </row>
    <row r="139" spans="1:29" s="15" customFormat="1" ht="14.25" x14ac:dyDescent="0.2">
      <c r="A139" s="39">
        <v>37225</v>
      </c>
      <c r="B139" s="28">
        <v>80.47</v>
      </c>
      <c r="C139" s="28">
        <v>238.73050000000001</v>
      </c>
      <c r="D139" s="28">
        <v>55.437899999999999</v>
      </c>
      <c r="E139" s="28">
        <v>131.0078</v>
      </c>
      <c r="F139" s="28">
        <v>50.550899999999999</v>
      </c>
      <c r="G139" s="28">
        <v>74.205500000000001</v>
      </c>
      <c r="H139" s="28">
        <v>76.046400000000006</v>
      </c>
      <c r="I139" s="28">
        <v>133.69239999999999</v>
      </c>
      <c r="J139" s="28">
        <v>132.9025</v>
      </c>
      <c r="K139" s="28">
        <v>85.057400000000001</v>
      </c>
      <c r="L139" s="28">
        <v>137.083</v>
      </c>
      <c r="M139" s="28">
        <v>76.371399999999994</v>
      </c>
      <c r="N139" s="28">
        <v>83.079099999999997</v>
      </c>
      <c r="O139" s="28">
        <v>100.3266</v>
      </c>
      <c r="P139" s="28">
        <v>103.35469999999999</v>
      </c>
      <c r="Q139" s="28">
        <v>166.6591</v>
      </c>
      <c r="R139" s="28">
        <v>66.891000000000005</v>
      </c>
      <c r="S139" s="28">
        <v>223.3159</v>
      </c>
      <c r="T139" s="28">
        <v>218.96770000000001</v>
      </c>
      <c r="U139" s="28">
        <v>63.796300000000002</v>
      </c>
      <c r="V139" s="28">
        <v>209.47710000000001</v>
      </c>
      <c r="W139" s="28">
        <v>73.099299999999999</v>
      </c>
      <c r="X139" s="28">
        <v>37.676200000000001</v>
      </c>
      <c r="Y139" s="28">
        <v>74.974199999999996</v>
      </c>
      <c r="Z139" s="28">
        <v>188.56389999999999</v>
      </c>
      <c r="AA139" s="28">
        <v>103.7107</v>
      </c>
      <c r="AB139" s="11">
        <f>AB138*(1+SUMPRODUCT($B$6:$AA$6,'2-artRendite'!B139:AA139))</f>
        <v>137.10529521319577</v>
      </c>
      <c r="AC139" s="15">
        <v>151.834</v>
      </c>
    </row>
    <row r="140" spans="1:29" s="15" customFormat="1" ht="14.25" x14ac:dyDescent="0.2">
      <c r="A140" s="40">
        <v>37256</v>
      </c>
      <c r="B140" s="27">
        <v>73.961799999999997</v>
      </c>
      <c r="C140" s="27">
        <v>242.19409999999999</v>
      </c>
      <c r="D140" s="27">
        <v>55.5212</v>
      </c>
      <c r="E140" s="27">
        <v>118.1206</v>
      </c>
      <c r="F140" s="27">
        <v>47.986499999999999</v>
      </c>
      <c r="G140" s="27">
        <v>67.353200000000001</v>
      </c>
      <c r="H140" s="27">
        <v>77.296000000000006</v>
      </c>
      <c r="I140" s="27">
        <v>130.3126</v>
      </c>
      <c r="J140" s="27">
        <v>128.68440000000001</v>
      </c>
      <c r="K140" s="27">
        <v>87.960099999999997</v>
      </c>
      <c r="L140" s="27">
        <v>138.3152</v>
      </c>
      <c r="M140" s="27">
        <v>70.380399999999995</v>
      </c>
      <c r="N140" s="27">
        <v>89.010300000000001</v>
      </c>
      <c r="O140" s="27">
        <v>110.8933</v>
      </c>
      <c r="P140" s="27">
        <v>97.560599999999994</v>
      </c>
      <c r="Q140" s="27">
        <v>158.25899999999999</v>
      </c>
      <c r="R140" s="27">
        <v>62.716999999999999</v>
      </c>
      <c r="S140" s="27">
        <v>215.20679999999999</v>
      </c>
      <c r="T140" s="27">
        <v>226.88730000000001</v>
      </c>
      <c r="U140" s="27">
        <v>63.7819</v>
      </c>
      <c r="V140" s="27">
        <v>209.38829999999999</v>
      </c>
      <c r="W140" s="27">
        <v>71.135999999999996</v>
      </c>
      <c r="X140" s="27">
        <v>36.915700000000001</v>
      </c>
      <c r="Y140" s="27">
        <v>76.803799999999995</v>
      </c>
      <c r="Z140" s="27">
        <v>206.34360000000001</v>
      </c>
      <c r="AA140" s="27">
        <v>95.2029</v>
      </c>
      <c r="AB140" s="11">
        <f>AB139*(1+SUMPRODUCT($B$6:$AA$6,'2-artRendite'!B140:AA140))</f>
        <v>135.07217912386056</v>
      </c>
      <c r="AC140" s="15">
        <v>148.84289999999999</v>
      </c>
    </row>
    <row r="141" spans="1:29" s="15" customFormat="1" ht="14.25" x14ac:dyDescent="0.2">
      <c r="A141" s="39">
        <v>37287</v>
      </c>
      <c r="B141" s="28">
        <v>75.733900000000006</v>
      </c>
      <c r="C141" s="28">
        <v>242.79830000000001</v>
      </c>
      <c r="D141" s="28">
        <v>54.276299999999999</v>
      </c>
      <c r="E141" s="28">
        <v>131.65950000000001</v>
      </c>
      <c r="F141" s="28">
        <v>47.365000000000002</v>
      </c>
      <c r="G141" s="28">
        <v>67.240399999999994</v>
      </c>
      <c r="H141" s="28">
        <v>78.288499999999999</v>
      </c>
      <c r="I141" s="28">
        <v>125.72110000000001</v>
      </c>
      <c r="J141" s="28">
        <v>129.54810000000001</v>
      </c>
      <c r="K141" s="28">
        <v>86.214299999999994</v>
      </c>
      <c r="L141" s="28">
        <v>141.07650000000001</v>
      </c>
      <c r="M141" s="28">
        <v>58.863399999999999</v>
      </c>
      <c r="N141" s="28">
        <v>94.212999999999994</v>
      </c>
      <c r="O141" s="28">
        <v>102.2171</v>
      </c>
      <c r="P141" s="28">
        <v>99.5501</v>
      </c>
      <c r="Q141" s="28">
        <v>167.18969999999999</v>
      </c>
      <c r="R141" s="28">
        <v>61.466299999999997</v>
      </c>
      <c r="S141" s="28">
        <v>186.05850000000001</v>
      </c>
      <c r="T141" s="28">
        <v>221.95269999999999</v>
      </c>
      <c r="U141" s="28">
        <v>63.209699999999998</v>
      </c>
      <c r="V141" s="28">
        <v>203.11689999999999</v>
      </c>
      <c r="W141" s="28">
        <v>71.078500000000005</v>
      </c>
      <c r="X141" s="28">
        <v>37.927500000000002</v>
      </c>
      <c r="Y141" s="28">
        <v>74.133799999999994</v>
      </c>
      <c r="Z141" s="28">
        <v>190.95930000000001</v>
      </c>
      <c r="AA141" s="28">
        <v>96.620900000000006</v>
      </c>
      <c r="AB141" s="11">
        <f>AB140*(1+SUMPRODUCT($B$6:$AA$6,'2-artRendite'!B141:AA141))</f>
        <v>133.50311745210931</v>
      </c>
      <c r="AC141" s="15">
        <v>147.84180000000001</v>
      </c>
    </row>
    <row r="142" spans="1:29" s="15" customFormat="1" ht="14.25" x14ac:dyDescent="0.2">
      <c r="A142" s="40">
        <v>37315</v>
      </c>
      <c r="B142" s="27">
        <v>76.19</v>
      </c>
      <c r="C142" s="27">
        <v>265.02260000000001</v>
      </c>
      <c r="D142" s="27">
        <v>52.342100000000002</v>
      </c>
      <c r="E142" s="27">
        <v>128.54040000000001</v>
      </c>
      <c r="F142" s="27">
        <v>46.180100000000003</v>
      </c>
      <c r="G142" s="27">
        <v>65.342799999999997</v>
      </c>
      <c r="H142" s="27">
        <v>82.328800000000001</v>
      </c>
      <c r="I142" s="27">
        <v>134.0318</v>
      </c>
      <c r="J142" s="27">
        <v>126.1041</v>
      </c>
      <c r="K142" s="27">
        <v>85.550899999999999</v>
      </c>
      <c r="L142" s="27">
        <v>138.78819999999999</v>
      </c>
      <c r="M142" s="27">
        <v>62.662100000000002</v>
      </c>
      <c r="N142" s="27">
        <v>96.854399999999998</v>
      </c>
      <c r="O142" s="27">
        <v>109.1024</v>
      </c>
      <c r="P142" s="27">
        <v>101.0214</v>
      </c>
      <c r="Q142" s="27">
        <v>168.5153</v>
      </c>
      <c r="R142" s="27">
        <v>62.060899999999997</v>
      </c>
      <c r="S142" s="27">
        <v>180.8733</v>
      </c>
      <c r="T142" s="27">
        <v>234.43379999999999</v>
      </c>
      <c r="U142" s="27">
        <v>59.734499999999997</v>
      </c>
      <c r="V142" s="27">
        <v>223.6514</v>
      </c>
      <c r="W142" s="27">
        <v>72.188299999999998</v>
      </c>
      <c r="X142" s="27">
        <v>40.989899999999999</v>
      </c>
      <c r="Y142" s="27">
        <v>73.507999999999996</v>
      </c>
      <c r="Z142" s="27">
        <v>208.15309999999999</v>
      </c>
      <c r="AA142" s="27">
        <v>94.495099999999994</v>
      </c>
      <c r="AB142" s="11">
        <f>AB141*(1+SUMPRODUCT($B$6:$AA$6,'2-artRendite'!B142:AA142))</f>
        <v>135.94187193656632</v>
      </c>
      <c r="AC142" s="15">
        <v>151.673</v>
      </c>
    </row>
    <row r="143" spans="1:29" s="15" customFormat="1" ht="14.25" x14ac:dyDescent="0.2">
      <c r="A143" s="39">
        <v>37343</v>
      </c>
      <c r="B143" s="28">
        <v>76.065299999999993</v>
      </c>
      <c r="C143" s="28">
        <v>320.04790000000003</v>
      </c>
      <c r="D143" s="28">
        <v>64.7547</v>
      </c>
      <c r="E143" s="28">
        <v>136.4024</v>
      </c>
      <c r="F143" s="28">
        <v>45.130600000000001</v>
      </c>
      <c r="G143" s="28">
        <v>69.592399999999998</v>
      </c>
      <c r="H143" s="28">
        <v>84.005300000000005</v>
      </c>
      <c r="I143" s="28">
        <v>157.8503</v>
      </c>
      <c r="J143" s="28">
        <v>128.94909999999999</v>
      </c>
      <c r="K143" s="28">
        <v>74.747900000000001</v>
      </c>
      <c r="L143" s="28">
        <v>132.56039999999999</v>
      </c>
      <c r="M143" s="28">
        <v>85.300700000000006</v>
      </c>
      <c r="N143" s="28">
        <v>108.05329999999999</v>
      </c>
      <c r="O143" s="28">
        <v>112.4721</v>
      </c>
      <c r="P143" s="28">
        <v>109.4355</v>
      </c>
      <c r="Q143" s="28">
        <v>179.0265</v>
      </c>
      <c r="R143" s="28">
        <v>66.082700000000003</v>
      </c>
      <c r="S143" s="28">
        <v>188.7663</v>
      </c>
      <c r="T143" s="28">
        <v>285.42770000000002</v>
      </c>
      <c r="U143" s="28">
        <v>61.768999999999998</v>
      </c>
      <c r="V143" s="28">
        <v>268.32690000000002</v>
      </c>
      <c r="W143" s="28">
        <v>74.362799999999993</v>
      </c>
      <c r="X143" s="28">
        <v>42.293100000000003</v>
      </c>
      <c r="Y143" s="28">
        <v>73.573800000000006</v>
      </c>
      <c r="Z143" s="28">
        <v>225.39240000000001</v>
      </c>
      <c r="AA143" s="28">
        <v>99.006</v>
      </c>
      <c r="AB143" s="11">
        <f>AB142*(1+SUMPRODUCT($B$6:$AA$6,'2-artRendite'!B143:AA143))</f>
        <v>146.41300612181402</v>
      </c>
      <c r="AC143" s="15">
        <v>167.18180000000001</v>
      </c>
    </row>
    <row r="144" spans="1:29" s="15" customFormat="1" ht="14.25" x14ac:dyDescent="0.2">
      <c r="A144" s="40">
        <v>37376</v>
      </c>
      <c r="B144" s="27">
        <v>75.3733</v>
      </c>
      <c r="C144" s="27">
        <v>332.71249999999998</v>
      </c>
      <c r="D144" s="27">
        <v>57.629300000000001</v>
      </c>
      <c r="E144" s="27">
        <v>131.05940000000001</v>
      </c>
      <c r="F144" s="27">
        <v>43.349600000000002</v>
      </c>
      <c r="G144" s="27">
        <v>61.131300000000003</v>
      </c>
      <c r="H144" s="27">
        <v>85.662700000000001</v>
      </c>
      <c r="I144" s="27">
        <v>162.14019999999999</v>
      </c>
      <c r="J144" s="27">
        <v>122.3758</v>
      </c>
      <c r="K144" s="27">
        <v>64.411000000000001</v>
      </c>
      <c r="L144" s="27">
        <v>128.3827</v>
      </c>
      <c r="M144" s="27">
        <v>97.043400000000005</v>
      </c>
      <c r="N144" s="27">
        <v>114.10299999999999</v>
      </c>
      <c r="O144" s="27">
        <v>109.8753</v>
      </c>
      <c r="P144" s="27">
        <v>106.90179999999999</v>
      </c>
      <c r="Q144" s="27">
        <v>179.1319</v>
      </c>
      <c r="R144" s="27">
        <v>64.684399999999997</v>
      </c>
      <c r="S144" s="27">
        <v>191.11609999999999</v>
      </c>
      <c r="T144" s="27">
        <v>282.13189999999997</v>
      </c>
      <c r="U144" s="27">
        <v>57.033499999999997</v>
      </c>
      <c r="V144" s="27">
        <v>274.85070000000002</v>
      </c>
      <c r="W144" s="27">
        <v>72.0167</v>
      </c>
      <c r="X144" s="27">
        <v>43.688000000000002</v>
      </c>
      <c r="Y144" s="27">
        <v>69.547499999999999</v>
      </c>
      <c r="Z144" s="27">
        <v>231.75729999999999</v>
      </c>
      <c r="AA144" s="27">
        <v>100.33540000000001</v>
      </c>
      <c r="AB144" s="11">
        <f>AB143*(1+SUMPRODUCT($B$6:$AA$6,'2-artRendite'!B144:AA144))</f>
        <v>144.2174273227686</v>
      </c>
      <c r="AC144" s="15">
        <v>167.18289999999999</v>
      </c>
    </row>
    <row r="145" spans="1:29" s="15" customFormat="1" ht="14.25" x14ac:dyDescent="0.2">
      <c r="A145" s="39">
        <v>37407</v>
      </c>
      <c r="B145" s="28">
        <v>75.134200000000007</v>
      </c>
      <c r="C145" s="28">
        <v>314.77080000000001</v>
      </c>
      <c r="D145" s="28">
        <v>56.6785</v>
      </c>
      <c r="E145" s="28">
        <v>135.69579999999999</v>
      </c>
      <c r="F145" s="28">
        <v>46.337400000000002</v>
      </c>
      <c r="G145" s="28">
        <v>69.100700000000003</v>
      </c>
      <c r="H145" s="28">
        <v>90.570700000000002</v>
      </c>
      <c r="I145" s="28">
        <v>149.5976</v>
      </c>
      <c r="J145" s="28">
        <v>126.88939999999999</v>
      </c>
      <c r="K145" s="28">
        <v>57.960599999999999</v>
      </c>
      <c r="L145" s="28">
        <v>121.9391</v>
      </c>
      <c r="M145" s="28">
        <v>81.784599999999998</v>
      </c>
      <c r="N145" s="28">
        <v>112.0804</v>
      </c>
      <c r="O145" s="28">
        <v>121.8044</v>
      </c>
      <c r="P145" s="28">
        <v>116.69499999999999</v>
      </c>
      <c r="Q145" s="28">
        <v>190.7038</v>
      </c>
      <c r="R145" s="28">
        <v>74.188100000000006</v>
      </c>
      <c r="S145" s="28">
        <v>210.68350000000001</v>
      </c>
      <c r="T145" s="28">
        <v>263.31490000000002</v>
      </c>
      <c r="U145" s="28">
        <v>59.9878</v>
      </c>
      <c r="V145" s="28">
        <v>258.70600000000002</v>
      </c>
      <c r="W145" s="28">
        <v>68.142399999999995</v>
      </c>
      <c r="X145" s="28">
        <v>46.303199999999997</v>
      </c>
      <c r="Y145" s="28">
        <v>66.966099999999997</v>
      </c>
      <c r="Z145" s="28">
        <v>237.94450000000001</v>
      </c>
      <c r="AA145" s="28">
        <v>101.88460000000001</v>
      </c>
      <c r="AB145" s="11">
        <f>AB144*(1+SUMPRODUCT($B$6:$AA$6,'2-artRendite'!B145:AA145))</f>
        <v>145.90436559837767</v>
      </c>
      <c r="AC145" s="15">
        <v>164.61160000000001</v>
      </c>
    </row>
    <row r="146" spans="1:29" s="15" customFormat="1" ht="14.25" x14ac:dyDescent="0.2">
      <c r="A146" s="40">
        <v>37435</v>
      </c>
      <c r="B146" s="27">
        <v>74.406700000000001</v>
      </c>
      <c r="C146" s="27">
        <v>327.7251</v>
      </c>
      <c r="D146" s="27">
        <v>50.570900000000002</v>
      </c>
      <c r="E146" s="27">
        <v>136.6627</v>
      </c>
      <c r="F146" s="27">
        <v>48.832799999999999</v>
      </c>
      <c r="G146" s="27">
        <v>78.423500000000004</v>
      </c>
      <c r="H146" s="27">
        <v>86.925799999999995</v>
      </c>
      <c r="I146" s="27">
        <v>156.41290000000001</v>
      </c>
      <c r="J146" s="27">
        <v>137.16759999999999</v>
      </c>
      <c r="K146" s="27">
        <v>58.1922</v>
      </c>
      <c r="L146" s="27">
        <v>127.3096</v>
      </c>
      <c r="M146" s="27">
        <v>80.881500000000003</v>
      </c>
      <c r="N146" s="27">
        <v>116.3284</v>
      </c>
      <c r="O146" s="27">
        <v>116.9808</v>
      </c>
      <c r="P146" s="27">
        <v>122.8586</v>
      </c>
      <c r="Q146" s="27">
        <v>203.93520000000001</v>
      </c>
      <c r="R146" s="27">
        <v>72.914400000000001</v>
      </c>
      <c r="S146" s="27">
        <v>178.19239999999999</v>
      </c>
      <c r="T146" s="27">
        <v>277.16460000000001</v>
      </c>
      <c r="U146" s="27">
        <v>64.804100000000005</v>
      </c>
      <c r="V146" s="27">
        <v>270.10410000000002</v>
      </c>
      <c r="W146" s="27">
        <v>71.403999999999996</v>
      </c>
      <c r="X146" s="27">
        <v>47.622700000000002</v>
      </c>
      <c r="Y146" s="27">
        <v>66.749200000000002</v>
      </c>
      <c r="Z146" s="27">
        <v>235.1292</v>
      </c>
      <c r="AA146" s="27">
        <v>108.8772</v>
      </c>
      <c r="AB146" s="11">
        <f>AB145*(1+SUMPRODUCT($B$6:$AA$6,'2-artRendite'!B146:AA146))</f>
        <v>148.70404420579385</v>
      </c>
      <c r="AC146" s="15">
        <v>167.80459999999999</v>
      </c>
    </row>
    <row r="147" spans="1:29" s="15" customFormat="1" ht="14.25" x14ac:dyDescent="0.2">
      <c r="A147" s="39">
        <v>37468</v>
      </c>
      <c r="B147" s="28">
        <v>70.316900000000004</v>
      </c>
      <c r="C147" s="28">
        <v>329.1377</v>
      </c>
      <c r="D147" s="28">
        <v>48.523800000000001</v>
      </c>
      <c r="E147" s="28">
        <v>120.3507</v>
      </c>
      <c r="F147" s="28">
        <v>51.8992</v>
      </c>
      <c r="G147" s="28">
        <v>76.896600000000007</v>
      </c>
      <c r="H147" s="28">
        <v>84.053299999999993</v>
      </c>
      <c r="I147" s="28">
        <v>155.9744</v>
      </c>
      <c r="J147" s="28">
        <v>157.33869999999999</v>
      </c>
      <c r="K147" s="28">
        <v>61.778300000000002</v>
      </c>
      <c r="L147" s="28">
        <v>131.14279999999999</v>
      </c>
      <c r="M147" s="28">
        <v>73.1126</v>
      </c>
      <c r="N147" s="28">
        <v>106.7179</v>
      </c>
      <c r="O147" s="28">
        <v>110.9598</v>
      </c>
      <c r="P147" s="28">
        <v>130.2715</v>
      </c>
      <c r="Q147" s="28">
        <v>204.86429999999999</v>
      </c>
      <c r="R147" s="28">
        <v>79.305599999999998</v>
      </c>
      <c r="S147" s="28">
        <v>208.6917</v>
      </c>
      <c r="T147" s="28">
        <v>283.48559999999998</v>
      </c>
      <c r="U147" s="28">
        <v>69.258499999999998</v>
      </c>
      <c r="V147" s="28">
        <v>273.66370000000001</v>
      </c>
      <c r="W147" s="28">
        <v>66.751199999999997</v>
      </c>
      <c r="X147" s="28">
        <v>51.7502</v>
      </c>
      <c r="Y147" s="28">
        <v>62.905200000000001</v>
      </c>
      <c r="Z147" s="28">
        <v>232.5241</v>
      </c>
      <c r="AA147" s="28">
        <v>97.568799999999996</v>
      </c>
      <c r="AB147" s="11">
        <f>AB146*(1+SUMPRODUCT($B$6:$AA$6,'2-artRendite'!B147:AA147))</f>
        <v>149.17895329044362</v>
      </c>
      <c r="AC147" s="15">
        <v>166.89580000000001</v>
      </c>
    </row>
    <row r="148" spans="1:29" s="15" customFormat="1" ht="14.25" x14ac:dyDescent="0.2">
      <c r="A148" s="40">
        <v>37498</v>
      </c>
      <c r="B148" s="27">
        <v>69.764499999999998</v>
      </c>
      <c r="C148" s="27">
        <v>359.42779999999999</v>
      </c>
      <c r="D148" s="27">
        <v>51.396599999999999</v>
      </c>
      <c r="E148" s="27">
        <v>121.7116</v>
      </c>
      <c r="F148" s="27">
        <v>53.938400000000001</v>
      </c>
      <c r="G148" s="27">
        <v>73.793999999999997</v>
      </c>
      <c r="H148" s="27">
        <v>86.5672</v>
      </c>
      <c r="I148" s="27">
        <v>170.8323</v>
      </c>
      <c r="J148" s="27">
        <v>174.9837</v>
      </c>
      <c r="K148" s="27">
        <v>45.804699999999997</v>
      </c>
      <c r="L148" s="27">
        <v>130.25569999999999</v>
      </c>
      <c r="M148" s="27">
        <v>79.177099999999996</v>
      </c>
      <c r="N148" s="27">
        <v>108.5792</v>
      </c>
      <c r="O148" s="27">
        <v>107.29810000000001</v>
      </c>
      <c r="P148" s="27">
        <v>132.45490000000001</v>
      </c>
      <c r="Q148" s="27">
        <v>209.4503</v>
      </c>
      <c r="R148" s="27">
        <v>80.422899999999998</v>
      </c>
      <c r="S148" s="27">
        <v>215.46260000000001</v>
      </c>
      <c r="T148" s="27">
        <v>296.0333</v>
      </c>
      <c r="U148" s="27">
        <v>74.3065</v>
      </c>
      <c r="V148" s="27">
        <v>301.77449999999999</v>
      </c>
      <c r="W148" s="27">
        <v>66.915700000000001</v>
      </c>
      <c r="X148" s="27">
        <v>57.256999999999998</v>
      </c>
      <c r="Y148" s="27">
        <v>64.008899999999997</v>
      </c>
      <c r="Z148" s="27">
        <v>251.12639999999999</v>
      </c>
      <c r="AA148" s="27">
        <v>93.631500000000003</v>
      </c>
      <c r="AB148" s="11">
        <f>AB147*(1+SUMPRODUCT($B$6:$AA$6,'2-artRendite'!B148:AA148))</f>
        <v>152.99230628071149</v>
      </c>
      <c r="AC148" s="15">
        <v>173.47190000000001</v>
      </c>
    </row>
    <row r="149" spans="1:29" s="15" customFormat="1" ht="14.25" x14ac:dyDescent="0.2">
      <c r="A149" s="39">
        <v>37529</v>
      </c>
      <c r="B149" s="28">
        <v>68.836100000000002</v>
      </c>
      <c r="C149" s="28">
        <v>379.30360000000002</v>
      </c>
      <c r="D149" s="28">
        <v>52.726100000000002</v>
      </c>
      <c r="E149" s="28">
        <v>116.7139</v>
      </c>
      <c r="F149" s="28">
        <v>50.689</v>
      </c>
      <c r="G149" s="28">
        <v>70.638300000000001</v>
      </c>
      <c r="H149" s="28">
        <v>89.8095</v>
      </c>
      <c r="I149" s="28">
        <v>179.10050000000001</v>
      </c>
      <c r="J149" s="28">
        <v>200.3056</v>
      </c>
      <c r="K149" s="28">
        <v>55.566699999999997</v>
      </c>
      <c r="L149" s="28">
        <v>132.40629999999999</v>
      </c>
      <c r="M149" s="28">
        <v>90.483500000000006</v>
      </c>
      <c r="N149" s="28">
        <v>104.4173</v>
      </c>
      <c r="O149" s="28">
        <v>109.3728</v>
      </c>
      <c r="P149" s="28">
        <v>132.88509999999999</v>
      </c>
      <c r="Q149" s="28">
        <v>212.2098</v>
      </c>
      <c r="R149" s="28">
        <v>77.077299999999994</v>
      </c>
      <c r="S149" s="28">
        <v>244.48830000000001</v>
      </c>
      <c r="T149" s="28">
        <v>306.6164</v>
      </c>
      <c r="U149" s="28">
        <v>79.740300000000005</v>
      </c>
      <c r="V149" s="28">
        <v>319.51319999999998</v>
      </c>
      <c r="W149" s="28">
        <v>64.460300000000004</v>
      </c>
      <c r="X149" s="28">
        <v>62.750300000000003</v>
      </c>
      <c r="Y149" s="28">
        <v>59.418300000000002</v>
      </c>
      <c r="Z149" s="28">
        <v>249.80289999999999</v>
      </c>
      <c r="AA149" s="28">
        <v>100.2594</v>
      </c>
      <c r="AB149" s="11">
        <f>AB148*(1+SUMPRODUCT($B$6:$AA$6,'2-artRendite'!B149:AA149))</f>
        <v>157.92354612131524</v>
      </c>
      <c r="AC149" s="15">
        <v>180.00470000000001</v>
      </c>
    </row>
    <row r="150" spans="1:29" s="15" customFormat="1" ht="14.25" x14ac:dyDescent="0.2">
      <c r="A150" s="40">
        <v>37560</v>
      </c>
      <c r="B150" s="27">
        <v>71.856899999999996</v>
      </c>
      <c r="C150" s="27">
        <v>342.1936</v>
      </c>
      <c r="D150" s="27">
        <v>63.890500000000003</v>
      </c>
      <c r="E150" s="27">
        <v>125.8244</v>
      </c>
      <c r="F150" s="27">
        <v>49.951799999999999</v>
      </c>
      <c r="G150" s="27">
        <v>73.649900000000002</v>
      </c>
      <c r="H150" s="27">
        <v>88.052999999999997</v>
      </c>
      <c r="I150" s="27">
        <v>164.7</v>
      </c>
      <c r="J150" s="27">
        <v>195.6234</v>
      </c>
      <c r="K150" s="27">
        <v>59.176699999999997</v>
      </c>
      <c r="L150" s="27">
        <v>137.4228</v>
      </c>
      <c r="M150" s="27">
        <v>85.730999999999995</v>
      </c>
      <c r="N150" s="27">
        <v>122.8472</v>
      </c>
      <c r="O150" s="27">
        <v>108.4884</v>
      </c>
      <c r="P150" s="27">
        <v>136.83709999999999</v>
      </c>
      <c r="Q150" s="27">
        <v>209.10239999999999</v>
      </c>
      <c r="R150" s="27">
        <v>84.673900000000003</v>
      </c>
      <c r="S150" s="27">
        <v>279.79829999999998</v>
      </c>
      <c r="T150" s="27">
        <v>290.19760000000002</v>
      </c>
      <c r="U150" s="27">
        <v>81.008200000000002</v>
      </c>
      <c r="V150" s="27">
        <v>285.49639999999999</v>
      </c>
      <c r="W150" s="27">
        <v>67.0792</v>
      </c>
      <c r="X150" s="27">
        <v>55.265900000000002</v>
      </c>
      <c r="Y150" s="27">
        <v>62.907400000000003</v>
      </c>
      <c r="Z150" s="27">
        <v>257.02510000000001</v>
      </c>
      <c r="AA150" s="27">
        <v>102.82429999999999</v>
      </c>
      <c r="AB150" s="11">
        <f>AB149*(1+SUMPRODUCT($B$6:$AA$6,'2-artRendite'!B150:AA150))</f>
        <v>161.0084332791038</v>
      </c>
      <c r="AC150" s="15">
        <v>178.148</v>
      </c>
    </row>
    <row r="151" spans="1:29" s="15" customFormat="1" ht="14.25" x14ac:dyDescent="0.2">
      <c r="A151" s="39">
        <v>37587</v>
      </c>
      <c r="B151" s="28">
        <v>73.380099999999999</v>
      </c>
      <c r="C151" s="28">
        <v>337.1918</v>
      </c>
      <c r="D151" s="28">
        <v>65.271900000000002</v>
      </c>
      <c r="E151" s="28">
        <v>131.61500000000001</v>
      </c>
      <c r="F151" s="28">
        <v>48.428800000000003</v>
      </c>
      <c r="G151" s="28">
        <v>76.756699999999995</v>
      </c>
      <c r="H151" s="28">
        <v>87.755600000000001</v>
      </c>
      <c r="I151" s="28">
        <v>166.68340000000001</v>
      </c>
      <c r="J151" s="28">
        <v>178.5565</v>
      </c>
      <c r="K151" s="28">
        <v>64.556899999999999</v>
      </c>
      <c r="L151" s="28">
        <v>140.6815</v>
      </c>
      <c r="M151" s="28">
        <v>84.686899999999994</v>
      </c>
      <c r="N151" s="28">
        <v>124.00920000000001</v>
      </c>
      <c r="O151" s="28">
        <v>106.3721</v>
      </c>
      <c r="P151" s="28">
        <v>139.5711</v>
      </c>
      <c r="Q151" s="28">
        <v>206.6097</v>
      </c>
      <c r="R151" s="28">
        <v>87.978200000000001</v>
      </c>
      <c r="S151" s="28">
        <v>281.97820000000002</v>
      </c>
      <c r="T151" s="28">
        <v>287.423</v>
      </c>
      <c r="U151" s="28">
        <v>77.097499999999997</v>
      </c>
      <c r="V151" s="28">
        <v>285.88459999999998</v>
      </c>
      <c r="W151" s="28">
        <v>67.2303</v>
      </c>
      <c r="X151" s="28">
        <v>49.7515</v>
      </c>
      <c r="Y151" s="28">
        <v>65.523499999999999</v>
      </c>
      <c r="Z151" s="28">
        <v>261.82389999999998</v>
      </c>
      <c r="AA151" s="28">
        <v>104.4105</v>
      </c>
      <c r="AB151" s="11">
        <f>AB150*(1+SUMPRODUCT($B$6:$AA$6,'2-artRendite'!B151:AA151))</f>
        <v>161.48090538193708</v>
      </c>
      <c r="AC151" s="15">
        <v>178.65299999999999</v>
      </c>
    </row>
    <row r="152" spans="1:29" s="15" customFormat="1" ht="14.25" x14ac:dyDescent="0.2">
      <c r="A152" s="40">
        <v>37621</v>
      </c>
      <c r="B152" s="27">
        <v>72.064700000000002</v>
      </c>
      <c r="C152" s="27">
        <v>375.24430000000001</v>
      </c>
      <c r="D152" s="27">
        <v>55.72</v>
      </c>
      <c r="E152" s="27">
        <v>122.19759999999999</v>
      </c>
      <c r="F152" s="27">
        <v>46.796599999999998</v>
      </c>
      <c r="G152" s="27">
        <v>78.3446</v>
      </c>
      <c r="H152" s="27">
        <v>96.258899999999997</v>
      </c>
      <c r="I152" s="27">
        <v>189.8888</v>
      </c>
      <c r="J152" s="27">
        <v>153.2081</v>
      </c>
      <c r="K152" s="27">
        <v>61.643599999999999</v>
      </c>
      <c r="L152" s="27">
        <v>142.49629999999999</v>
      </c>
      <c r="M152" s="27">
        <v>98.185599999999994</v>
      </c>
      <c r="N152" s="27">
        <v>117.75879999999999</v>
      </c>
      <c r="O152" s="27">
        <v>115.545</v>
      </c>
      <c r="P152" s="27">
        <v>137.58949999999999</v>
      </c>
      <c r="Q152" s="27">
        <v>204.7159</v>
      </c>
      <c r="R152" s="27">
        <v>82.9328</v>
      </c>
      <c r="S152" s="27">
        <v>289.91699999999997</v>
      </c>
      <c r="T152" s="27">
        <v>343.58819999999997</v>
      </c>
      <c r="U152" s="27">
        <v>65.368899999999996</v>
      </c>
      <c r="V152" s="27">
        <v>329.96010000000001</v>
      </c>
      <c r="W152" s="27">
        <v>64.324200000000005</v>
      </c>
      <c r="X152" s="27">
        <v>59.107900000000001</v>
      </c>
      <c r="Y152" s="27">
        <v>61.130299999999998</v>
      </c>
      <c r="Z152" s="27">
        <v>271.64420000000001</v>
      </c>
      <c r="AA152" s="27">
        <v>103.7681</v>
      </c>
      <c r="AB152" s="11">
        <f>AB151*(1+SUMPRODUCT($B$6:$AA$6,'2-artRendite'!B152:AA152))</f>
        <v>163.81125829044726</v>
      </c>
      <c r="AC152" s="15">
        <v>187.4014</v>
      </c>
    </row>
    <row r="153" spans="1:29" s="15" customFormat="1" ht="14.25" x14ac:dyDescent="0.2">
      <c r="A153" s="39">
        <v>37652</v>
      </c>
      <c r="B153" s="28">
        <v>75.543999999999997</v>
      </c>
      <c r="C153" s="28">
        <v>426.24299999999999</v>
      </c>
      <c r="D153" s="28">
        <v>60.5015</v>
      </c>
      <c r="E153" s="28">
        <v>138.33969999999999</v>
      </c>
      <c r="F153" s="28">
        <v>47.340800000000002</v>
      </c>
      <c r="G153" s="28">
        <v>80.263499999999993</v>
      </c>
      <c r="H153" s="28">
        <v>101.8798</v>
      </c>
      <c r="I153" s="28">
        <v>212.01920000000001</v>
      </c>
      <c r="J153" s="28">
        <v>151.8717</v>
      </c>
      <c r="K153" s="28">
        <v>60.6004</v>
      </c>
      <c r="L153" s="28">
        <v>146.17840000000001</v>
      </c>
      <c r="M153" s="28">
        <v>117.4098</v>
      </c>
      <c r="N153" s="28">
        <v>135.602</v>
      </c>
      <c r="O153" s="28">
        <v>116.81570000000001</v>
      </c>
      <c r="P153" s="28">
        <v>137.48500000000001</v>
      </c>
      <c r="Q153" s="28">
        <v>210.0643</v>
      </c>
      <c r="R153" s="28">
        <v>79.202799999999996</v>
      </c>
      <c r="S153" s="28">
        <v>329.4873</v>
      </c>
      <c r="T153" s="28">
        <v>387.09249999999997</v>
      </c>
      <c r="U153" s="28">
        <v>64.529200000000003</v>
      </c>
      <c r="V153" s="28">
        <v>361.822</v>
      </c>
      <c r="W153" s="28">
        <v>68.418800000000005</v>
      </c>
      <c r="X153" s="28">
        <v>70.526399999999995</v>
      </c>
      <c r="Y153" s="28">
        <v>66.256100000000004</v>
      </c>
      <c r="Z153" s="28">
        <v>301.42439999999999</v>
      </c>
      <c r="AA153" s="28">
        <v>110.2002</v>
      </c>
      <c r="AB153" s="11">
        <f>AB152*(1+SUMPRODUCT($B$6:$AA$6,'2-artRendite'!B153:AA153))</f>
        <v>175.22249894869455</v>
      </c>
      <c r="AC153" s="15">
        <v>201.8261</v>
      </c>
    </row>
    <row r="154" spans="1:29" s="15" customFormat="1" ht="14.25" x14ac:dyDescent="0.2">
      <c r="A154" s="40">
        <v>37680</v>
      </c>
      <c r="B154" s="27">
        <v>75.963099999999997</v>
      </c>
      <c r="C154" s="27">
        <v>452.0566</v>
      </c>
      <c r="D154" s="27">
        <v>52.441899999999997</v>
      </c>
      <c r="E154" s="27">
        <v>135.14269999999999</v>
      </c>
      <c r="F154" s="27">
        <v>45.789299999999997</v>
      </c>
      <c r="G154" s="27">
        <v>82.545199999999994</v>
      </c>
      <c r="H154" s="27">
        <v>96.778099999999995</v>
      </c>
      <c r="I154" s="27">
        <v>255.31540000000001</v>
      </c>
      <c r="J154" s="27">
        <v>145.18289999999999</v>
      </c>
      <c r="K154" s="27">
        <v>58.201099999999997</v>
      </c>
      <c r="L154" s="27">
        <v>138.71799999999999</v>
      </c>
      <c r="M154" s="27">
        <v>139.22800000000001</v>
      </c>
      <c r="N154" s="27">
        <v>144.93440000000001</v>
      </c>
      <c r="O154" s="27">
        <v>110.3764</v>
      </c>
      <c r="P154" s="27">
        <v>140.55330000000001</v>
      </c>
      <c r="Q154" s="27">
        <v>217.59350000000001</v>
      </c>
      <c r="R154" s="27">
        <v>81.027000000000001</v>
      </c>
      <c r="S154" s="27">
        <v>337.9606</v>
      </c>
      <c r="T154" s="27">
        <v>430.77809999999999</v>
      </c>
      <c r="U154" s="27">
        <v>62.284799999999997</v>
      </c>
      <c r="V154" s="27">
        <v>401.13200000000001</v>
      </c>
      <c r="W154" s="27">
        <v>67.4983</v>
      </c>
      <c r="X154" s="27">
        <v>60.310400000000001</v>
      </c>
      <c r="Y154" s="27">
        <v>65.671800000000005</v>
      </c>
      <c r="Z154" s="27">
        <v>307.92340000000002</v>
      </c>
      <c r="AA154" s="27">
        <v>111.3719</v>
      </c>
      <c r="AB154" s="11">
        <f>AB153*(1+SUMPRODUCT($B$6:$AA$6,'2-artRendite'!B154:AA154))</f>
        <v>177.13057067643732</v>
      </c>
      <c r="AC154" s="15">
        <v>208.61699999999999</v>
      </c>
    </row>
    <row r="155" spans="1:29" s="15" customFormat="1" ht="14.25" x14ac:dyDescent="0.2">
      <c r="A155" s="39">
        <v>37711</v>
      </c>
      <c r="B155" s="28">
        <v>71.971900000000005</v>
      </c>
      <c r="C155" s="28">
        <v>390.41410000000002</v>
      </c>
      <c r="D155" s="28">
        <v>52.049399999999999</v>
      </c>
      <c r="E155" s="28">
        <v>123.7565</v>
      </c>
      <c r="F155" s="28">
        <v>46.472499999999997</v>
      </c>
      <c r="G155" s="28">
        <v>81.803600000000003</v>
      </c>
      <c r="H155" s="28">
        <v>92.947400000000002</v>
      </c>
      <c r="I155" s="28">
        <v>207.44560000000001</v>
      </c>
      <c r="J155" s="28">
        <v>139.9785</v>
      </c>
      <c r="K155" s="28">
        <v>52.283200000000001</v>
      </c>
      <c r="L155" s="28">
        <v>137.21180000000001</v>
      </c>
      <c r="M155" s="28">
        <v>116.1563</v>
      </c>
      <c r="N155" s="28">
        <v>129.191</v>
      </c>
      <c r="O155" s="28">
        <v>107.2415</v>
      </c>
      <c r="P155" s="28">
        <v>140.56800000000001</v>
      </c>
      <c r="Q155" s="28">
        <v>212.49080000000001</v>
      </c>
      <c r="R155" s="28">
        <v>82.850700000000003</v>
      </c>
      <c r="S155" s="28">
        <v>307.46499999999997</v>
      </c>
      <c r="T155" s="28">
        <v>381.20769999999999</v>
      </c>
      <c r="U155" s="28">
        <v>57.623199999999997</v>
      </c>
      <c r="V155" s="28">
        <v>357.83150000000001</v>
      </c>
      <c r="W155" s="28">
        <v>63.673900000000003</v>
      </c>
      <c r="X155" s="28">
        <v>58.173099999999998</v>
      </c>
      <c r="Y155" s="28">
        <v>62.5824</v>
      </c>
      <c r="Z155" s="28">
        <v>295.0127</v>
      </c>
      <c r="AA155" s="28">
        <v>109.8558</v>
      </c>
      <c r="AB155" s="11">
        <f>AB154*(1+SUMPRODUCT($B$6:$AA$6,'2-artRendite'!B155:AA155))</f>
        <v>166.66272197018546</v>
      </c>
      <c r="AC155" s="15">
        <v>192.87710000000001</v>
      </c>
    </row>
    <row r="156" spans="1:29" s="15" customFormat="1" ht="14.25" x14ac:dyDescent="0.2">
      <c r="A156" s="40">
        <v>37741</v>
      </c>
      <c r="B156" s="27">
        <v>73.118200000000002</v>
      </c>
      <c r="C156" s="27">
        <v>356.6232</v>
      </c>
      <c r="D156" s="27">
        <v>58.946300000000001</v>
      </c>
      <c r="E156" s="27">
        <v>125.9498</v>
      </c>
      <c r="F156" s="27">
        <v>45.212400000000002</v>
      </c>
      <c r="G156" s="27">
        <v>76.778000000000006</v>
      </c>
      <c r="H156" s="27">
        <v>93.725999999999999</v>
      </c>
      <c r="I156" s="27">
        <v>189.41589999999999</v>
      </c>
      <c r="J156" s="27">
        <v>134.23140000000001</v>
      </c>
      <c r="K156" s="27">
        <v>56.301400000000001</v>
      </c>
      <c r="L156" s="27">
        <v>140.36689999999999</v>
      </c>
      <c r="M156" s="27">
        <v>123.7319</v>
      </c>
      <c r="N156" s="27">
        <v>133.39089999999999</v>
      </c>
      <c r="O156" s="27">
        <v>111.48990000000001</v>
      </c>
      <c r="P156" s="27">
        <v>153.94040000000001</v>
      </c>
      <c r="Q156" s="27">
        <v>240.71449999999999</v>
      </c>
      <c r="R156" s="27">
        <v>84.859700000000004</v>
      </c>
      <c r="S156" s="27">
        <v>301.41300000000001</v>
      </c>
      <c r="T156" s="27">
        <v>323.21809999999999</v>
      </c>
      <c r="U156" s="27">
        <v>55.848199999999999</v>
      </c>
      <c r="V156" s="27">
        <v>312.0077</v>
      </c>
      <c r="W156" s="27">
        <v>63.996600000000001</v>
      </c>
      <c r="X156" s="27">
        <v>61.145299999999999</v>
      </c>
      <c r="Y156" s="27">
        <v>64.111599999999996</v>
      </c>
      <c r="Z156" s="27">
        <v>279.8383</v>
      </c>
      <c r="AA156" s="27">
        <v>112.7833</v>
      </c>
      <c r="AB156" s="11">
        <f>AB155*(1+SUMPRODUCT($B$6:$AA$6,'2-artRendite'!B156:AA156))</f>
        <v>167.21397286208781</v>
      </c>
      <c r="AC156" s="15">
        <v>191.6764</v>
      </c>
    </row>
    <row r="157" spans="1:29" s="15" customFormat="1" ht="14.25" x14ac:dyDescent="0.2">
      <c r="A157" s="39">
        <v>37771</v>
      </c>
      <c r="B157" s="28">
        <v>76.868099999999998</v>
      </c>
      <c r="C157" s="28">
        <v>387.3288</v>
      </c>
      <c r="D157" s="28">
        <v>49.713200000000001</v>
      </c>
      <c r="E157" s="28">
        <v>134.9435</v>
      </c>
      <c r="F157" s="28">
        <v>47.796900000000001</v>
      </c>
      <c r="G157" s="28">
        <v>69.820999999999998</v>
      </c>
      <c r="H157" s="28">
        <v>100.8141</v>
      </c>
      <c r="I157" s="28">
        <v>208.56899999999999</v>
      </c>
      <c r="J157" s="28">
        <v>148.0351</v>
      </c>
      <c r="K157" s="28">
        <v>59.567900000000002</v>
      </c>
      <c r="L157" s="28">
        <v>144.8408</v>
      </c>
      <c r="M157" s="28">
        <v>141.65369999999999</v>
      </c>
      <c r="N157" s="28">
        <v>148.1097</v>
      </c>
      <c r="O157" s="28">
        <v>108.7353</v>
      </c>
      <c r="P157" s="28">
        <v>153.40299999999999</v>
      </c>
      <c r="Q157" s="28">
        <v>237.06649999999999</v>
      </c>
      <c r="R157" s="28">
        <v>85.400400000000005</v>
      </c>
      <c r="S157" s="28">
        <v>296.65620000000001</v>
      </c>
      <c r="T157" s="28">
        <v>353.24130000000002</v>
      </c>
      <c r="U157" s="28">
        <v>64.1023</v>
      </c>
      <c r="V157" s="28">
        <v>362.5754</v>
      </c>
      <c r="W157" s="28">
        <v>63.726799999999997</v>
      </c>
      <c r="X157" s="28">
        <v>45.893300000000004</v>
      </c>
      <c r="Y157" s="28">
        <v>65.140299999999996</v>
      </c>
      <c r="Z157" s="28">
        <v>297.61369999999999</v>
      </c>
      <c r="AA157" s="28">
        <v>117.1803</v>
      </c>
      <c r="AB157" s="11">
        <f>AB156*(1+SUMPRODUCT($B$6:$AA$6,'2-artRendite'!B157:AA157))</f>
        <v>172.73367431353674</v>
      </c>
      <c r="AC157" s="15">
        <v>202.8811</v>
      </c>
    </row>
    <row r="158" spans="1:29" s="15" customFormat="1" ht="14.25" x14ac:dyDescent="0.2">
      <c r="A158" s="40">
        <v>37802</v>
      </c>
      <c r="B158" s="27">
        <v>73.776799999999994</v>
      </c>
      <c r="C158" s="27">
        <v>423.6397</v>
      </c>
      <c r="D158" s="27">
        <v>50.398299999999999</v>
      </c>
      <c r="E158" s="27">
        <v>129.36060000000001</v>
      </c>
      <c r="F158" s="27">
        <v>44.132399999999997</v>
      </c>
      <c r="G158" s="27">
        <v>77.858800000000002</v>
      </c>
      <c r="H158" s="27">
        <v>95.571100000000001</v>
      </c>
      <c r="I158" s="27">
        <v>218.14750000000001</v>
      </c>
      <c r="J158" s="27">
        <v>137.5471</v>
      </c>
      <c r="K158" s="27">
        <v>56.040799999999997</v>
      </c>
      <c r="L158" s="27">
        <v>145.2201</v>
      </c>
      <c r="M158" s="27">
        <v>121.7287</v>
      </c>
      <c r="N158" s="27">
        <v>137.14019999999999</v>
      </c>
      <c r="O158" s="27">
        <v>109.3451</v>
      </c>
      <c r="P158" s="27">
        <v>148.22</v>
      </c>
      <c r="Q158" s="27">
        <v>226.5335</v>
      </c>
      <c r="R158" s="27">
        <v>84.462699999999998</v>
      </c>
      <c r="S158" s="27">
        <v>265.0976</v>
      </c>
      <c r="T158" s="27">
        <v>370.84010000000001</v>
      </c>
      <c r="U158" s="27">
        <v>60.027999999999999</v>
      </c>
      <c r="V158" s="27">
        <v>389.19470000000001</v>
      </c>
      <c r="W158" s="27">
        <v>64.566400000000002</v>
      </c>
      <c r="X158" s="27">
        <v>52.144300000000001</v>
      </c>
      <c r="Y158" s="27">
        <v>66.492099999999994</v>
      </c>
      <c r="Z158" s="27">
        <v>312.5686</v>
      </c>
      <c r="AA158" s="27">
        <v>112.3192</v>
      </c>
      <c r="AB158" s="11">
        <f>AB157*(1+SUMPRODUCT($B$6:$AA$6,'2-artRendite'!B158:AA158))</f>
        <v>171.17079765856175</v>
      </c>
      <c r="AC158" s="15">
        <v>197.86510000000001</v>
      </c>
    </row>
    <row r="159" spans="1:29" s="15" customFormat="1" ht="14.25" x14ac:dyDescent="0.2">
      <c r="A159" s="39">
        <v>37833</v>
      </c>
      <c r="B159" s="28">
        <v>79.433800000000005</v>
      </c>
      <c r="C159" s="28">
        <v>429.34460000000001</v>
      </c>
      <c r="D159" s="28">
        <v>52.377000000000002</v>
      </c>
      <c r="E159" s="28">
        <v>141.06460000000001</v>
      </c>
      <c r="F159" s="28">
        <v>40.662799999999997</v>
      </c>
      <c r="G159" s="28">
        <v>76.095399999999998</v>
      </c>
      <c r="H159" s="28">
        <v>97.843400000000003</v>
      </c>
      <c r="I159" s="28">
        <v>220.44110000000001</v>
      </c>
      <c r="J159" s="28">
        <v>152.21850000000001</v>
      </c>
      <c r="K159" s="28">
        <v>50.068600000000004</v>
      </c>
      <c r="L159" s="28">
        <v>158.7167</v>
      </c>
      <c r="M159" s="28">
        <v>105.4024</v>
      </c>
      <c r="N159" s="28">
        <v>155.28149999999999</v>
      </c>
      <c r="O159" s="28">
        <v>122.6523</v>
      </c>
      <c r="P159" s="28">
        <v>136.6557</v>
      </c>
      <c r="Q159" s="28">
        <v>214.5094</v>
      </c>
      <c r="R159" s="28">
        <v>74.832700000000003</v>
      </c>
      <c r="S159" s="28">
        <v>307.52640000000002</v>
      </c>
      <c r="T159" s="28">
        <v>388.1696</v>
      </c>
      <c r="U159" s="28">
        <v>67.426100000000005</v>
      </c>
      <c r="V159" s="28">
        <v>399.56900000000002</v>
      </c>
      <c r="W159" s="28">
        <v>70.319100000000006</v>
      </c>
      <c r="X159" s="28">
        <v>46.305599999999998</v>
      </c>
      <c r="Y159" s="28">
        <v>72.818200000000004</v>
      </c>
      <c r="Z159" s="28">
        <v>327.6703</v>
      </c>
      <c r="AA159" s="28">
        <v>116.2748</v>
      </c>
      <c r="AB159" s="11">
        <f>AB158*(1+SUMPRODUCT($B$6:$AA$6,'2-artRendite'!B159:AA159))</f>
        <v>175.33922816041226</v>
      </c>
      <c r="AC159" s="15">
        <v>199.05539999999999</v>
      </c>
    </row>
    <row r="160" spans="1:29" s="15" customFormat="1" ht="14.25" x14ac:dyDescent="0.2">
      <c r="A160" s="40">
        <v>37862</v>
      </c>
      <c r="B160" s="27">
        <v>77.635199999999998</v>
      </c>
      <c r="C160" s="27">
        <v>450.31740000000002</v>
      </c>
      <c r="D160" s="27">
        <v>50.153399999999998</v>
      </c>
      <c r="E160" s="27">
        <v>138.82669999999999</v>
      </c>
      <c r="F160" s="27">
        <v>45.839700000000001</v>
      </c>
      <c r="G160" s="27">
        <v>77.131200000000007</v>
      </c>
      <c r="H160" s="27">
        <v>103.6974</v>
      </c>
      <c r="I160" s="27">
        <v>226.57169999999999</v>
      </c>
      <c r="J160" s="27">
        <v>162.2835</v>
      </c>
      <c r="K160" s="27">
        <v>53.500999999999998</v>
      </c>
      <c r="L160" s="27">
        <v>169.36609999999999</v>
      </c>
      <c r="M160" s="27">
        <v>106.1917</v>
      </c>
      <c r="N160" s="27">
        <v>157.60480000000001</v>
      </c>
      <c r="O160" s="27">
        <v>122.6401</v>
      </c>
      <c r="P160" s="27">
        <v>158.25389999999999</v>
      </c>
      <c r="Q160" s="27">
        <v>251.57050000000001</v>
      </c>
      <c r="R160" s="27">
        <v>82.612300000000005</v>
      </c>
      <c r="S160" s="27">
        <v>268.4914</v>
      </c>
      <c r="T160" s="27">
        <v>416.74779999999998</v>
      </c>
      <c r="U160" s="27">
        <v>71.205699999999993</v>
      </c>
      <c r="V160" s="27">
        <v>417.33409999999998</v>
      </c>
      <c r="W160" s="27">
        <v>66.373000000000005</v>
      </c>
      <c r="X160" s="27">
        <v>56.968899999999998</v>
      </c>
      <c r="Y160" s="27">
        <v>69.378500000000003</v>
      </c>
      <c r="Z160" s="27">
        <v>338.87200000000001</v>
      </c>
      <c r="AA160" s="27">
        <v>117.9092</v>
      </c>
      <c r="AB160" s="11">
        <f>AB159*(1+SUMPRODUCT($B$6:$AA$6,'2-artRendite'!B160:AA160))</f>
        <v>182.60726093192423</v>
      </c>
      <c r="AC160" s="15">
        <v>206.91550000000001</v>
      </c>
    </row>
    <row r="161" spans="1:29" s="15" customFormat="1" ht="14.25" x14ac:dyDescent="0.2">
      <c r="A161" s="39">
        <v>37894</v>
      </c>
      <c r="B161" s="28">
        <v>76.940299999999993</v>
      </c>
      <c r="C161" s="28">
        <v>421.43099999999998</v>
      </c>
      <c r="D161" s="28">
        <v>49.799700000000001</v>
      </c>
      <c r="E161" s="28">
        <v>140.31489999999999</v>
      </c>
      <c r="F161" s="28">
        <v>41.798299999999998</v>
      </c>
      <c r="G161" s="28">
        <v>88.713999999999999</v>
      </c>
      <c r="H161" s="28">
        <v>106.3462</v>
      </c>
      <c r="I161" s="28">
        <v>213.78749999999999</v>
      </c>
      <c r="J161" s="28">
        <v>153.9006</v>
      </c>
      <c r="K161" s="28">
        <v>53.511600000000001</v>
      </c>
      <c r="L161" s="28">
        <v>179.3777</v>
      </c>
      <c r="M161" s="28">
        <v>103.05929999999999</v>
      </c>
      <c r="N161" s="28">
        <v>169.97319999999999</v>
      </c>
      <c r="O161" s="28">
        <v>122.983</v>
      </c>
      <c r="P161" s="28">
        <v>182.11760000000001</v>
      </c>
      <c r="Q161" s="28">
        <v>275.6694</v>
      </c>
      <c r="R161" s="28">
        <v>97.743200000000002</v>
      </c>
      <c r="S161" s="28">
        <v>263.3972</v>
      </c>
      <c r="T161" s="28">
        <v>389.70620000000002</v>
      </c>
      <c r="U161" s="28">
        <v>67.384600000000006</v>
      </c>
      <c r="V161" s="28">
        <v>389.54020000000003</v>
      </c>
      <c r="W161" s="28">
        <v>67.517799999999994</v>
      </c>
      <c r="X161" s="28">
        <v>52.646099999999997</v>
      </c>
      <c r="Y161" s="28">
        <v>74.941999999999993</v>
      </c>
      <c r="Z161" s="28">
        <v>341.10419999999999</v>
      </c>
      <c r="AA161" s="28">
        <v>121.25490000000001</v>
      </c>
      <c r="AB161" s="11">
        <f>AB160*(1+SUMPRODUCT($B$6:$AA$6,'2-artRendite'!B161:AA161))</f>
        <v>184.73721477587173</v>
      </c>
      <c r="AC161" s="15">
        <v>207.08879999999999</v>
      </c>
    </row>
    <row r="162" spans="1:29" s="15" customFormat="1" ht="14.25" x14ac:dyDescent="0.2">
      <c r="A162" s="40">
        <v>37925</v>
      </c>
      <c r="B162" s="27">
        <v>82.471800000000002</v>
      </c>
      <c r="C162" s="27">
        <v>428.98399999999998</v>
      </c>
      <c r="D162" s="27">
        <v>46.471899999999998</v>
      </c>
      <c r="E162" s="27">
        <v>161.01339999999999</v>
      </c>
      <c r="F162" s="27">
        <v>46.959499999999998</v>
      </c>
      <c r="G162" s="27">
        <v>100.1678</v>
      </c>
      <c r="H162" s="27">
        <v>106.01730000000001</v>
      </c>
      <c r="I162" s="27">
        <v>215.25380000000001</v>
      </c>
      <c r="J162" s="27">
        <v>158.34049999999999</v>
      </c>
      <c r="K162" s="27">
        <v>53.279400000000003</v>
      </c>
      <c r="L162" s="27">
        <v>192.09360000000001</v>
      </c>
      <c r="M162" s="27">
        <v>100.5682</v>
      </c>
      <c r="N162" s="27">
        <v>201.28649999999999</v>
      </c>
      <c r="O162" s="27">
        <v>121.2377</v>
      </c>
      <c r="P162" s="27">
        <v>213.96629999999999</v>
      </c>
      <c r="Q162" s="27">
        <v>345.57069999999999</v>
      </c>
      <c r="R162" s="27">
        <v>102.31959999999999</v>
      </c>
      <c r="S162" s="27">
        <v>242.73179999999999</v>
      </c>
      <c r="T162" s="27">
        <v>396.21910000000003</v>
      </c>
      <c r="U162" s="27">
        <v>69.169799999999995</v>
      </c>
      <c r="V162" s="27">
        <v>389.43369999999999</v>
      </c>
      <c r="W162" s="27">
        <v>77.016499999999994</v>
      </c>
      <c r="X162" s="27">
        <v>46.661099999999998</v>
      </c>
      <c r="Y162" s="27">
        <v>90.425299999999993</v>
      </c>
      <c r="Z162" s="27">
        <v>364.07119999999998</v>
      </c>
      <c r="AA162" s="27">
        <v>129.64580000000001</v>
      </c>
      <c r="AB162" s="11">
        <f>AB161*(1+SUMPRODUCT($B$6:$AA$6,'2-artRendite'!B162:AA162))</f>
        <v>195.23882939944875</v>
      </c>
      <c r="AC162" s="15">
        <v>216.9785</v>
      </c>
    </row>
    <row r="163" spans="1:29" s="15" customFormat="1" ht="14.25" x14ac:dyDescent="0.2">
      <c r="A163" s="39">
        <v>37951</v>
      </c>
      <c r="B163" s="28">
        <v>82.256799999999998</v>
      </c>
      <c r="C163" s="28">
        <v>448.82960000000003</v>
      </c>
      <c r="D163" s="28">
        <v>45.703499999999998</v>
      </c>
      <c r="E163" s="28">
        <v>155.97229999999999</v>
      </c>
      <c r="F163" s="28">
        <v>45.713299999999997</v>
      </c>
      <c r="G163" s="28">
        <v>87.670699999999997</v>
      </c>
      <c r="H163" s="28">
        <v>109.4933</v>
      </c>
      <c r="I163" s="28">
        <v>225.37620000000001</v>
      </c>
      <c r="J163" s="28">
        <v>166.31209999999999</v>
      </c>
      <c r="K163" s="28">
        <v>47.155099999999997</v>
      </c>
      <c r="L163" s="28">
        <v>205.75380000000001</v>
      </c>
      <c r="M163" s="28">
        <v>96.634200000000007</v>
      </c>
      <c r="N163" s="28">
        <v>203.7757</v>
      </c>
      <c r="O163" s="28">
        <v>128.45580000000001</v>
      </c>
      <c r="P163" s="28">
        <v>200.15520000000001</v>
      </c>
      <c r="Q163" s="28">
        <v>312.76710000000003</v>
      </c>
      <c r="R163" s="28">
        <v>105.89060000000001</v>
      </c>
      <c r="S163" s="28">
        <v>256.00360000000001</v>
      </c>
      <c r="T163" s="28">
        <v>418.87869999999998</v>
      </c>
      <c r="U163" s="28">
        <v>72.498099999999994</v>
      </c>
      <c r="V163" s="28">
        <v>410.77080000000001</v>
      </c>
      <c r="W163" s="28">
        <v>73.661100000000005</v>
      </c>
      <c r="X163" s="28">
        <v>47.122999999999998</v>
      </c>
      <c r="Y163" s="28">
        <v>87.730500000000006</v>
      </c>
      <c r="Z163" s="28">
        <v>375.06349999999998</v>
      </c>
      <c r="AA163" s="28">
        <v>133.27780000000001</v>
      </c>
      <c r="AB163" s="11">
        <f>AB162*(1+SUMPRODUCT($B$6:$AA$6,'2-artRendite'!B163:AA163))</f>
        <v>195.60346732208757</v>
      </c>
      <c r="AC163" s="15">
        <v>216.29580000000001</v>
      </c>
    </row>
    <row r="164" spans="1:29" s="15" customFormat="1" ht="14.25" x14ac:dyDescent="0.2">
      <c r="A164" s="40">
        <v>37986</v>
      </c>
      <c r="B164" s="27">
        <v>86.723799999999997</v>
      </c>
      <c r="C164" s="27">
        <v>479.70460000000003</v>
      </c>
      <c r="D164" s="27">
        <v>48.986499999999999</v>
      </c>
      <c r="E164" s="27">
        <v>178.56710000000001</v>
      </c>
      <c r="F164" s="27">
        <v>45.521900000000002</v>
      </c>
      <c r="G164" s="27">
        <v>93.981300000000005</v>
      </c>
      <c r="H164" s="27">
        <v>114.5727</v>
      </c>
      <c r="I164" s="27">
        <v>246.80779999999999</v>
      </c>
      <c r="J164" s="27">
        <v>163.0668</v>
      </c>
      <c r="K164" s="27">
        <v>47.395400000000002</v>
      </c>
      <c r="L164" s="27">
        <v>163.25069999999999</v>
      </c>
      <c r="M164" s="27">
        <v>125.1374</v>
      </c>
      <c r="N164" s="27">
        <v>280.75549999999998</v>
      </c>
      <c r="O164" s="27">
        <v>142.49430000000001</v>
      </c>
      <c r="P164" s="27">
        <v>212.93090000000001</v>
      </c>
      <c r="Q164" s="27">
        <v>334.9479</v>
      </c>
      <c r="R164" s="27">
        <v>111.39019999999999</v>
      </c>
      <c r="S164" s="27">
        <v>232.45160000000001</v>
      </c>
      <c r="T164" s="27">
        <v>461.46820000000002</v>
      </c>
      <c r="U164" s="27">
        <v>68.646699999999996</v>
      </c>
      <c r="V164" s="27">
        <v>444.21050000000002</v>
      </c>
      <c r="W164" s="27">
        <v>80.548400000000001</v>
      </c>
      <c r="X164" s="27">
        <v>49.689399999999999</v>
      </c>
      <c r="Y164" s="27">
        <v>101.59220000000001</v>
      </c>
      <c r="Z164" s="27">
        <v>397.29129999999998</v>
      </c>
      <c r="AA164" s="27">
        <v>160.2825</v>
      </c>
      <c r="AB164" s="11">
        <f>AB163*(1+SUMPRODUCT($B$6:$AA$6,'2-artRendite'!B164:AA164))</f>
        <v>209.91700533252279</v>
      </c>
      <c r="AC164" s="15">
        <v>232.24889999999999</v>
      </c>
    </row>
    <row r="165" spans="1:29" s="15" customFormat="1" ht="14.25" x14ac:dyDescent="0.2">
      <c r="A165" s="39">
        <v>38016</v>
      </c>
      <c r="B165" s="28">
        <v>89.513999999999996</v>
      </c>
      <c r="C165" s="28">
        <v>472.12979999999999</v>
      </c>
      <c r="D165" s="28">
        <v>56.9848</v>
      </c>
      <c r="E165" s="28">
        <v>195.79050000000001</v>
      </c>
      <c r="F165" s="28">
        <v>51.1569</v>
      </c>
      <c r="G165" s="28">
        <v>88.613699999999994</v>
      </c>
      <c r="H165" s="28">
        <v>110.75190000000001</v>
      </c>
      <c r="I165" s="28">
        <v>251.1027</v>
      </c>
      <c r="J165" s="28">
        <v>168.17</v>
      </c>
      <c r="K165" s="28">
        <v>49.234999999999999</v>
      </c>
      <c r="L165" s="28">
        <v>164.45750000000001</v>
      </c>
      <c r="M165" s="28">
        <v>112.7191</v>
      </c>
      <c r="N165" s="28">
        <v>262.05250000000001</v>
      </c>
      <c r="O165" s="28">
        <v>149.41229999999999</v>
      </c>
      <c r="P165" s="28">
        <v>219.9315</v>
      </c>
      <c r="Q165" s="28">
        <v>350.9864</v>
      </c>
      <c r="R165" s="28">
        <v>117.1979</v>
      </c>
      <c r="S165" s="28">
        <v>240.41849999999999</v>
      </c>
      <c r="T165" s="28">
        <v>478.38220000000001</v>
      </c>
      <c r="U165" s="28">
        <v>70.883700000000005</v>
      </c>
      <c r="V165" s="28">
        <v>455.14100000000002</v>
      </c>
      <c r="W165" s="28">
        <v>82.114099999999993</v>
      </c>
      <c r="X165" s="28">
        <v>49.890500000000003</v>
      </c>
      <c r="Y165" s="28">
        <v>109.2187</v>
      </c>
      <c r="Z165" s="28">
        <v>409.92669999999998</v>
      </c>
      <c r="AA165" s="28">
        <v>159.3015</v>
      </c>
      <c r="AB165" s="11">
        <f>AB164*(1+SUMPRODUCT($B$6:$AA$6,'2-artRendite'!B165:AA165))</f>
        <v>215.34491280093914</v>
      </c>
      <c r="AC165" s="15">
        <v>236.45949999999999</v>
      </c>
    </row>
    <row r="166" spans="1:29" s="15" customFormat="1" ht="14.25" x14ac:dyDescent="0.2">
      <c r="A166" s="40">
        <v>38044</v>
      </c>
      <c r="B166" s="27">
        <v>92.904899999999998</v>
      </c>
      <c r="C166" s="27">
        <v>522.26660000000004</v>
      </c>
      <c r="D166" s="27">
        <v>56.208799999999997</v>
      </c>
      <c r="E166" s="27">
        <v>231.8006</v>
      </c>
      <c r="F166" s="27">
        <v>54.932899999999997</v>
      </c>
      <c r="G166" s="27">
        <v>89.4923</v>
      </c>
      <c r="H166" s="27">
        <v>109.15300000000001</v>
      </c>
      <c r="I166" s="27">
        <v>267.14530000000002</v>
      </c>
      <c r="J166" s="27">
        <v>164.7174</v>
      </c>
      <c r="K166" s="27">
        <v>51.621200000000002</v>
      </c>
      <c r="L166" s="27">
        <v>172.25149999999999</v>
      </c>
      <c r="M166" s="27">
        <v>116.6027</v>
      </c>
      <c r="N166" s="27">
        <v>248.74350000000001</v>
      </c>
      <c r="O166" s="27">
        <v>160.2457</v>
      </c>
      <c r="P166" s="27">
        <v>251.56710000000001</v>
      </c>
      <c r="Q166" s="27">
        <v>386.65559999999999</v>
      </c>
      <c r="R166" s="27">
        <v>136.46709999999999</v>
      </c>
      <c r="S166" s="27">
        <v>238.37530000000001</v>
      </c>
      <c r="T166" s="27">
        <v>524.90279999999996</v>
      </c>
      <c r="U166" s="27">
        <v>69.966999999999999</v>
      </c>
      <c r="V166" s="27">
        <v>505.34309999999999</v>
      </c>
      <c r="W166" s="27">
        <v>89.623199999999997</v>
      </c>
      <c r="X166" s="27">
        <v>51.427900000000001</v>
      </c>
      <c r="Y166" s="27">
        <v>130.50989999999999</v>
      </c>
      <c r="Z166" s="27">
        <v>438.42950000000002</v>
      </c>
      <c r="AA166" s="27">
        <v>172.2431</v>
      </c>
      <c r="AB166" s="11">
        <f>AB165*(1+SUMPRODUCT($B$6:$AA$6,'2-artRendite'!B166:AA166))</f>
        <v>228.95331315495758</v>
      </c>
      <c r="AC166" s="15">
        <v>251.80189999999999</v>
      </c>
    </row>
    <row r="167" spans="1:29" s="15" customFormat="1" ht="14.25" x14ac:dyDescent="0.2">
      <c r="A167" s="39">
        <v>38077</v>
      </c>
      <c r="B167" s="28">
        <v>92.849800000000002</v>
      </c>
      <c r="C167" s="28">
        <v>520.24680000000001</v>
      </c>
      <c r="D167" s="28">
        <v>54.058199999999999</v>
      </c>
      <c r="E167" s="28">
        <v>234.4127</v>
      </c>
      <c r="F167" s="28">
        <v>58.064700000000002</v>
      </c>
      <c r="G167" s="28">
        <v>75.400300000000001</v>
      </c>
      <c r="H167" s="28">
        <v>117.6262</v>
      </c>
      <c r="I167" s="28">
        <v>263.60759999999999</v>
      </c>
      <c r="J167" s="28">
        <v>173.81219999999999</v>
      </c>
      <c r="K167" s="28">
        <v>56.705399999999997</v>
      </c>
      <c r="L167" s="28">
        <v>182.49299999999999</v>
      </c>
      <c r="M167" s="28">
        <v>126.78919999999999</v>
      </c>
      <c r="N167" s="28">
        <v>240.4796</v>
      </c>
      <c r="O167" s="28">
        <v>189.76</v>
      </c>
      <c r="P167" s="28">
        <v>267.22500000000002</v>
      </c>
      <c r="Q167" s="28">
        <v>432.23070000000001</v>
      </c>
      <c r="R167" s="28">
        <v>129.35980000000001</v>
      </c>
      <c r="S167" s="28">
        <v>249.4948</v>
      </c>
      <c r="T167" s="28">
        <v>536.65480000000002</v>
      </c>
      <c r="U167" s="28">
        <v>73.118200000000002</v>
      </c>
      <c r="V167" s="28">
        <v>513.24019999999996</v>
      </c>
      <c r="W167" s="28">
        <v>86.943899999999999</v>
      </c>
      <c r="X167" s="28">
        <v>50.783499999999997</v>
      </c>
      <c r="Y167" s="28">
        <v>120.5855</v>
      </c>
      <c r="Z167" s="28">
        <v>449.96039999999999</v>
      </c>
      <c r="AA167" s="28">
        <v>211.221</v>
      </c>
      <c r="AB167" s="11">
        <f>AB166*(1+SUMPRODUCT($B$6:$AA$6,'2-artRendite'!B167:AA167))</f>
        <v>235.7850898601659</v>
      </c>
      <c r="AC167" s="15">
        <v>259.57670000000002</v>
      </c>
    </row>
    <row r="168" spans="1:29" s="15" customFormat="1" ht="14.25" x14ac:dyDescent="0.2">
      <c r="A168" s="40">
        <v>38107</v>
      </c>
      <c r="B168" s="27">
        <v>89.602599999999995</v>
      </c>
      <c r="C168" s="27">
        <v>572.49879999999996</v>
      </c>
      <c r="D168" s="27">
        <v>49.077199999999998</v>
      </c>
      <c r="E168" s="27">
        <v>208.06530000000001</v>
      </c>
      <c r="F168" s="27">
        <v>56.867400000000004</v>
      </c>
      <c r="G168" s="27">
        <v>69.797300000000007</v>
      </c>
      <c r="H168" s="27">
        <v>106.50449999999999</v>
      </c>
      <c r="I168" s="27">
        <v>281.85399999999998</v>
      </c>
      <c r="J168" s="27">
        <v>165.48</v>
      </c>
      <c r="K168" s="27">
        <v>56.3125</v>
      </c>
      <c r="L168" s="27">
        <v>192.6379</v>
      </c>
      <c r="M168" s="27">
        <v>124.1887</v>
      </c>
      <c r="N168" s="27">
        <v>191.24709999999999</v>
      </c>
      <c r="O168" s="27">
        <v>145.24189999999999</v>
      </c>
      <c r="P168" s="27">
        <v>272.02969999999999</v>
      </c>
      <c r="Q168" s="27">
        <v>437.75360000000001</v>
      </c>
      <c r="R168" s="27">
        <v>133.99690000000001</v>
      </c>
      <c r="S168" s="27">
        <v>259.4255</v>
      </c>
      <c r="T168" s="27">
        <v>588.19010000000003</v>
      </c>
      <c r="U168" s="27">
        <v>68.397999999999996</v>
      </c>
      <c r="V168" s="27">
        <v>546.96040000000005</v>
      </c>
      <c r="W168" s="27">
        <v>81.287800000000004</v>
      </c>
      <c r="X168" s="27">
        <v>46.029800000000002</v>
      </c>
      <c r="Y168" s="27">
        <v>106.7075</v>
      </c>
      <c r="Z168" s="27">
        <v>397.2876</v>
      </c>
      <c r="AA168" s="27">
        <v>221.05709999999999</v>
      </c>
      <c r="AB168" s="11">
        <f>AB167*(1+SUMPRODUCT($B$6:$AA$6,'2-artRendite'!B168:AA168))</f>
        <v>227.9940851988915</v>
      </c>
      <c r="AC168" s="15">
        <v>254.97290000000001</v>
      </c>
    </row>
    <row r="169" spans="1:29" s="15" customFormat="1" ht="14.25" x14ac:dyDescent="0.2">
      <c r="A169" s="39">
        <v>38135</v>
      </c>
      <c r="B169" s="28">
        <v>90.8566</v>
      </c>
      <c r="C169" s="28">
        <v>615.83640000000003</v>
      </c>
      <c r="D169" s="28">
        <v>60.808500000000002</v>
      </c>
      <c r="E169" s="28">
        <v>220.30289999999999</v>
      </c>
      <c r="F169" s="28">
        <v>54.024999999999999</v>
      </c>
      <c r="G169" s="28">
        <v>72.006399999999999</v>
      </c>
      <c r="H169" s="28">
        <v>108.33799999999999</v>
      </c>
      <c r="I169" s="28">
        <v>299.86849999999998</v>
      </c>
      <c r="J169" s="28">
        <v>158.47470000000001</v>
      </c>
      <c r="K169" s="28">
        <v>56.764899999999997</v>
      </c>
      <c r="L169" s="28">
        <v>207.46340000000001</v>
      </c>
      <c r="M169" s="28">
        <v>134.5641</v>
      </c>
      <c r="N169" s="28">
        <v>209.6652</v>
      </c>
      <c r="O169" s="28">
        <v>145.83500000000001</v>
      </c>
      <c r="P169" s="28">
        <v>218.7671</v>
      </c>
      <c r="Q169" s="28">
        <v>353.25830000000002</v>
      </c>
      <c r="R169" s="28">
        <v>113.0303</v>
      </c>
      <c r="S169" s="28">
        <v>263.74200000000002</v>
      </c>
      <c r="T169" s="28">
        <v>624.86389999999994</v>
      </c>
      <c r="U169" s="28">
        <v>63.5381</v>
      </c>
      <c r="V169" s="28">
        <v>588.72990000000004</v>
      </c>
      <c r="W169" s="28">
        <v>86.092200000000005</v>
      </c>
      <c r="X169" s="28">
        <v>47.762</v>
      </c>
      <c r="Y169" s="28">
        <v>125.5608</v>
      </c>
      <c r="Z169" s="28">
        <v>415.12599999999998</v>
      </c>
      <c r="AA169" s="28">
        <v>232.83709999999999</v>
      </c>
      <c r="AB169" s="11">
        <f>AB168*(1+SUMPRODUCT($B$6:$AA$6,'2-artRendite'!B169:AA169))</f>
        <v>233.1464174929246</v>
      </c>
      <c r="AC169" s="15">
        <v>259.29610000000002</v>
      </c>
    </row>
    <row r="170" spans="1:29" s="15" customFormat="1" ht="14.25" x14ac:dyDescent="0.2">
      <c r="A170" s="40">
        <v>38168</v>
      </c>
      <c r="B170" s="27">
        <v>92.642399999999995</v>
      </c>
      <c r="C170" s="27">
        <v>594.91719999999998</v>
      </c>
      <c r="D170" s="27">
        <v>52.094000000000001</v>
      </c>
      <c r="E170" s="27">
        <v>208.47110000000001</v>
      </c>
      <c r="F170" s="27">
        <v>46.168500000000002</v>
      </c>
      <c r="G170" s="27">
        <v>60.035699999999999</v>
      </c>
      <c r="H170" s="27">
        <v>107.9406</v>
      </c>
      <c r="I170" s="27">
        <v>303.47730000000001</v>
      </c>
      <c r="J170" s="27">
        <v>148.21850000000001</v>
      </c>
      <c r="K170" s="27">
        <v>58.141300000000001</v>
      </c>
      <c r="L170" s="27">
        <v>200.9648</v>
      </c>
      <c r="M170" s="27">
        <v>127.5078</v>
      </c>
      <c r="N170" s="27">
        <v>263.70510000000002</v>
      </c>
      <c r="O170" s="27">
        <v>138.01949999999999</v>
      </c>
      <c r="P170" s="27">
        <v>227.31899999999999</v>
      </c>
      <c r="Q170" s="27">
        <v>371.06810000000002</v>
      </c>
      <c r="R170" s="27">
        <v>112.3215</v>
      </c>
      <c r="S170" s="27">
        <v>270.08920000000001</v>
      </c>
      <c r="T170" s="27">
        <v>579.00800000000004</v>
      </c>
      <c r="U170" s="27">
        <v>58.976100000000002</v>
      </c>
      <c r="V170" s="27">
        <v>547.69169999999997</v>
      </c>
      <c r="W170" s="27">
        <v>76.531800000000004</v>
      </c>
      <c r="X170" s="27">
        <v>43.369300000000003</v>
      </c>
      <c r="Y170" s="27">
        <v>127.0228</v>
      </c>
      <c r="Z170" s="27">
        <v>395.52679999999998</v>
      </c>
      <c r="AA170" s="27">
        <v>227.87280000000001</v>
      </c>
      <c r="AB170" s="11">
        <f>AB169*(1+SUMPRODUCT($B$6:$AA$6,'2-artRendite'!B170:AA170))</f>
        <v>225.95285015710027</v>
      </c>
      <c r="AC170" s="15">
        <v>248.5453</v>
      </c>
    </row>
    <row r="171" spans="1:29" s="15" customFormat="1" ht="14.25" x14ac:dyDescent="0.2">
      <c r="A171" s="39">
        <v>38198</v>
      </c>
      <c r="B171" s="28">
        <v>91.427700000000002</v>
      </c>
      <c r="C171" s="28">
        <v>680.68560000000002</v>
      </c>
      <c r="D171" s="28">
        <v>46.023299999999999</v>
      </c>
      <c r="E171" s="28">
        <v>225.9812</v>
      </c>
      <c r="F171" s="28">
        <v>38.253100000000003</v>
      </c>
      <c r="G171" s="28">
        <v>51.9587</v>
      </c>
      <c r="H171" s="28">
        <v>107.5189</v>
      </c>
      <c r="I171" s="28">
        <v>345.30720000000002</v>
      </c>
      <c r="J171" s="28">
        <v>135.49520000000001</v>
      </c>
      <c r="K171" s="28">
        <v>59.614899999999999</v>
      </c>
      <c r="L171" s="28">
        <v>201.84800000000001</v>
      </c>
      <c r="M171" s="28">
        <v>126.36920000000001</v>
      </c>
      <c r="N171" s="28">
        <v>239.6628</v>
      </c>
      <c r="O171" s="28">
        <v>156.4144</v>
      </c>
      <c r="P171" s="28">
        <v>193.5583</v>
      </c>
      <c r="Q171" s="28">
        <v>317.5643</v>
      </c>
      <c r="R171" s="28">
        <v>94.1511</v>
      </c>
      <c r="S171" s="28">
        <v>291.13499999999999</v>
      </c>
      <c r="T171" s="28">
        <v>660.83429999999998</v>
      </c>
      <c r="U171" s="28">
        <v>53.360199999999999</v>
      </c>
      <c r="V171" s="28">
        <v>646.6232</v>
      </c>
      <c r="W171" s="28">
        <v>80.466700000000003</v>
      </c>
      <c r="X171" s="28">
        <v>53.26</v>
      </c>
      <c r="Y171" s="28">
        <v>136.34479999999999</v>
      </c>
      <c r="Z171" s="28">
        <v>414.14749999999998</v>
      </c>
      <c r="AA171" s="28">
        <v>231.37610000000001</v>
      </c>
      <c r="AB171" s="11">
        <f>AB170*(1+SUMPRODUCT($B$6:$AA$6,'2-artRendite'!B171:AA171))</f>
        <v>227.42178320062342</v>
      </c>
      <c r="AC171" s="15">
        <v>252.9357</v>
      </c>
    </row>
    <row r="172" spans="1:29" s="15" customFormat="1" ht="14.25" x14ac:dyDescent="0.2">
      <c r="A172" s="40">
        <v>38230</v>
      </c>
      <c r="B172" s="27">
        <v>91.164299999999997</v>
      </c>
      <c r="C172" s="27">
        <v>692.92650000000003</v>
      </c>
      <c r="D172" s="27">
        <v>47.9163</v>
      </c>
      <c r="E172" s="27">
        <v>223.71190000000001</v>
      </c>
      <c r="F172" s="27">
        <v>39.932200000000002</v>
      </c>
      <c r="G172" s="27">
        <v>63.697200000000002</v>
      </c>
      <c r="H172" s="27">
        <v>112.77379999999999</v>
      </c>
      <c r="I172" s="27">
        <v>329.03609999999998</v>
      </c>
      <c r="J172" s="27">
        <v>133.94280000000001</v>
      </c>
      <c r="K172" s="27">
        <v>56.891100000000002</v>
      </c>
      <c r="L172" s="27">
        <v>192.77680000000001</v>
      </c>
      <c r="M172" s="27">
        <v>106.4242</v>
      </c>
      <c r="N172" s="27">
        <v>217.3382</v>
      </c>
      <c r="O172" s="27">
        <v>161.7962</v>
      </c>
      <c r="P172" s="27">
        <v>213.6523</v>
      </c>
      <c r="Q172" s="27">
        <v>328.30779999999999</v>
      </c>
      <c r="R172" s="27">
        <v>116.0009</v>
      </c>
      <c r="S172" s="27">
        <v>281.3091</v>
      </c>
      <c r="T172" s="27">
        <v>591.51139999999998</v>
      </c>
      <c r="U172" s="27">
        <v>52.665999999999997</v>
      </c>
      <c r="V172" s="27">
        <v>634.6875</v>
      </c>
      <c r="W172" s="27">
        <v>74.372500000000002</v>
      </c>
      <c r="X172" s="27">
        <v>53.741199999999999</v>
      </c>
      <c r="Y172" s="27">
        <v>135.17859999999999</v>
      </c>
      <c r="Z172" s="27">
        <v>440.1438</v>
      </c>
      <c r="AA172" s="27">
        <v>236.18039999999999</v>
      </c>
      <c r="AB172" s="11">
        <f>AB171*(1+SUMPRODUCT($B$6:$AA$6,'2-artRendite'!B172:AA172))</f>
        <v>229.2321818335254</v>
      </c>
      <c r="AC172" s="15">
        <v>248.32570000000001</v>
      </c>
    </row>
    <row r="173" spans="1:29" s="15" customFormat="1" ht="14.25" x14ac:dyDescent="0.2">
      <c r="A173" s="39">
        <v>38260</v>
      </c>
      <c r="B173" s="28">
        <v>99.805300000000003</v>
      </c>
      <c r="C173" s="28">
        <v>798.32309999999995</v>
      </c>
      <c r="D173" s="28">
        <v>54.4253</v>
      </c>
      <c r="E173" s="28">
        <v>244.12739999999999</v>
      </c>
      <c r="F173" s="28">
        <v>34.563200000000002</v>
      </c>
      <c r="G173" s="28">
        <v>54.386000000000003</v>
      </c>
      <c r="H173" s="28">
        <v>115.11920000000001</v>
      </c>
      <c r="I173" s="28">
        <v>402.55430000000001</v>
      </c>
      <c r="J173" s="28">
        <v>131.87520000000001</v>
      </c>
      <c r="K173" s="28">
        <v>61.7363</v>
      </c>
      <c r="L173" s="28">
        <v>191.26439999999999</v>
      </c>
      <c r="M173" s="28">
        <v>126.66370000000001</v>
      </c>
      <c r="N173" s="28">
        <v>290.20519999999999</v>
      </c>
      <c r="O173" s="28">
        <v>165.01570000000001</v>
      </c>
      <c r="P173" s="28">
        <v>179.75450000000001</v>
      </c>
      <c r="Q173" s="28">
        <v>289.75259999999997</v>
      </c>
      <c r="R173" s="28">
        <v>95.603300000000004</v>
      </c>
      <c r="S173" s="28">
        <v>287.86200000000002</v>
      </c>
      <c r="T173" s="28">
        <v>692.58619999999996</v>
      </c>
      <c r="U173" s="28">
        <v>50.124099999999999</v>
      </c>
      <c r="V173" s="28">
        <v>750.44749999999999</v>
      </c>
      <c r="W173" s="28">
        <v>84.489199999999997</v>
      </c>
      <c r="X173" s="28">
        <v>46.378599999999999</v>
      </c>
      <c r="Y173" s="28">
        <v>146.69460000000001</v>
      </c>
      <c r="Z173" s="28">
        <v>441.7072</v>
      </c>
      <c r="AA173" s="28">
        <v>242.98769999999999</v>
      </c>
      <c r="AB173" s="11">
        <f>AB172*(1+SUMPRODUCT($B$6:$AA$6,'2-artRendite'!B173:AA173))</f>
        <v>238.38180655453036</v>
      </c>
      <c r="AC173" s="15">
        <v>265.32760000000002</v>
      </c>
    </row>
    <row r="174" spans="1:29" s="15" customFormat="1" ht="14.25" x14ac:dyDescent="0.2">
      <c r="A174" s="40">
        <v>38289</v>
      </c>
      <c r="B174" s="27">
        <v>98.944400000000002</v>
      </c>
      <c r="C174" s="27">
        <v>867.5136</v>
      </c>
      <c r="D174" s="27">
        <v>49.240499999999997</v>
      </c>
      <c r="E174" s="27">
        <v>234.226</v>
      </c>
      <c r="F174" s="27">
        <v>34.106299999999997</v>
      </c>
      <c r="G174" s="27">
        <v>52.852200000000003</v>
      </c>
      <c r="H174" s="27">
        <v>117.7482</v>
      </c>
      <c r="I174" s="27">
        <v>426.38119999999998</v>
      </c>
      <c r="J174" s="27">
        <v>136.07910000000001</v>
      </c>
      <c r="K174" s="27">
        <v>60.325099999999999</v>
      </c>
      <c r="L174" s="27">
        <v>185.38759999999999</v>
      </c>
      <c r="M174" s="27">
        <v>142.34219999999999</v>
      </c>
      <c r="N174" s="27">
        <v>243.43879999999999</v>
      </c>
      <c r="O174" s="27">
        <v>173.9879</v>
      </c>
      <c r="P174" s="27">
        <v>179.17740000000001</v>
      </c>
      <c r="Q174" s="27">
        <v>280.43630000000002</v>
      </c>
      <c r="R174" s="27">
        <v>98.648899999999998</v>
      </c>
      <c r="S174" s="27">
        <v>273.62979999999999</v>
      </c>
      <c r="T174" s="27">
        <v>704.47990000000004</v>
      </c>
      <c r="U174" s="27">
        <v>51.789499999999997</v>
      </c>
      <c r="V174" s="27">
        <v>795.29129999999998</v>
      </c>
      <c r="W174" s="27">
        <v>80.900099999999995</v>
      </c>
      <c r="X174" s="27">
        <v>46.954799999999999</v>
      </c>
      <c r="Y174" s="27">
        <v>141.87569999999999</v>
      </c>
      <c r="Z174" s="27">
        <v>427.69409999999999</v>
      </c>
      <c r="AA174" s="27">
        <v>240.0856</v>
      </c>
      <c r="AB174" s="11">
        <f>AB173*(1+SUMPRODUCT($B$6:$AA$6,'2-artRendite'!B174:AA174))</f>
        <v>237.72859602344309</v>
      </c>
      <c r="AC174" s="15">
        <v>269.81760000000003</v>
      </c>
    </row>
    <row r="175" spans="1:29" s="15" customFormat="1" ht="14.25" x14ac:dyDescent="0.2">
      <c r="A175" s="39">
        <v>38321</v>
      </c>
      <c r="B175" s="28">
        <v>100.2137</v>
      </c>
      <c r="C175" s="28">
        <v>818.77890000000002</v>
      </c>
      <c r="D175" s="28">
        <v>62.177</v>
      </c>
      <c r="E175" s="28">
        <v>253.75299999999999</v>
      </c>
      <c r="F175" s="28">
        <v>32.393500000000003</v>
      </c>
      <c r="G175" s="28">
        <v>53.1432</v>
      </c>
      <c r="H175" s="28">
        <v>123.9359</v>
      </c>
      <c r="I175" s="28">
        <v>412.11160000000001</v>
      </c>
      <c r="J175" s="28">
        <v>129.65430000000001</v>
      </c>
      <c r="K175" s="28">
        <v>69.257900000000006</v>
      </c>
      <c r="L175" s="28">
        <v>189.48859999999999</v>
      </c>
      <c r="M175" s="28">
        <v>115.81270000000001</v>
      </c>
      <c r="N175" s="28">
        <v>251.00139999999999</v>
      </c>
      <c r="O175" s="28">
        <v>184.40309999999999</v>
      </c>
      <c r="P175" s="28">
        <v>179.92529999999999</v>
      </c>
      <c r="Q175" s="28">
        <v>280.9486</v>
      </c>
      <c r="R175" s="28">
        <v>94.799400000000006</v>
      </c>
      <c r="S175" s="28">
        <v>281.7774</v>
      </c>
      <c r="T175" s="28">
        <v>675.58230000000003</v>
      </c>
      <c r="U175" s="28">
        <v>47.433</v>
      </c>
      <c r="V175" s="28">
        <v>758.60670000000005</v>
      </c>
      <c r="W175" s="28">
        <v>88.714299999999994</v>
      </c>
      <c r="X175" s="28">
        <v>52.994399999999999</v>
      </c>
      <c r="Y175" s="28">
        <v>154.98179999999999</v>
      </c>
      <c r="Z175" s="28">
        <v>448.6866</v>
      </c>
      <c r="AA175" s="28">
        <v>233.0753</v>
      </c>
      <c r="AB175" s="11">
        <f>AB174*(1+SUMPRODUCT($B$6:$AA$6,'2-artRendite'!B175:AA175))</f>
        <v>242.00414508882454</v>
      </c>
      <c r="AC175" s="15">
        <v>266.5856</v>
      </c>
    </row>
    <row r="176" spans="1:29" s="15" customFormat="1" ht="14.25" x14ac:dyDescent="0.2">
      <c r="A176" s="40">
        <v>38351</v>
      </c>
      <c r="B176" s="27">
        <v>107.482</v>
      </c>
      <c r="C176" s="27">
        <v>728.61130000000003</v>
      </c>
      <c r="D176" s="27">
        <v>66.318399999999997</v>
      </c>
      <c r="E176" s="27">
        <v>257.49779999999998</v>
      </c>
      <c r="F176" s="27">
        <v>32.612200000000001</v>
      </c>
      <c r="G176" s="27">
        <v>53.228900000000003</v>
      </c>
      <c r="H176" s="27">
        <v>120.1091</v>
      </c>
      <c r="I176" s="27">
        <v>363.19970000000001</v>
      </c>
      <c r="J176" s="27">
        <v>132.94110000000001</v>
      </c>
      <c r="K176" s="27">
        <v>68.710899999999995</v>
      </c>
      <c r="L176" s="27">
        <v>186.18029999999999</v>
      </c>
      <c r="M176" s="27">
        <v>93.293499999999995</v>
      </c>
      <c r="N176" s="27">
        <v>268.7876</v>
      </c>
      <c r="O176" s="27">
        <v>162.4134</v>
      </c>
      <c r="P176" s="27">
        <v>184.28980000000001</v>
      </c>
      <c r="Q176" s="27">
        <v>293.52159999999998</v>
      </c>
      <c r="R176" s="27">
        <v>94.485100000000003</v>
      </c>
      <c r="S176" s="27">
        <v>288.68</v>
      </c>
      <c r="T176" s="27">
        <v>580.14610000000005</v>
      </c>
      <c r="U176" s="27">
        <v>48.506100000000004</v>
      </c>
      <c r="V176" s="27">
        <v>663.09799999999996</v>
      </c>
      <c r="W176" s="27">
        <v>95.323700000000002</v>
      </c>
      <c r="X176" s="27">
        <v>49.747700000000002</v>
      </c>
      <c r="Y176" s="27">
        <v>166.32339999999999</v>
      </c>
      <c r="Z176" s="27">
        <v>444.14080000000001</v>
      </c>
      <c r="AA176" s="27">
        <v>206.96979999999999</v>
      </c>
      <c r="AB176" s="11">
        <f>AB175*(1+SUMPRODUCT($B$6:$AA$6,'2-artRendite'!B176:AA176))</f>
        <v>237.06781835104258</v>
      </c>
      <c r="AC176" s="15">
        <v>253.49520000000001</v>
      </c>
    </row>
    <row r="177" spans="1:29" s="15" customFormat="1" ht="14.25" x14ac:dyDescent="0.2">
      <c r="A177" s="39">
        <v>38383</v>
      </c>
      <c r="B177" s="28">
        <v>102.0194</v>
      </c>
      <c r="C177" s="28">
        <v>830.29240000000004</v>
      </c>
      <c r="D177" s="28">
        <v>67.479200000000006</v>
      </c>
      <c r="E177" s="28">
        <v>254.91909999999999</v>
      </c>
      <c r="F177" s="28">
        <v>31.442599999999999</v>
      </c>
      <c r="G177" s="28">
        <v>52.135300000000001</v>
      </c>
      <c r="H177" s="28">
        <v>115.8284</v>
      </c>
      <c r="I177" s="28">
        <v>398.69779999999997</v>
      </c>
      <c r="J177" s="28">
        <v>128.38800000000001</v>
      </c>
      <c r="K177" s="28">
        <v>67.177000000000007</v>
      </c>
      <c r="L177" s="28">
        <v>191.22069999999999</v>
      </c>
      <c r="M177" s="28">
        <v>95.388000000000005</v>
      </c>
      <c r="N177" s="28">
        <v>257.34370000000001</v>
      </c>
      <c r="O177" s="28">
        <v>160.607</v>
      </c>
      <c r="P177" s="28">
        <v>173.70359999999999</v>
      </c>
      <c r="Q177" s="28">
        <v>277.5265</v>
      </c>
      <c r="R177" s="28">
        <v>88.168499999999995</v>
      </c>
      <c r="S177" s="28">
        <v>295.03390000000002</v>
      </c>
      <c r="T177" s="28">
        <v>678.98069999999996</v>
      </c>
      <c r="U177" s="28">
        <v>45.9983</v>
      </c>
      <c r="V177" s="28">
        <v>734.06020000000001</v>
      </c>
      <c r="W177" s="28">
        <v>98.399299999999997</v>
      </c>
      <c r="X177" s="28">
        <v>49.141500000000001</v>
      </c>
      <c r="Y177" s="28">
        <v>156.27109999999999</v>
      </c>
      <c r="Z177" s="28">
        <v>452.35390000000001</v>
      </c>
      <c r="AA177" s="28">
        <v>215.7748</v>
      </c>
      <c r="AB177" s="11">
        <f>AB176*(1+SUMPRODUCT($B$6:$AA$6,'2-artRendite'!B177:AA177))</f>
        <v>238.25984296169946</v>
      </c>
      <c r="AC177" s="15">
        <v>256.13979999999998</v>
      </c>
    </row>
    <row r="178" spans="1:29" s="15" customFormat="1" ht="14.25" x14ac:dyDescent="0.2">
      <c r="A178" s="40">
        <v>38411</v>
      </c>
      <c r="B178" s="27">
        <v>105.6713</v>
      </c>
      <c r="C178" s="27">
        <v>897.30079999999998</v>
      </c>
      <c r="D178" s="27">
        <v>76.259299999999996</v>
      </c>
      <c r="E178" s="27">
        <v>269.0061</v>
      </c>
      <c r="F178" s="27">
        <v>34.235900000000001</v>
      </c>
      <c r="G178" s="27">
        <v>59.467700000000001</v>
      </c>
      <c r="H178" s="27">
        <v>119.75020000000001</v>
      </c>
      <c r="I178" s="27">
        <v>429.6234</v>
      </c>
      <c r="J178" s="27">
        <v>145.49850000000001</v>
      </c>
      <c r="K178" s="27">
        <v>66.128799999999998</v>
      </c>
      <c r="L178" s="27">
        <v>186.66290000000001</v>
      </c>
      <c r="M178" s="27">
        <v>100.9162</v>
      </c>
      <c r="N178" s="27">
        <v>289.79860000000002</v>
      </c>
      <c r="O178" s="27">
        <v>175.37209999999999</v>
      </c>
      <c r="P178" s="27">
        <v>209.6994</v>
      </c>
      <c r="Q178" s="27">
        <v>333.60899999999998</v>
      </c>
      <c r="R178" s="27">
        <v>105.4836</v>
      </c>
      <c r="S178" s="27">
        <v>281.94889999999998</v>
      </c>
      <c r="T178" s="27">
        <v>673.27809999999999</v>
      </c>
      <c r="U178" s="27">
        <v>53.119700000000002</v>
      </c>
      <c r="V178" s="27">
        <v>783.02629999999999</v>
      </c>
      <c r="W178" s="27">
        <v>105.1795</v>
      </c>
      <c r="X178" s="27">
        <v>55.552</v>
      </c>
      <c r="Y178" s="27">
        <v>161.39109999999999</v>
      </c>
      <c r="Z178" s="27">
        <v>449.25020000000001</v>
      </c>
      <c r="AA178" s="27">
        <v>226.81819999999999</v>
      </c>
      <c r="AB178" s="11">
        <f>AB177*(1+SUMPRODUCT($B$6:$AA$6,'2-artRendite'!B178:AA178))</f>
        <v>257.16962915464268</v>
      </c>
      <c r="AC178" s="15">
        <v>274.23500000000001</v>
      </c>
    </row>
    <row r="179" spans="1:29" s="15" customFormat="1" ht="14.25" x14ac:dyDescent="0.2">
      <c r="A179" s="39">
        <v>38442</v>
      </c>
      <c r="B179" s="28">
        <v>109.5414</v>
      </c>
      <c r="C179" s="28">
        <v>1004.7863</v>
      </c>
      <c r="D179" s="28">
        <v>79.489800000000002</v>
      </c>
      <c r="E179" s="28">
        <v>270.36509999999998</v>
      </c>
      <c r="F179" s="28">
        <v>32.815399999999997</v>
      </c>
      <c r="G179" s="28">
        <v>61.654699999999998</v>
      </c>
      <c r="H179" s="28">
        <v>117.5605</v>
      </c>
      <c r="I179" s="28">
        <v>496.33199999999999</v>
      </c>
      <c r="J179" s="28">
        <v>137.8903</v>
      </c>
      <c r="K179" s="28">
        <v>65.143600000000006</v>
      </c>
      <c r="L179" s="28">
        <v>193.64789999999999</v>
      </c>
      <c r="M179" s="28">
        <v>113.676</v>
      </c>
      <c r="N179" s="28">
        <v>287.464</v>
      </c>
      <c r="O179" s="28">
        <v>170.6797</v>
      </c>
      <c r="P179" s="28">
        <v>212.0582</v>
      </c>
      <c r="Q179" s="28">
        <v>339.67079999999999</v>
      </c>
      <c r="R179" s="28">
        <v>103.6978</v>
      </c>
      <c r="S179" s="28">
        <v>268.13580000000002</v>
      </c>
      <c r="T179" s="28">
        <v>776.83989999999994</v>
      </c>
      <c r="U179" s="28">
        <v>51.048900000000003</v>
      </c>
      <c r="V179" s="28">
        <v>830.92849999999999</v>
      </c>
      <c r="W179" s="28">
        <v>103.7213</v>
      </c>
      <c r="X179" s="28">
        <v>51.918999999999997</v>
      </c>
      <c r="Y179" s="28">
        <v>170.14500000000001</v>
      </c>
      <c r="Z179" s="28">
        <v>452.14479999999998</v>
      </c>
      <c r="AA179" s="28">
        <v>221.376</v>
      </c>
      <c r="AB179" s="11">
        <f>AB178*(1+SUMPRODUCT($B$6:$AA$6,'2-artRendite'!B179:AA179))</f>
        <v>262.06465644303324</v>
      </c>
      <c r="AC179" s="15">
        <v>284.01150000000001</v>
      </c>
    </row>
    <row r="180" spans="1:29" s="15" customFormat="1" ht="14.25" x14ac:dyDescent="0.2">
      <c r="A180" s="40">
        <v>38471</v>
      </c>
      <c r="B180" s="27">
        <v>101.18810000000001</v>
      </c>
      <c r="C180" s="27">
        <v>939.1721</v>
      </c>
      <c r="D180" s="27">
        <v>78.618099999999998</v>
      </c>
      <c r="E180" s="27">
        <v>265.31729999999999</v>
      </c>
      <c r="F180" s="27">
        <v>31.664400000000001</v>
      </c>
      <c r="G180" s="27">
        <v>64.439099999999996</v>
      </c>
      <c r="H180" s="27">
        <v>119.1906</v>
      </c>
      <c r="I180" s="27">
        <v>438.77359999999999</v>
      </c>
      <c r="J180" s="27">
        <v>136.27809999999999</v>
      </c>
      <c r="K180" s="27">
        <v>63.787100000000002</v>
      </c>
      <c r="L180" s="27">
        <v>194.93600000000001</v>
      </c>
      <c r="M180" s="27">
        <v>96.736800000000002</v>
      </c>
      <c r="N180" s="27">
        <v>286.80380000000002</v>
      </c>
      <c r="O180" s="27">
        <v>164.3006</v>
      </c>
      <c r="P180" s="27">
        <v>209.5855</v>
      </c>
      <c r="Q180" s="27">
        <v>350.31889999999999</v>
      </c>
      <c r="R180" s="27">
        <v>101.8188</v>
      </c>
      <c r="S180" s="27">
        <v>262.8426</v>
      </c>
      <c r="T180" s="27">
        <v>688.27409999999998</v>
      </c>
      <c r="U180" s="27">
        <v>48.809699999999999</v>
      </c>
      <c r="V180" s="27">
        <v>741.21529999999996</v>
      </c>
      <c r="W180" s="27">
        <v>97.894599999999997</v>
      </c>
      <c r="X180" s="27">
        <v>47.382300000000001</v>
      </c>
      <c r="Y180" s="27">
        <v>165.18940000000001</v>
      </c>
      <c r="Z180" s="27">
        <v>453.68200000000002</v>
      </c>
      <c r="AA180" s="27">
        <v>219.9915</v>
      </c>
      <c r="AB180" s="11">
        <f>AB179*(1+SUMPRODUCT($B$6:$AA$6,'2-artRendite'!B180:AA180))</f>
        <v>252.61715614221526</v>
      </c>
      <c r="AC180" s="15">
        <v>267.44110000000001</v>
      </c>
    </row>
    <row r="181" spans="1:29" s="15" customFormat="1" ht="14.25" x14ac:dyDescent="0.2">
      <c r="A181" s="39">
        <v>38503</v>
      </c>
      <c r="B181" s="28">
        <v>96.841099999999997</v>
      </c>
      <c r="C181" s="28">
        <v>927.49009999999998</v>
      </c>
      <c r="D181" s="28">
        <v>72.906899999999993</v>
      </c>
      <c r="E181" s="28">
        <v>264.63159999999999</v>
      </c>
      <c r="F181" s="28">
        <v>33.008800000000001</v>
      </c>
      <c r="G181" s="28">
        <v>55.081299999999999</v>
      </c>
      <c r="H181" s="28">
        <v>114.0766</v>
      </c>
      <c r="I181" s="28">
        <v>443.28660000000002</v>
      </c>
      <c r="J181" s="28">
        <v>138.89160000000001</v>
      </c>
      <c r="K181" s="28">
        <v>58.696300000000001</v>
      </c>
      <c r="L181" s="28">
        <v>193.0153</v>
      </c>
      <c r="M181" s="28">
        <v>92.420100000000005</v>
      </c>
      <c r="N181" s="28">
        <v>299.43979999999999</v>
      </c>
      <c r="O181" s="28">
        <v>176.87010000000001</v>
      </c>
      <c r="P181" s="28">
        <v>228.23509999999999</v>
      </c>
      <c r="Q181" s="28">
        <v>389.68849999999998</v>
      </c>
      <c r="R181" s="28">
        <v>104.2856</v>
      </c>
      <c r="S181" s="28">
        <v>266.55590000000001</v>
      </c>
      <c r="T181" s="28">
        <v>670.78240000000005</v>
      </c>
      <c r="U181" s="28">
        <v>49.7971</v>
      </c>
      <c r="V181" s="28">
        <v>750.61149999999998</v>
      </c>
      <c r="W181" s="28">
        <v>96.936300000000003</v>
      </c>
      <c r="X181" s="28">
        <v>45.2744</v>
      </c>
      <c r="Y181" s="28">
        <v>169.42259999999999</v>
      </c>
      <c r="Z181" s="28">
        <v>451.02229999999997</v>
      </c>
      <c r="AA181" s="28">
        <v>217.18979999999999</v>
      </c>
      <c r="AB181" s="11">
        <f>AB180*(1+SUMPRODUCT($B$6:$AA$6,'2-artRendite'!B181:AA181))</f>
        <v>252.02844854599519</v>
      </c>
      <c r="AC181" s="15">
        <v>265.36470000000003</v>
      </c>
    </row>
    <row r="182" spans="1:29" s="15" customFormat="1" ht="14.25" x14ac:dyDescent="0.2">
      <c r="A182" s="40">
        <v>38533</v>
      </c>
      <c r="B182" s="27">
        <v>95.500200000000007</v>
      </c>
      <c r="C182" s="27">
        <v>1017.6185</v>
      </c>
      <c r="D182" s="27">
        <v>64.877300000000005</v>
      </c>
      <c r="E182" s="27">
        <v>284.18279999999999</v>
      </c>
      <c r="F182" s="27">
        <v>31.700600000000001</v>
      </c>
      <c r="G182" s="27">
        <v>58.799900000000001</v>
      </c>
      <c r="H182" s="27">
        <v>119.3287</v>
      </c>
      <c r="I182" s="27">
        <v>499.24799999999999</v>
      </c>
      <c r="J182" s="27">
        <v>134.7088</v>
      </c>
      <c r="K182" s="27">
        <v>54.200499999999998</v>
      </c>
      <c r="L182" s="27">
        <v>181.16079999999999</v>
      </c>
      <c r="M182" s="27">
        <v>100.9203</v>
      </c>
      <c r="N182" s="27">
        <v>268.57859999999999</v>
      </c>
      <c r="O182" s="27">
        <v>167.33459999999999</v>
      </c>
      <c r="P182" s="27">
        <v>220.30160000000001</v>
      </c>
      <c r="Q182" s="27">
        <v>373.58249999999998</v>
      </c>
      <c r="R182" s="27">
        <v>106.72069999999999</v>
      </c>
      <c r="S182" s="27">
        <v>281.1712</v>
      </c>
      <c r="T182" s="27">
        <v>714.23</v>
      </c>
      <c r="U182" s="27">
        <v>48.273499999999999</v>
      </c>
      <c r="V182" s="27">
        <v>803.8066</v>
      </c>
      <c r="W182" s="27">
        <v>92.3155</v>
      </c>
      <c r="X182" s="27">
        <v>45.6952</v>
      </c>
      <c r="Y182" s="27">
        <v>158.4434</v>
      </c>
      <c r="Z182" s="27">
        <v>464.6096</v>
      </c>
      <c r="AA182" s="27">
        <v>203.22229999999999</v>
      </c>
      <c r="AB182" s="11">
        <f>AB181*(1+SUMPRODUCT($B$6:$AA$6,'2-artRendite'!B182:AA182))</f>
        <v>251.8721721501864</v>
      </c>
      <c r="AC182" s="15">
        <v>269.83229999999998</v>
      </c>
    </row>
    <row r="183" spans="1:29" s="15" customFormat="1" ht="14.25" x14ac:dyDescent="0.2">
      <c r="A183" s="39">
        <v>38562</v>
      </c>
      <c r="B183" s="28">
        <v>103.096</v>
      </c>
      <c r="C183" s="28">
        <v>1077.3342</v>
      </c>
      <c r="D183" s="28">
        <v>62.095300000000002</v>
      </c>
      <c r="E183" s="28">
        <v>310.28699999999998</v>
      </c>
      <c r="F183" s="28">
        <v>33.819299999999998</v>
      </c>
      <c r="G183" s="28">
        <v>54.863900000000001</v>
      </c>
      <c r="H183" s="28">
        <v>117.63930000000001</v>
      </c>
      <c r="I183" s="28">
        <v>506.91370000000001</v>
      </c>
      <c r="J183" s="28">
        <v>136.97200000000001</v>
      </c>
      <c r="K183" s="28">
        <v>54.4816</v>
      </c>
      <c r="L183" s="28">
        <v>183.0788</v>
      </c>
      <c r="M183" s="28">
        <v>113.468</v>
      </c>
      <c r="N183" s="28">
        <v>264.48680000000002</v>
      </c>
      <c r="O183" s="28">
        <v>172.1986</v>
      </c>
      <c r="P183" s="28">
        <v>227.65979999999999</v>
      </c>
      <c r="Q183" s="28">
        <v>385.23660000000001</v>
      </c>
      <c r="R183" s="28">
        <v>109.1202</v>
      </c>
      <c r="S183" s="28">
        <v>296.99740000000003</v>
      </c>
      <c r="T183" s="28">
        <v>789.62310000000002</v>
      </c>
      <c r="U183" s="28">
        <v>47.849899999999998</v>
      </c>
      <c r="V183" s="28">
        <v>846.83500000000004</v>
      </c>
      <c r="W183" s="28">
        <v>94.679199999999994</v>
      </c>
      <c r="X183" s="28">
        <v>46.664400000000001</v>
      </c>
      <c r="Y183" s="28">
        <v>153.52760000000001</v>
      </c>
      <c r="Z183" s="28">
        <v>473.66500000000002</v>
      </c>
      <c r="AA183" s="28">
        <v>201.93620000000001</v>
      </c>
      <c r="AB183" s="11">
        <f>AB182*(1+SUMPRODUCT($B$6:$AA$6,'2-artRendite'!B183:AA183))</f>
        <v>258.47567167453519</v>
      </c>
      <c r="AC183" s="15">
        <v>281.92860000000002</v>
      </c>
    </row>
    <row r="184" spans="1:29" s="15" customFormat="1" ht="14.25" x14ac:dyDescent="0.2">
      <c r="A184" s="40">
        <v>38595</v>
      </c>
      <c r="B184" s="27">
        <v>102.6035</v>
      </c>
      <c r="C184" s="27">
        <v>1194.1676</v>
      </c>
      <c r="D184" s="27">
        <v>58.394799999999996</v>
      </c>
      <c r="E184" s="27">
        <v>314.9837</v>
      </c>
      <c r="F184" s="27">
        <v>29.25</v>
      </c>
      <c r="G184" s="27">
        <v>52.164900000000003</v>
      </c>
      <c r="H184" s="27">
        <v>118.6356</v>
      </c>
      <c r="I184" s="27">
        <v>611.64559999999994</v>
      </c>
      <c r="J184" s="27">
        <v>135.55549999999999</v>
      </c>
      <c r="K184" s="27">
        <v>60.520299999999999</v>
      </c>
      <c r="L184" s="27">
        <v>181.12790000000001</v>
      </c>
      <c r="M184" s="27">
        <v>159.47280000000001</v>
      </c>
      <c r="N184" s="27">
        <v>278.36439999999999</v>
      </c>
      <c r="O184" s="27">
        <v>161.37739999999999</v>
      </c>
      <c r="P184" s="27">
        <v>199.1208</v>
      </c>
      <c r="Q184" s="27">
        <v>337.70350000000002</v>
      </c>
      <c r="R184" s="27">
        <v>101.3343</v>
      </c>
      <c r="S184" s="27">
        <v>305.21339999999998</v>
      </c>
      <c r="T184" s="27">
        <v>1004.3570999999999</v>
      </c>
      <c r="U184" s="27">
        <v>44.393000000000001</v>
      </c>
      <c r="V184" s="27">
        <v>948.56439999999998</v>
      </c>
      <c r="W184" s="27">
        <v>102.13630000000001</v>
      </c>
      <c r="X184" s="27">
        <v>43.3431</v>
      </c>
      <c r="Y184" s="27">
        <v>157.42779999999999</v>
      </c>
      <c r="Z184" s="27">
        <v>473.36939999999998</v>
      </c>
      <c r="AA184" s="27">
        <v>197.94210000000001</v>
      </c>
      <c r="AB184" s="11">
        <f>AB183*(1+SUMPRODUCT($B$6:$AA$6,'2-artRendite'!B184:AA184))</f>
        <v>264.58844823726474</v>
      </c>
      <c r="AC184" s="15">
        <v>303.209</v>
      </c>
    </row>
    <row r="185" spans="1:29" s="15" customFormat="1" ht="14.25" x14ac:dyDescent="0.2">
      <c r="A185" s="39">
        <v>38625</v>
      </c>
      <c r="B185" s="28">
        <v>102.5813</v>
      </c>
      <c r="C185" s="28">
        <v>1132.0458000000001</v>
      </c>
      <c r="D185" s="28">
        <v>54.161900000000003</v>
      </c>
      <c r="E185" s="28">
        <v>336.95830000000001</v>
      </c>
      <c r="F185" s="28">
        <v>27.8446</v>
      </c>
      <c r="G185" s="28">
        <v>55.859699999999997</v>
      </c>
      <c r="H185" s="28">
        <v>128.26679999999999</v>
      </c>
      <c r="I185" s="28">
        <v>625.18520000000001</v>
      </c>
      <c r="J185" s="28">
        <v>149.51339999999999</v>
      </c>
      <c r="K185" s="28">
        <v>62.382300000000001</v>
      </c>
      <c r="L185" s="28">
        <v>192.47640000000001</v>
      </c>
      <c r="M185" s="28">
        <v>190.99090000000001</v>
      </c>
      <c r="N185" s="28">
        <v>253.77019999999999</v>
      </c>
      <c r="O185" s="28">
        <v>177.35550000000001</v>
      </c>
      <c r="P185" s="28">
        <v>191.19409999999999</v>
      </c>
      <c r="Q185" s="28">
        <v>310.94959999999998</v>
      </c>
      <c r="R185" s="28">
        <v>106.7533</v>
      </c>
      <c r="S185" s="28">
        <v>326.3236</v>
      </c>
      <c r="T185" s="28">
        <v>1025.8557000000001</v>
      </c>
      <c r="U185" s="28">
        <v>48.553199999999997</v>
      </c>
      <c r="V185" s="28">
        <v>907.86990000000003</v>
      </c>
      <c r="W185" s="28">
        <v>105.992</v>
      </c>
      <c r="X185" s="28">
        <v>43.748199999999997</v>
      </c>
      <c r="Y185" s="28">
        <v>171.8553</v>
      </c>
      <c r="Z185" s="28">
        <v>496.8897</v>
      </c>
      <c r="AA185" s="28">
        <v>186.1652</v>
      </c>
      <c r="AB185" s="11">
        <f>AB184*(1+SUMPRODUCT($B$6:$AA$6,'2-artRendite'!B185:AA185))</f>
        <v>271.51442486073165</v>
      </c>
      <c r="AC185" s="15">
        <v>317.31619999999998</v>
      </c>
    </row>
    <row r="186" spans="1:29" s="15" customFormat="1" ht="14.25" x14ac:dyDescent="0.2">
      <c r="A186" s="40">
        <v>38656</v>
      </c>
      <c r="B186" s="27">
        <v>110.58</v>
      </c>
      <c r="C186" s="27">
        <v>1023.7963999999999</v>
      </c>
      <c r="D186" s="27">
        <v>56.193899999999999</v>
      </c>
      <c r="E186" s="27">
        <v>354.36399999999998</v>
      </c>
      <c r="F186" s="27">
        <v>26.675999999999998</v>
      </c>
      <c r="G186" s="27">
        <v>54.728900000000003</v>
      </c>
      <c r="H186" s="27">
        <v>127.2041</v>
      </c>
      <c r="I186" s="27">
        <v>532.01850000000002</v>
      </c>
      <c r="J186" s="27">
        <v>146.43940000000001</v>
      </c>
      <c r="K186" s="27">
        <v>60.926000000000002</v>
      </c>
      <c r="L186" s="27">
        <v>195.0729</v>
      </c>
      <c r="M186" s="27">
        <v>162.5625</v>
      </c>
      <c r="N186" s="27">
        <v>226.66</v>
      </c>
      <c r="O186" s="27">
        <v>179.5309</v>
      </c>
      <c r="P186" s="27">
        <v>188.5667</v>
      </c>
      <c r="Q186" s="27">
        <v>310.96530000000001</v>
      </c>
      <c r="R186" s="27">
        <v>102.2876</v>
      </c>
      <c r="S186" s="27">
        <v>330.27670000000001</v>
      </c>
      <c r="T186" s="27">
        <v>795.59040000000005</v>
      </c>
      <c r="U186" s="27">
        <v>44.593499999999999</v>
      </c>
      <c r="V186" s="27">
        <v>830.35490000000004</v>
      </c>
      <c r="W186" s="27">
        <v>115.3554</v>
      </c>
      <c r="X186" s="27">
        <v>41.9621</v>
      </c>
      <c r="Y186" s="27">
        <v>178.96799999999999</v>
      </c>
      <c r="Z186" s="27">
        <v>502.67849999999999</v>
      </c>
      <c r="AA186" s="27">
        <v>178.9152</v>
      </c>
      <c r="AB186" s="11">
        <f>AB185*(1+SUMPRODUCT($B$6:$AA$6,'2-artRendite'!B186:AA186))</f>
        <v>263.21213962313448</v>
      </c>
      <c r="AC186" s="15">
        <v>297.3759</v>
      </c>
    </row>
    <row r="187" spans="1:29" s="15" customFormat="1" ht="14.25" x14ac:dyDescent="0.2">
      <c r="A187" s="39">
        <v>38686</v>
      </c>
      <c r="B187" s="28">
        <v>119.73309999999999</v>
      </c>
      <c r="C187" s="28">
        <v>976.72249999999997</v>
      </c>
      <c r="D187" s="28">
        <v>54.609699999999997</v>
      </c>
      <c r="E187" s="28">
        <v>390.1651</v>
      </c>
      <c r="F187" s="28">
        <v>25.613499999999998</v>
      </c>
      <c r="G187" s="28">
        <v>52.031500000000001</v>
      </c>
      <c r="H187" s="28">
        <v>135.1952</v>
      </c>
      <c r="I187" s="28">
        <v>482.33409999999998</v>
      </c>
      <c r="J187" s="28">
        <v>144.47139999999999</v>
      </c>
      <c r="K187" s="28">
        <v>63.136800000000001</v>
      </c>
      <c r="L187" s="28">
        <v>200.14009999999999</v>
      </c>
      <c r="M187" s="28">
        <v>162.3997</v>
      </c>
      <c r="N187" s="28">
        <v>242.5214</v>
      </c>
      <c r="O187" s="28">
        <v>197.07980000000001</v>
      </c>
      <c r="P187" s="28">
        <v>183.2741</v>
      </c>
      <c r="Q187" s="28">
        <v>313.0754</v>
      </c>
      <c r="R187" s="28">
        <v>94.460800000000006</v>
      </c>
      <c r="S187" s="28">
        <v>363.52</v>
      </c>
      <c r="T187" s="28">
        <v>734.89419999999996</v>
      </c>
      <c r="U187" s="28">
        <v>43.028100000000002</v>
      </c>
      <c r="V187" s="28">
        <v>790.73680000000002</v>
      </c>
      <c r="W187" s="28">
        <v>128.31399999999999</v>
      </c>
      <c r="X187" s="28">
        <v>43.122700000000002</v>
      </c>
      <c r="Y187" s="28">
        <v>196.1592</v>
      </c>
      <c r="Z187" s="28">
        <v>524.20870000000002</v>
      </c>
      <c r="AA187" s="28">
        <v>175.83799999999999</v>
      </c>
      <c r="AB187" s="11">
        <f>AB186*(1+SUMPRODUCT($B$6:$AA$6,'2-artRendite'!B187:AA187))</f>
        <v>266.35982742602147</v>
      </c>
      <c r="AC187" s="15">
        <v>298.14429999999999</v>
      </c>
    </row>
    <row r="188" spans="1:29" s="15" customFormat="1" ht="14.25" x14ac:dyDescent="0.2">
      <c r="A188" s="40">
        <v>38716</v>
      </c>
      <c r="B188" s="27">
        <v>128.19489999999999</v>
      </c>
      <c r="C188" s="27">
        <v>1025.4835</v>
      </c>
      <c r="D188" s="27">
        <v>60.49</v>
      </c>
      <c r="E188" s="27">
        <v>415.0102</v>
      </c>
      <c r="F188" s="27">
        <v>27.479700000000001</v>
      </c>
      <c r="G188" s="27">
        <v>54.107599999999998</v>
      </c>
      <c r="H188" s="27">
        <v>141.12860000000001</v>
      </c>
      <c r="I188" s="27">
        <v>494.91980000000001</v>
      </c>
      <c r="J188" s="27">
        <v>151.3955</v>
      </c>
      <c r="K188" s="27">
        <v>61.391399999999997</v>
      </c>
      <c r="L188" s="27">
        <v>202.1559</v>
      </c>
      <c r="M188" s="27">
        <v>147.2244</v>
      </c>
      <c r="N188" s="27">
        <v>255.07839999999999</v>
      </c>
      <c r="O188" s="27">
        <v>209.6285</v>
      </c>
      <c r="P188" s="27">
        <v>198.82679999999999</v>
      </c>
      <c r="Q188" s="27">
        <v>356.17320000000001</v>
      </c>
      <c r="R188" s="27">
        <v>95.881600000000006</v>
      </c>
      <c r="S188" s="27">
        <v>430.70850000000002</v>
      </c>
      <c r="T188" s="27">
        <v>817.41229999999996</v>
      </c>
      <c r="U188" s="27">
        <v>45.657400000000003</v>
      </c>
      <c r="V188" s="27">
        <v>834.69690000000003</v>
      </c>
      <c r="W188" s="27">
        <v>142.935</v>
      </c>
      <c r="X188" s="27">
        <v>45.9846</v>
      </c>
      <c r="Y188" s="27">
        <v>200.15729999999999</v>
      </c>
      <c r="Z188" s="27">
        <v>522.49680000000001</v>
      </c>
      <c r="AA188" s="27">
        <v>187.20820000000001</v>
      </c>
      <c r="AB188" s="11">
        <f>AB187*(1+SUMPRODUCT($B$6:$AA$6,'2-artRendite'!B188:AA188))</f>
        <v>281.11740870573811</v>
      </c>
      <c r="AC188" s="15">
        <v>307.64980000000003</v>
      </c>
    </row>
    <row r="189" spans="1:29" s="15" customFormat="1" ht="14.25" x14ac:dyDescent="0.2">
      <c r="A189" s="39">
        <v>38748</v>
      </c>
      <c r="B189" s="28">
        <v>141.4547</v>
      </c>
      <c r="C189" s="28">
        <v>1145.7898</v>
      </c>
      <c r="D189" s="28">
        <v>67.006500000000003</v>
      </c>
      <c r="E189" s="28">
        <v>454.59570000000002</v>
      </c>
      <c r="F189" s="28">
        <v>27.965699999999998</v>
      </c>
      <c r="G189" s="28">
        <v>55.842100000000002</v>
      </c>
      <c r="H189" s="28">
        <v>155.74430000000001</v>
      </c>
      <c r="I189" s="28">
        <v>512.45169999999996</v>
      </c>
      <c r="J189" s="28">
        <v>156.0839</v>
      </c>
      <c r="K189" s="28">
        <v>54.325099999999999</v>
      </c>
      <c r="L189" s="28">
        <v>195.1037</v>
      </c>
      <c r="M189" s="28">
        <v>121.19889999999999</v>
      </c>
      <c r="N189" s="28">
        <v>287.822</v>
      </c>
      <c r="O189" s="28">
        <v>233.95320000000001</v>
      </c>
      <c r="P189" s="28">
        <v>193.30609999999999</v>
      </c>
      <c r="Q189" s="28">
        <v>336.9246</v>
      </c>
      <c r="R189" s="28">
        <v>98.215299999999999</v>
      </c>
      <c r="S189" s="28">
        <v>530.66840000000002</v>
      </c>
      <c r="T189" s="28">
        <v>847.24189999999999</v>
      </c>
      <c r="U189" s="28">
        <v>46.368000000000002</v>
      </c>
      <c r="V189" s="28">
        <v>919.25969999999995</v>
      </c>
      <c r="W189" s="28">
        <v>172.64670000000001</v>
      </c>
      <c r="X189" s="28">
        <v>45.541699999999999</v>
      </c>
      <c r="Y189" s="28">
        <v>253.6361</v>
      </c>
      <c r="Z189" s="28">
        <v>581.37570000000005</v>
      </c>
      <c r="AA189" s="28">
        <v>226.66399999999999</v>
      </c>
      <c r="AB189" s="11">
        <f>AB188*(1+SUMPRODUCT($B$6:$AA$6,'2-artRendite'!B189:AA189))</f>
        <v>299.26083068207271</v>
      </c>
      <c r="AC189" s="15">
        <v>313.34010000000001</v>
      </c>
    </row>
    <row r="190" spans="1:29" s="15" customFormat="1" ht="14.25" x14ac:dyDescent="0.2">
      <c r="A190" s="40">
        <v>38776</v>
      </c>
      <c r="B190" s="27">
        <v>135.7012</v>
      </c>
      <c r="C190" s="27">
        <v>1068.8939</v>
      </c>
      <c r="D190" s="27">
        <v>63.0017</v>
      </c>
      <c r="E190" s="27">
        <v>449.64069999999998</v>
      </c>
      <c r="F190" s="27">
        <v>29.228100000000001</v>
      </c>
      <c r="G190" s="27">
        <v>54.340400000000002</v>
      </c>
      <c r="H190" s="27">
        <v>153.13399999999999</v>
      </c>
      <c r="I190" s="27">
        <v>465.91250000000002</v>
      </c>
      <c r="J190" s="27">
        <v>173.90969999999999</v>
      </c>
      <c r="K190" s="27">
        <v>54.2042</v>
      </c>
      <c r="L190" s="27">
        <v>186.48</v>
      </c>
      <c r="M190" s="27">
        <v>86.165499999999994</v>
      </c>
      <c r="N190" s="27">
        <v>282.66289999999998</v>
      </c>
      <c r="O190" s="27">
        <v>230.84010000000001</v>
      </c>
      <c r="P190" s="27">
        <v>189.4298</v>
      </c>
      <c r="Q190" s="27">
        <v>317.76839999999999</v>
      </c>
      <c r="R190" s="27">
        <v>103.71769999999999</v>
      </c>
      <c r="S190" s="27">
        <v>503.49259999999998</v>
      </c>
      <c r="T190" s="27">
        <v>676.45489999999995</v>
      </c>
      <c r="U190" s="27">
        <v>49.983499999999999</v>
      </c>
      <c r="V190" s="27">
        <v>830.97789999999998</v>
      </c>
      <c r="W190" s="27">
        <v>176.51480000000001</v>
      </c>
      <c r="X190" s="27">
        <v>44.180999999999997</v>
      </c>
      <c r="Y190" s="27">
        <v>227.78720000000001</v>
      </c>
      <c r="Z190" s="27">
        <v>566.93970000000002</v>
      </c>
      <c r="AA190" s="27">
        <v>224.03569999999999</v>
      </c>
      <c r="AB190" s="11">
        <f>AB189*(1+SUMPRODUCT($B$6:$AA$6,'2-artRendite'!B190:AA190))</f>
        <v>288.23608112009106</v>
      </c>
      <c r="AC190" s="15">
        <v>293.72449999999998</v>
      </c>
    </row>
    <row r="191" spans="1:29" s="15" customFormat="1" ht="14.25" x14ac:dyDescent="0.2">
      <c r="A191" s="39">
        <v>38807</v>
      </c>
      <c r="B191" s="28">
        <v>138.72710000000001</v>
      </c>
      <c r="C191" s="28">
        <v>1123.5563</v>
      </c>
      <c r="D191" s="28">
        <v>59.522399999999998</v>
      </c>
      <c r="E191" s="28">
        <v>510.34609999999998</v>
      </c>
      <c r="F191" s="28">
        <v>29.005099999999999</v>
      </c>
      <c r="G191" s="28">
        <v>51.808599999999998</v>
      </c>
      <c r="H191" s="28">
        <v>158.44239999999999</v>
      </c>
      <c r="I191" s="28">
        <v>499.9914</v>
      </c>
      <c r="J191" s="28">
        <v>164.0145</v>
      </c>
      <c r="K191" s="28">
        <v>49.988</v>
      </c>
      <c r="L191" s="28">
        <v>168.6652</v>
      </c>
      <c r="M191" s="28">
        <v>90.272300000000001</v>
      </c>
      <c r="N191" s="28">
        <v>289.08519999999999</v>
      </c>
      <c r="O191" s="28">
        <v>272.27260000000001</v>
      </c>
      <c r="P191" s="28">
        <v>182.9699</v>
      </c>
      <c r="Q191" s="28">
        <v>316.29539999999997</v>
      </c>
      <c r="R191" s="28">
        <v>98.999799999999993</v>
      </c>
      <c r="S191" s="28">
        <v>528.48180000000002</v>
      </c>
      <c r="T191" s="28">
        <v>780.07069999999999</v>
      </c>
      <c r="U191" s="28">
        <v>45.801600000000001</v>
      </c>
      <c r="V191" s="28">
        <v>882.16120000000001</v>
      </c>
      <c r="W191" s="28">
        <v>199.2604</v>
      </c>
      <c r="X191" s="28">
        <v>45.2044</v>
      </c>
      <c r="Y191" s="28">
        <v>228.10059999999999</v>
      </c>
      <c r="Z191" s="28">
        <v>573.11090000000002</v>
      </c>
      <c r="AA191" s="28">
        <v>235.65600000000001</v>
      </c>
      <c r="AB191" s="11">
        <f>AB190*(1+SUMPRODUCT($B$6:$AA$6,'2-artRendite'!B191:AA191))</f>
        <v>294.21282391443413</v>
      </c>
      <c r="AC191" s="15">
        <v>300.2568</v>
      </c>
    </row>
    <row r="192" spans="1:29" s="15" customFormat="1" ht="14.25" x14ac:dyDescent="0.2">
      <c r="A192" s="40">
        <v>38835</v>
      </c>
      <c r="B192" s="27">
        <v>154.86340000000001</v>
      </c>
      <c r="C192" s="27">
        <v>1227.8497</v>
      </c>
      <c r="D192" s="27">
        <v>59.6205</v>
      </c>
      <c r="E192" s="27">
        <v>672.69140000000004</v>
      </c>
      <c r="F192" s="27">
        <v>29.279299999999999</v>
      </c>
      <c r="G192" s="27">
        <v>49.332700000000003</v>
      </c>
      <c r="H192" s="27">
        <v>177.38040000000001</v>
      </c>
      <c r="I192" s="27">
        <v>540.36189999999999</v>
      </c>
      <c r="J192" s="27">
        <v>167.07069999999999</v>
      </c>
      <c r="K192" s="27">
        <v>51.492800000000003</v>
      </c>
      <c r="L192" s="27">
        <v>167.3355</v>
      </c>
      <c r="M192" s="27">
        <v>80.662800000000004</v>
      </c>
      <c r="N192" s="27">
        <v>367.06240000000003</v>
      </c>
      <c r="O192" s="27">
        <v>320.3775</v>
      </c>
      <c r="P192" s="27">
        <v>188.2928</v>
      </c>
      <c r="Q192" s="27">
        <v>311.91989999999998</v>
      </c>
      <c r="R192" s="27">
        <v>110.048</v>
      </c>
      <c r="S192" s="27">
        <v>509.67329999999998</v>
      </c>
      <c r="T192" s="27">
        <v>848.77970000000005</v>
      </c>
      <c r="U192" s="27">
        <v>45.684199999999997</v>
      </c>
      <c r="V192" s="27">
        <v>945.31970000000001</v>
      </c>
      <c r="W192" s="27">
        <v>241.84379999999999</v>
      </c>
      <c r="X192" s="27">
        <v>45.488999999999997</v>
      </c>
      <c r="Y192" s="27">
        <v>230.92949999999999</v>
      </c>
      <c r="Z192" s="27">
        <v>625.06460000000004</v>
      </c>
      <c r="AA192" s="27">
        <v>274.05650000000003</v>
      </c>
      <c r="AB192" s="11">
        <f>AB191*(1+SUMPRODUCT($B$6:$AA$6,'2-artRendite'!B192:AA192))</f>
        <v>314.64972985333367</v>
      </c>
      <c r="AC192" s="15">
        <v>320.61369999999999</v>
      </c>
    </row>
    <row r="193" spans="1:29" s="15" customFormat="1" ht="14.25" x14ac:dyDescent="0.2">
      <c r="A193" s="39">
        <v>38868</v>
      </c>
      <c r="B193" s="28">
        <v>148.99799999999999</v>
      </c>
      <c r="C193" s="28">
        <v>1201.9357</v>
      </c>
      <c r="D193" s="28">
        <v>54.013199999999998</v>
      </c>
      <c r="E193" s="28">
        <v>760.2704</v>
      </c>
      <c r="F193" s="28">
        <v>29.672499999999999</v>
      </c>
      <c r="G193" s="28">
        <v>48.8</v>
      </c>
      <c r="H193" s="28">
        <v>174.9443</v>
      </c>
      <c r="I193" s="28">
        <v>531.37109999999996</v>
      </c>
      <c r="J193" s="28">
        <v>189.667</v>
      </c>
      <c r="K193" s="28">
        <v>51.046999999999997</v>
      </c>
      <c r="L193" s="28">
        <v>179.11699999999999</v>
      </c>
      <c r="M193" s="28">
        <v>75.946200000000005</v>
      </c>
      <c r="N193" s="28">
        <v>428.09249999999997</v>
      </c>
      <c r="O193" s="28">
        <v>294.03769999999997</v>
      </c>
      <c r="P193" s="28">
        <v>182.34909999999999</v>
      </c>
      <c r="Q193" s="28">
        <v>310.93340000000001</v>
      </c>
      <c r="R193" s="28">
        <v>108.12179999999999</v>
      </c>
      <c r="S193" s="28">
        <v>454.04579999999999</v>
      </c>
      <c r="T193" s="28">
        <v>876.41579999999999</v>
      </c>
      <c r="U193" s="28">
        <v>50.361499999999999</v>
      </c>
      <c r="V193" s="28">
        <v>920.89149999999995</v>
      </c>
      <c r="W193" s="28">
        <v>283.7611</v>
      </c>
      <c r="X193" s="28">
        <v>44.245600000000003</v>
      </c>
      <c r="Y193" s="28">
        <v>203.11969999999999</v>
      </c>
      <c r="Z193" s="28">
        <v>672.84699999999998</v>
      </c>
      <c r="AA193" s="28">
        <v>240.63159999999999</v>
      </c>
      <c r="AB193" s="11">
        <f>AB192*(1+SUMPRODUCT($B$6:$AA$6,'2-artRendite'!B193:AA193))</f>
        <v>315.85712926375919</v>
      </c>
      <c r="AC193" s="15">
        <v>323.68130000000002</v>
      </c>
    </row>
    <row r="194" spans="1:29" s="15" customFormat="1" ht="14.25" x14ac:dyDescent="0.2">
      <c r="A194" s="40">
        <v>38898</v>
      </c>
      <c r="B194" s="27">
        <v>147.34889999999999</v>
      </c>
      <c r="C194" s="27">
        <v>1245.7651000000001</v>
      </c>
      <c r="D194" s="27">
        <v>53.847499999999997</v>
      </c>
      <c r="E194" s="27">
        <v>716.58429999999998</v>
      </c>
      <c r="F194" s="27">
        <v>27.828700000000001</v>
      </c>
      <c r="G194" s="27">
        <v>47.045000000000002</v>
      </c>
      <c r="H194" s="27">
        <v>166.7182</v>
      </c>
      <c r="I194" s="27">
        <v>537.86699999999996</v>
      </c>
      <c r="J194" s="27">
        <v>194.81209999999999</v>
      </c>
      <c r="K194" s="27">
        <v>55.569499999999998</v>
      </c>
      <c r="L194" s="27">
        <v>192.41149999999999</v>
      </c>
      <c r="M194" s="27">
        <v>69.088300000000004</v>
      </c>
      <c r="N194" s="27">
        <v>415.21890000000002</v>
      </c>
      <c r="O194" s="27">
        <v>256.50200000000001</v>
      </c>
      <c r="P194" s="27">
        <v>187.57919999999999</v>
      </c>
      <c r="Q194" s="27">
        <v>320.67779999999999</v>
      </c>
      <c r="R194" s="27">
        <v>112.8296</v>
      </c>
      <c r="S194" s="27">
        <v>469.77730000000003</v>
      </c>
      <c r="T194" s="27">
        <v>920.36490000000003</v>
      </c>
      <c r="U194" s="27">
        <v>48.804400000000001</v>
      </c>
      <c r="V194" s="27">
        <v>948.85050000000001</v>
      </c>
      <c r="W194" s="27">
        <v>249.52340000000001</v>
      </c>
      <c r="X194" s="27">
        <v>48.739199999999997</v>
      </c>
      <c r="Y194" s="27">
        <v>191.75970000000001</v>
      </c>
      <c r="Z194" s="27">
        <v>665.47130000000004</v>
      </c>
      <c r="AA194" s="27">
        <v>235.38120000000001</v>
      </c>
      <c r="AB194" s="11">
        <f>AB193*(1+SUMPRODUCT($B$6:$AA$6,'2-artRendite'!B194:AA194))</f>
        <v>314.08202551107121</v>
      </c>
      <c r="AC194" s="15">
        <v>318.65179999999998</v>
      </c>
    </row>
    <row r="195" spans="1:29" s="15" customFormat="1" ht="14.25" x14ac:dyDescent="0.2">
      <c r="A195" s="39">
        <v>38929</v>
      </c>
      <c r="B195" s="28">
        <v>143.91579999999999</v>
      </c>
      <c r="C195" s="28">
        <v>1260.6532</v>
      </c>
      <c r="D195" s="28">
        <v>53.143000000000001</v>
      </c>
      <c r="E195" s="28">
        <v>765.77539999999999</v>
      </c>
      <c r="F195" s="28">
        <v>27.152999999999999</v>
      </c>
      <c r="G195" s="28">
        <v>48.223999999999997</v>
      </c>
      <c r="H195" s="28">
        <v>172.22710000000001</v>
      </c>
      <c r="I195" s="28">
        <v>527.49810000000002</v>
      </c>
      <c r="J195" s="28">
        <v>189.40299999999999</v>
      </c>
      <c r="K195" s="28">
        <v>55.015799999999999</v>
      </c>
      <c r="L195" s="28">
        <v>192.10910000000001</v>
      </c>
      <c r="M195" s="28">
        <v>89.447500000000005</v>
      </c>
      <c r="N195" s="28">
        <v>507.15960000000001</v>
      </c>
      <c r="O195" s="28">
        <v>268.2217</v>
      </c>
      <c r="P195" s="28">
        <v>181.5018</v>
      </c>
      <c r="Q195" s="28">
        <v>299.05700000000002</v>
      </c>
      <c r="R195" s="28">
        <v>114.4365</v>
      </c>
      <c r="S195" s="28">
        <v>430.51170000000002</v>
      </c>
      <c r="T195" s="28">
        <v>902.20209999999997</v>
      </c>
      <c r="U195" s="28">
        <v>49.1995</v>
      </c>
      <c r="V195" s="28">
        <v>947.70709999999997</v>
      </c>
      <c r="W195" s="28">
        <v>266.21120000000002</v>
      </c>
      <c r="X195" s="28">
        <v>44.381100000000004</v>
      </c>
      <c r="Y195" s="28">
        <v>206.3185</v>
      </c>
      <c r="Z195" s="28">
        <v>668.28279999999995</v>
      </c>
      <c r="AA195" s="28">
        <v>244.34280000000001</v>
      </c>
      <c r="AB195" s="11">
        <f>AB194*(1+SUMPRODUCT($B$6:$AA$6,'2-artRendite'!B195:AA195))</f>
        <v>320.06088807346634</v>
      </c>
      <c r="AC195" s="15">
        <v>328.88060000000002</v>
      </c>
    </row>
    <row r="196" spans="1:29" s="15" customFormat="1" ht="14.25" x14ac:dyDescent="0.2">
      <c r="A196" s="40">
        <v>38960</v>
      </c>
      <c r="B196" s="27">
        <v>139.86179999999999</v>
      </c>
      <c r="C196" s="27">
        <v>1193.1705999999999</v>
      </c>
      <c r="D196" s="27">
        <v>55.931800000000003</v>
      </c>
      <c r="E196" s="27">
        <v>754.24670000000003</v>
      </c>
      <c r="F196" s="27">
        <v>26.383700000000001</v>
      </c>
      <c r="G196" s="27">
        <v>48.257599999999996</v>
      </c>
      <c r="H196" s="27">
        <v>169.60230000000001</v>
      </c>
      <c r="I196" s="27">
        <v>508.26429999999999</v>
      </c>
      <c r="J196" s="27">
        <v>183.37379999999999</v>
      </c>
      <c r="K196" s="27">
        <v>59.860500000000002</v>
      </c>
      <c r="L196" s="27">
        <v>202.56299999999999</v>
      </c>
      <c r="M196" s="27">
        <v>72.391000000000005</v>
      </c>
      <c r="N196" s="27">
        <v>583.17160000000001</v>
      </c>
      <c r="O196" s="27">
        <v>304.59559999999999</v>
      </c>
      <c r="P196" s="27">
        <v>168.91659999999999</v>
      </c>
      <c r="Q196" s="27">
        <v>286.84660000000002</v>
      </c>
      <c r="R196" s="27">
        <v>107.4212</v>
      </c>
      <c r="S196" s="27">
        <v>342.20699999999999</v>
      </c>
      <c r="T196" s="27">
        <v>746.74130000000002</v>
      </c>
      <c r="U196" s="27">
        <v>49.750300000000003</v>
      </c>
      <c r="V196" s="27">
        <v>888.38080000000002</v>
      </c>
      <c r="W196" s="27">
        <v>268.79820000000001</v>
      </c>
      <c r="X196" s="27">
        <v>43.267699999999998</v>
      </c>
      <c r="Y196" s="27">
        <v>232.4862</v>
      </c>
      <c r="Z196" s="27">
        <v>676.36040000000003</v>
      </c>
      <c r="AA196" s="27">
        <v>258.91039999999998</v>
      </c>
      <c r="AB196" s="11">
        <f>AB195*(1+SUMPRODUCT($B$6:$AA$6,'2-artRendite'!B196:AA196))</f>
        <v>315.93327388599971</v>
      </c>
      <c r="AC196" s="15">
        <v>317.02870000000001</v>
      </c>
    </row>
    <row r="197" spans="1:29" s="15" customFormat="1" ht="14.25" x14ac:dyDescent="0.2">
      <c r="A197" s="39">
        <v>38989</v>
      </c>
      <c r="B197" s="28">
        <v>144.64959999999999</v>
      </c>
      <c r="C197" s="28">
        <v>1058.4079999999999</v>
      </c>
      <c r="D197" s="28">
        <v>55.9694</v>
      </c>
      <c r="E197" s="28">
        <v>758.18790000000001</v>
      </c>
      <c r="F197" s="28">
        <v>28.036000000000001</v>
      </c>
      <c r="G197" s="28">
        <v>44.375799999999998</v>
      </c>
      <c r="H197" s="28">
        <v>162.21530000000001</v>
      </c>
      <c r="I197" s="28">
        <v>432.75940000000003</v>
      </c>
      <c r="J197" s="28">
        <v>185.49870000000001</v>
      </c>
      <c r="K197" s="28">
        <v>56.404400000000003</v>
      </c>
      <c r="L197" s="28">
        <v>196.08320000000001</v>
      </c>
      <c r="M197" s="28">
        <v>49.643799999999999</v>
      </c>
      <c r="N197" s="28">
        <v>601.88109999999995</v>
      </c>
      <c r="O197" s="28">
        <v>270.834</v>
      </c>
      <c r="P197" s="28">
        <v>167.06399999999999</v>
      </c>
      <c r="Q197" s="28">
        <v>291.71890000000002</v>
      </c>
      <c r="R197" s="28">
        <v>101.5607</v>
      </c>
      <c r="S197" s="28">
        <v>317.05009999999999</v>
      </c>
      <c r="T197" s="28">
        <v>651.11099999999999</v>
      </c>
      <c r="U197" s="28">
        <v>52.400100000000002</v>
      </c>
      <c r="V197" s="28">
        <v>785.06949999999995</v>
      </c>
      <c r="W197" s="28">
        <v>260.54809999999998</v>
      </c>
      <c r="X197" s="28">
        <v>43.058100000000003</v>
      </c>
      <c r="Y197" s="28">
        <v>269.24079999999998</v>
      </c>
      <c r="Z197" s="28">
        <v>619.49199999999996</v>
      </c>
      <c r="AA197" s="28">
        <v>259.60419999999999</v>
      </c>
      <c r="AB197" s="11">
        <f>AB196*(1+SUMPRODUCT($B$6:$AA$6,'2-artRendite'!B197:AA197))</f>
        <v>303.46790204908444</v>
      </c>
      <c r="AC197" s="15">
        <v>297.94009999999997</v>
      </c>
    </row>
    <row r="198" spans="1:29" s="15" customFormat="1" ht="14.25" x14ac:dyDescent="0.2">
      <c r="A198" s="40">
        <v>39021</v>
      </c>
      <c r="B198" s="27">
        <v>157.99039999999999</v>
      </c>
      <c r="C198" s="27">
        <v>992.06820000000005</v>
      </c>
      <c r="D198" s="27">
        <v>56.5276</v>
      </c>
      <c r="E198" s="27">
        <v>736.1934</v>
      </c>
      <c r="F198" s="27">
        <v>34.405200000000001</v>
      </c>
      <c r="G198" s="27">
        <v>43.5366</v>
      </c>
      <c r="H198" s="27">
        <v>163.625</v>
      </c>
      <c r="I198" s="27">
        <v>403.89449999999999</v>
      </c>
      <c r="J198" s="27">
        <v>193.81710000000001</v>
      </c>
      <c r="K198" s="27">
        <v>60.467300000000002</v>
      </c>
      <c r="L198" s="27">
        <v>192.50239999999999</v>
      </c>
      <c r="M198" s="27">
        <v>53.462499999999999</v>
      </c>
      <c r="N198" s="27">
        <v>655.40009999999995</v>
      </c>
      <c r="O198" s="27">
        <v>289.21969999999999</v>
      </c>
      <c r="P198" s="27">
        <v>192.51089999999999</v>
      </c>
      <c r="Q198" s="27">
        <v>339.29840000000002</v>
      </c>
      <c r="R198" s="27">
        <v>112.3511</v>
      </c>
      <c r="S198" s="27">
        <v>313.0147</v>
      </c>
      <c r="T198" s="27">
        <v>596.98969999999997</v>
      </c>
      <c r="U198" s="27">
        <v>57.378900000000002</v>
      </c>
      <c r="V198" s="27">
        <v>724.00220000000002</v>
      </c>
      <c r="W198" s="27">
        <v>333.35520000000002</v>
      </c>
      <c r="X198" s="27">
        <v>43.598700000000001</v>
      </c>
      <c r="Y198" s="27">
        <v>322.09769999999997</v>
      </c>
      <c r="Z198" s="27">
        <v>587.74019999999996</v>
      </c>
      <c r="AA198" s="27">
        <v>305.77019999999999</v>
      </c>
      <c r="AB198" s="11">
        <f>AB197*(1+SUMPRODUCT($B$6:$AA$6,'2-artRendite'!B198:AA198))</f>
        <v>320.40428875891433</v>
      </c>
      <c r="AC198" s="15">
        <v>312.07330000000002</v>
      </c>
    </row>
    <row r="199" spans="1:29" s="15" customFormat="1" ht="14.25" x14ac:dyDescent="0.2">
      <c r="A199" s="39">
        <v>39051</v>
      </c>
      <c r="B199" s="28">
        <v>154.8785</v>
      </c>
      <c r="C199" s="28">
        <v>1043.1733999999999</v>
      </c>
      <c r="D199" s="28">
        <v>62.9161</v>
      </c>
      <c r="E199" s="28">
        <v>700.45209999999997</v>
      </c>
      <c r="F199" s="28">
        <v>40.2211</v>
      </c>
      <c r="G199" s="28">
        <v>43.836599999999997</v>
      </c>
      <c r="H199" s="28">
        <v>175.03440000000001</v>
      </c>
      <c r="I199" s="28">
        <v>434.82870000000003</v>
      </c>
      <c r="J199" s="28">
        <v>201.2627</v>
      </c>
      <c r="K199" s="28">
        <v>57.836300000000001</v>
      </c>
      <c r="L199" s="28">
        <v>188.71440000000001</v>
      </c>
      <c r="M199" s="28">
        <v>59.362699999999997</v>
      </c>
      <c r="N199" s="28">
        <v>718.10500000000002</v>
      </c>
      <c r="O199" s="28">
        <v>329.47730000000001</v>
      </c>
      <c r="P199" s="28">
        <v>205.6849</v>
      </c>
      <c r="Q199" s="28">
        <v>350.35809999999998</v>
      </c>
      <c r="R199" s="28">
        <v>123.0796</v>
      </c>
      <c r="S199" s="28">
        <v>336.62040000000002</v>
      </c>
      <c r="T199" s="28">
        <v>662.35889999999995</v>
      </c>
      <c r="U199" s="28">
        <v>59.620199999999997</v>
      </c>
      <c r="V199" s="28">
        <v>757.23090000000002</v>
      </c>
      <c r="W199" s="28">
        <v>348.57229999999998</v>
      </c>
      <c r="X199" s="28">
        <v>44.898600000000002</v>
      </c>
      <c r="Y199" s="28">
        <v>333.39170000000001</v>
      </c>
      <c r="Z199" s="28">
        <v>639.1739</v>
      </c>
      <c r="AA199" s="28">
        <v>314.35879999999997</v>
      </c>
      <c r="AB199" s="11">
        <f>AB198*(1+SUMPRODUCT($B$6:$AA$6,'2-artRendite'!B199:AA199))</f>
        <v>338.04508446333318</v>
      </c>
      <c r="AC199" s="15">
        <v>329.13979999999998</v>
      </c>
    </row>
    <row r="200" spans="1:29" s="15" customFormat="1" ht="14.25" x14ac:dyDescent="0.2">
      <c r="A200" s="40">
        <v>39080</v>
      </c>
      <c r="B200" s="27">
        <v>160.56909999999999</v>
      </c>
      <c r="C200" s="27">
        <v>990.04610000000002</v>
      </c>
      <c r="D200" s="27">
        <v>64.128900000000002</v>
      </c>
      <c r="E200" s="27">
        <v>631.80359999999996</v>
      </c>
      <c r="F200" s="27">
        <v>40.3538</v>
      </c>
      <c r="G200" s="27">
        <v>46.2211</v>
      </c>
      <c r="H200" s="27">
        <v>171.71289999999999</v>
      </c>
      <c r="I200" s="27">
        <v>383.3331</v>
      </c>
      <c r="J200" s="27">
        <v>187.1857</v>
      </c>
      <c r="K200" s="27">
        <v>54.9694</v>
      </c>
      <c r="L200" s="27">
        <v>196.6858</v>
      </c>
      <c r="M200" s="27">
        <v>43.043100000000003</v>
      </c>
      <c r="N200" s="27">
        <v>714.95709999999997</v>
      </c>
      <c r="O200" s="27">
        <v>303.12630000000001</v>
      </c>
      <c r="P200" s="27">
        <v>205.25749999999999</v>
      </c>
      <c r="Q200" s="27">
        <v>346.99209999999999</v>
      </c>
      <c r="R200" s="27">
        <v>121.9282</v>
      </c>
      <c r="S200" s="27">
        <v>321.00959999999998</v>
      </c>
      <c r="T200" s="27">
        <v>622.06889999999999</v>
      </c>
      <c r="U200" s="27">
        <v>57.502299999999998</v>
      </c>
      <c r="V200" s="27">
        <v>729.27819999999997</v>
      </c>
      <c r="W200" s="27">
        <v>340.63350000000003</v>
      </c>
      <c r="X200" s="27">
        <v>47.333100000000002</v>
      </c>
      <c r="Y200" s="27">
        <v>337.06630000000001</v>
      </c>
      <c r="Z200" s="27">
        <v>619.36800000000005</v>
      </c>
      <c r="AA200" s="27">
        <v>348.10050000000001</v>
      </c>
      <c r="AB200" s="11">
        <f>AB199*(1+SUMPRODUCT($B$6:$AA$6,'2-artRendite'!B200:AA200))</f>
        <v>329.06042007014878</v>
      </c>
      <c r="AC200" s="15">
        <v>314.0231</v>
      </c>
    </row>
    <row r="201" spans="1:29" s="15" customFormat="1" ht="14.25" x14ac:dyDescent="0.2">
      <c r="A201" s="39">
        <v>39113</v>
      </c>
      <c r="B201" s="28">
        <v>158.34700000000001</v>
      </c>
      <c r="C201" s="28">
        <v>919.9357</v>
      </c>
      <c r="D201" s="28">
        <v>60.059199999999997</v>
      </c>
      <c r="E201" s="28">
        <v>573.61210000000005</v>
      </c>
      <c r="F201" s="28">
        <v>41.968000000000004</v>
      </c>
      <c r="G201" s="28">
        <v>44.623899999999999</v>
      </c>
      <c r="H201" s="28">
        <v>176.1557</v>
      </c>
      <c r="I201" s="28">
        <v>384.6687</v>
      </c>
      <c r="J201" s="28">
        <v>180.30510000000001</v>
      </c>
      <c r="K201" s="28">
        <v>57.468800000000002</v>
      </c>
      <c r="L201" s="28">
        <v>196.09880000000001</v>
      </c>
      <c r="M201" s="28">
        <v>50.978900000000003</v>
      </c>
      <c r="N201" s="28">
        <v>815.09</v>
      </c>
      <c r="O201" s="28">
        <v>319.46660000000003</v>
      </c>
      <c r="P201" s="28">
        <v>212.78020000000001</v>
      </c>
      <c r="Q201" s="28">
        <v>367.17250000000001</v>
      </c>
      <c r="R201" s="28">
        <v>121.00449999999999</v>
      </c>
      <c r="S201" s="28">
        <v>290.92489999999998</v>
      </c>
      <c r="T201" s="28">
        <v>584.51900000000001</v>
      </c>
      <c r="U201" s="28">
        <v>53.906300000000002</v>
      </c>
      <c r="V201" s="28">
        <v>682.86440000000005</v>
      </c>
      <c r="W201" s="28">
        <v>282.37009999999998</v>
      </c>
      <c r="X201" s="28">
        <v>47.0259</v>
      </c>
      <c r="Y201" s="28">
        <v>344.79160000000002</v>
      </c>
      <c r="Z201" s="28">
        <v>642.86590000000001</v>
      </c>
      <c r="AA201" s="28">
        <v>365.33940000000001</v>
      </c>
      <c r="AB201" s="11">
        <f>AB200*(1+SUMPRODUCT($B$6:$AA$6,'2-artRendite'!B201:AA201))</f>
        <v>328.02838169304636</v>
      </c>
      <c r="AC201" s="15">
        <v>314.68360000000001</v>
      </c>
    </row>
    <row r="202" spans="1:29" s="15" customFormat="1" ht="14.25" x14ac:dyDescent="0.2">
      <c r="A202" s="40">
        <v>39141</v>
      </c>
      <c r="B202" s="27">
        <v>163.70769999999999</v>
      </c>
      <c r="C202" s="27">
        <v>980.57719999999995</v>
      </c>
      <c r="D202" s="27">
        <v>59.1875</v>
      </c>
      <c r="E202" s="27">
        <v>607.62929999999994</v>
      </c>
      <c r="F202" s="27">
        <v>44.114100000000001</v>
      </c>
      <c r="G202" s="27">
        <v>44.221400000000003</v>
      </c>
      <c r="H202" s="27">
        <v>180.7747</v>
      </c>
      <c r="I202" s="27">
        <v>408.57870000000003</v>
      </c>
      <c r="J202" s="27">
        <v>187.3115</v>
      </c>
      <c r="K202" s="27">
        <v>57.2941</v>
      </c>
      <c r="L202" s="27">
        <v>205.05719999999999</v>
      </c>
      <c r="M202" s="27">
        <v>48.715600000000002</v>
      </c>
      <c r="N202" s="27">
        <v>935.92089999999996</v>
      </c>
      <c r="O202" s="27">
        <v>333.25479999999999</v>
      </c>
      <c r="P202" s="27">
        <v>228.78049999999999</v>
      </c>
      <c r="Q202" s="27">
        <v>401.209</v>
      </c>
      <c r="R202" s="27">
        <v>125.23009999999999</v>
      </c>
      <c r="S202" s="27">
        <v>289.43849999999998</v>
      </c>
      <c r="T202" s="27">
        <v>650.30930000000001</v>
      </c>
      <c r="U202" s="27">
        <v>54.7318</v>
      </c>
      <c r="V202" s="27">
        <v>725.60450000000003</v>
      </c>
      <c r="W202" s="27">
        <v>282.38350000000003</v>
      </c>
      <c r="X202" s="27">
        <v>49.6539</v>
      </c>
      <c r="Y202" s="27">
        <v>377.86059999999998</v>
      </c>
      <c r="Z202" s="27">
        <v>685.83939999999996</v>
      </c>
      <c r="AA202" s="27">
        <v>404.42090000000002</v>
      </c>
      <c r="AB202" s="11">
        <f>AB201*(1+SUMPRODUCT($B$6:$AA$6,'2-artRendite'!B202:AA202))</f>
        <v>343.38757739073282</v>
      </c>
      <c r="AC202" s="15">
        <v>325.28059999999999</v>
      </c>
    </row>
    <row r="203" spans="1:29" s="15" customFormat="1" ht="14.25" x14ac:dyDescent="0.2">
      <c r="A203" s="39">
        <v>39171</v>
      </c>
      <c r="B203" s="28">
        <v>162.69999999999999</v>
      </c>
      <c r="C203" s="28">
        <v>1048.2660000000001</v>
      </c>
      <c r="D203" s="28">
        <v>54.796100000000003</v>
      </c>
      <c r="E203" s="28">
        <v>697.50070000000005</v>
      </c>
      <c r="F203" s="28">
        <v>38.094499999999996</v>
      </c>
      <c r="G203" s="28">
        <v>44.199800000000003</v>
      </c>
      <c r="H203" s="28">
        <v>178.85069999999999</v>
      </c>
      <c r="I203" s="28">
        <v>433.68799999999999</v>
      </c>
      <c r="J203" s="28">
        <v>166.56960000000001</v>
      </c>
      <c r="K203" s="28">
        <v>55.49</v>
      </c>
      <c r="L203" s="28">
        <v>206.7038</v>
      </c>
      <c r="M203" s="28">
        <v>51.066099999999999</v>
      </c>
      <c r="N203" s="28">
        <v>1031.9076</v>
      </c>
      <c r="O203" s="28">
        <v>316.19260000000003</v>
      </c>
      <c r="P203" s="28">
        <v>222.07830000000001</v>
      </c>
      <c r="Q203" s="28">
        <v>369.88159999999999</v>
      </c>
      <c r="R203" s="28">
        <v>132.78319999999999</v>
      </c>
      <c r="S203" s="28">
        <v>271.93950000000001</v>
      </c>
      <c r="T203" s="28">
        <v>711.88440000000003</v>
      </c>
      <c r="U203" s="28">
        <v>49.33</v>
      </c>
      <c r="V203" s="28">
        <v>761.101</v>
      </c>
      <c r="W203" s="28">
        <v>265.16460000000001</v>
      </c>
      <c r="X203" s="28">
        <v>56.222499999999997</v>
      </c>
      <c r="Y203" s="28">
        <v>401.24610000000001</v>
      </c>
      <c r="Z203" s="28">
        <v>682.06889999999999</v>
      </c>
      <c r="AA203" s="28">
        <v>413.81639999999999</v>
      </c>
      <c r="AB203" s="11">
        <f>AB202*(1+SUMPRODUCT($B$6:$AA$6,'2-artRendite'!B203:AA203))</f>
        <v>344.76364481279421</v>
      </c>
      <c r="AC203" s="15">
        <v>328.45179999999999</v>
      </c>
    </row>
    <row r="204" spans="1:29" s="15" customFormat="1" ht="14.25" x14ac:dyDescent="0.2">
      <c r="A204" s="40">
        <v>39202</v>
      </c>
      <c r="B204" s="27">
        <v>167.04060000000001</v>
      </c>
      <c r="C204" s="27">
        <v>1051.4826</v>
      </c>
      <c r="D204" s="27">
        <v>52.110500000000002</v>
      </c>
      <c r="E204" s="27">
        <v>791.21969999999999</v>
      </c>
      <c r="F204" s="27">
        <v>36.301200000000001</v>
      </c>
      <c r="G204" s="27">
        <v>39.518500000000003</v>
      </c>
      <c r="H204" s="27">
        <v>183.50030000000001</v>
      </c>
      <c r="I204" s="27">
        <v>434.96440000000001</v>
      </c>
      <c r="J204" s="27">
        <v>178.03989999999999</v>
      </c>
      <c r="K204" s="27">
        <v>55.503</v>
      </c>
      <c r="L204" s="27">
        <v>205.93610000000001</v>
      </c>
      <c r="M204" s="27">
        <v>51.180500000000002</v>
      </c>
      <c r="N204" s="27">
        <v>1115.6922999999999</v>
      </c>
      <c r="O204" s="27">
        <v>317.39830000000001</v>
      </c>
      <c r="P204" s="27">
        <v>212.6215</v>
      </c>
      <c r="Q204" s="27">
        <v>339.17020000000002</v>
      </c>
      <c r="R204" s="27">
        <v>136.26609999999999</v>
      </c>
      <c r="S204" s="27">
        <v>251.48689999999999</v>
      </c>
      <c r="T204" s="27">
        <v>786.38940000000002</v>
      </c>
      <c r="U204" s="27">
        <v>54.317500000000003</v>
      </c>
      <c r="V204" s="27">
        <v>728.13549999999998</v>
      </c>
      <c r="W204" s="27">
        <v>306.40559999999999</v>
      </c>
      <c r="X204" s="27">
        <v>51.167700000000004</v>
      </c>
      <c r="Y204" s="27">
        <v>423.0052</v>
      </c>
      <c r="Z204" s="27">
        <v>708.75570000000005</v>
      </c>
      <c r="AA204" s="27">
        <v>427.73390000000001</v>
      </c>
      <c r="AB204" s="11">
        <f>AB203*(1+SUMPRODUCT($B$6:$AA$6,'2-artRendite'!B204:AA204))</f>
        <v>349.06191608398802</v>
      </c>
      <c r="AC204" s="15">
        <v>332.24630000000002</v>
      </c>
    </row>
    <row r="205" spans="1:29" ht="14.25" x14ac:dyDescent="0.2">
      <c r="A205" s="39">
        <v>39233</v>
      </c>
      <c r="B205" s="28">
        <v>162.60679999999999</v>
      </c>
      <c r="C205" s="28">
        <v>1046.6973</v>
      </c>
      <c r="D205" s="28">
        <v>55.160499999999999</v>
      </c>
      <c r="E205" s="28">
        <v>758.53520000000003</v>
      </c>
      <c r="F205" s="28">
        <v>38.708300000000001</v>
      </c>
      <c r="G205" s="28">
        <v>41.124099999999999</v>
      </c>
      <c r="H205" s="28">
        <v>178.03919999999999</v>
      </c>
      <c r="I205" s="28">
        <v>431.00409999999999</v>
      </c>
      <c r="J205" s="28">
        <v>185.2063</v>
      </c>
      <c r="K205" s="28">
        <v>55.485100000000003</v>
      </c>
      <c r="L205" s="28">
        <v>202.2782</v>
      </c>
      <c r="M205" s="28">
        <v>50.8733</v>
      </c>
      <c r="N205" s="28">
        <v>1091.2225000000001</v>
      </c>
      <c r="O205" s="28">
        <v>316.24310000000003</v>
      </c>
      <c r="P205" s="28">
        <v>231.67410000000001</v>
      </c>
      <c r="Q205" s="28">
        <v>371.57600000000002</v>
      </c>
      <c r="R205" s="28">
        <v>144.6901</v>
      </c>
      <c r="S205" s="28">
        <v>259.18639999999999</v>
      </c>
      <c r="T205" s="28">
        <v>789.77139999999997</v>
      </c>
      <c r="U205" s="28">
        <v>56.9086</v>
      </c>
      <c r="V205" s="28">
        <v>696.34910000000002</v>
      </c>
      <c r="W205" s="28">
        <v>302.96440000000001</v>
      </c>
      <c r="X205" s="28">
        <v>53.808300000000003</v>
      </c>
      <c r="Y205" s="28">
        <v>492.58370000000002</v>
      </c>
      <c r="Z205" s="28">
        <v>704.78409999999997</v>
      </c>
      <c r="AA205" s="28">
        <v>439.79050000000001</v>
      </c>
      <c r="AB205" s="11">
        <f>AB204*(1+SUMPRODUCT($B$6:$AA$6,'2-artRendite'!B205:AA205))</f>
        <v>356.55566484527486</v>
      </c>
      <c r="AC205" s="8">
        <v>332.67619999999999</v>
      </c>
    </row>
    <row r="206" spans="1:29" ht="14.25" x14ac:dyDescent="0.2">
      <c r="A206" s="40">
        <v>39262</v>
      </c>
      <c r="B206" s="27">
        <v>158.27670000000001</v>
      </c>
      <c r="C206" s="27">
        <v>1105.2379000000001</v>
      </c>
      <c r="D206" s="27">
        <v>54.456200000000003</v>
      </c>
      <c r="E206" s="27">
        <v>773.29949999999997</v>
      </c>
      <c r="F206" s="27">
        <v>33.124899999999997</v>
      </c>
      <c r="G206" s="27">
        <v>46.127299999999998</v>
      </c>
      <c r="H206" s="27">
        <v>174.47559999999999</v>
      </c>
      <c r="I206" s="27">
        <v>464.48390000000001</v>
      </c>
      <c r="J206" s="27">
        <v>214.3905</v>
      </c>
      <c r="K206" s="27">
        <v>53.198700000000002</v>
      </c>
      <c r="L206" s="27">
        <v>200.37780000000001</v>
      </c>
      <c r="M206" s="27">
        <v>42.926400000000001</v>
      </c>
      <c r="N206" s="27">
        <v>858.83979999999997</v>
      </c>
      <c r="O206" s="27">
        <v>291.05680000000001</v>
      </c>
      <c r="P206" s="27">
        <v>244.46789999999999</v>
      </c>
      <c r="Q206" s="27">
        <v>401.78379999999999</v>
      </c>
      <c r="R206" s="27">
        <v>148.77959999999999</v>
      </c>
      <c r="S206" s="27">
        <v>256.07619999999997</v>
      </c>
      <c r="T206" s="27">
        <v>810.36829999999998</v>
      </c>
      <c r="U206" s="27">
        <v>64.137699999999995</v>
      </c>
      <c r="V206" s="27">
        <v>756.86350000000004</v>
      </c>
      <c r="W206" s="27">
        <v>277.73469999999998</v>
      </c>
      <c r="X206" s="27">
        <v>58.262900000000002</v>
      </c>
      <c r="Y206" s="27">
        <v>563.79560000000004</v>
      </c>
      <c r="Z206" s="27">
        <v>702.94259999999997</v>
      </c>
      <c r="AA206" s="27">
        <v>436.59210000000002</v>
      </c>
      <c r="AB206" s="11">
        <f>AB205*(1+SUMPRODUCT($B$6:$AA$6,'2-artRendite'!B206:AA206))</f>
        <v>360.0695392683931</v>
      </c>
      <c r="AC206" s="8">
        <v>328.0292</v>
      </c>
    </row>
    <row r="207" spans="1:29" ht="14.25" x14ac:dyDescent="0.2">
      <c r="A207" s="39">
        <v>39294</v>
      </c>
      <c r="B207" s="28">
        <v>159.1352</v>
      </c>
      <c r="C207" s="28">
        <v>1181.0540000000001</v>
      </c>
      <c r="D207" s="28">
        <v>55.418700000000001</v>
      </c>
      <c r="E207" s="28">
        <v>821.19309999999996</v>
      </c>
      <c r="F207" s="28">
        <v>31.874500000000001</v>
      </c>
      <c r="G207" s="28">
        <v>47.474299999999999</v>
      </c>
      <c r="H207" s="28">
        <v>179.47219999999999</v>
      </c>
      <c r="I207" s="28">
        <v>481.29469999999998</v>
      </c>
      <c r="J207" s="28">
        <v>227.62219999999999</v>
      </c>
      <c r="K207" s="28">
        <v>61.191499999999998</v>
      </c>
      <c r="L207" s="28">
        <v>212.31960000000001</v>
      </c>
      <c r="M207" s="28">
        <v>38.863500000000002</v>
      </c>
      <c r="N207" s="28">
        <v>749.16610000000003</v>
      </c>
      <c r="O207" s="28">
        <v>305.05889999999999</v>
      </c>
      <c r="P207" s="28">
        <v>238.77629999999999</v>
      </c>
      <c r="Q207" s="28">
        <v>377.35860000000002</v>
      </c>
      <c r="R207" s="28">
        <v>153.40299999999999</v>
      </c>
      <c r="S207" s="28">
        <v>279.06360000000001</v>
      </c>
      <c r="T207" s="28">
        <v>781.45439999999996</v>
      </c>
      <c r="U207" s="28">
        <v>67.976200000000006</v>
      </c>
      <c r="V207" s="28">
        <v>837.55070000000001</v>
      </c>
      <c r="W207" s="28">
        <v>296.48469999999998</v>
      </c>
      <c r="X207" s="28">
        <v>55.110100000000003</v>
      </c>
      <c r="Y207" s="28">
        <v>661.43089999999995</v>
      </c>
      <c r="Z207" s="28">
        <v>714.81010000000003</v>
      </c>
      <c r="AA207" s="28">
        <v>510.49020000000002</v>
      </c>
      <c r="AB207" s="11">
        <f>AB206*(1+SUMPRODUCT($B$6:$AA$6,'2-artRendite'!B207:AA207))</f>
        <v>371.80632805491416</v>
      </c>
      <c r="AC207" s="8">
        <v>334.83609999999999</v>
      </c>
    </row>
    <row r="208" spans="1:29" ht="14.25" x14ac:dyDescent="0.2">
      <c r="A208" s="40">
        <v>39325</v>
      </c>
      <c r="B208" s="27">
        <v>146.4203</v>
      </c>
      <c r="C208" s="27">
        <v>1118.8303000000001</v>
      </c>
      <c r="D208" s="27">
        <v>54.537599999999998</v>
      </c>
      <c r="E208" s="27">
        <v>768.20600000000002</v>
      </c>
      <c r="F208" s="27">
        <v>31.7654</v>
      </c>
      <c r="G208" s="27">
        <v>44.766100000000002</v>
      </c>
      <c r="H208" s="27">
        <v>180.8305</v>
      </c>
      <c r="I208" s="27">
        <v>460.80939999999998</v>
      </c>
      <c r="J208" s="27">
        <v>259.36009999999999</v>
      </c>
      <c r="K208" s="27">
        <v>54.580800000000004</v>
      </c>
      <c r="L208" s="27">
        <v>206.60830000000001</v>
      </c>
      <c r="M208" s="27">
        <v>34.887099999999997</v>
      </c>
      <c r="N208" s="27">
        <v>706.66880000000003</v>
      </c>
      <c r="O208" s="27">
        <v>283.64120000000003</v>
      </c>
      <c r="P208" s="27">
        <v>246.65270000000001</v>
      </c>
      <c r="Q208" s="27">
        <v>413.7894</v>
      </c>
      <c r="R208" s="27">
        <v>146.8159</v>
      </c>
      <c r="S208" s="27">
        <v>257.06049999999999</v>
      </c>
      <c r="T208" s="27">
        <v>748.42190000000005</v>
      </c>
      <c r="U208" s="27">
        <v>81.527500000000003</v>
      </c>
      <c r="V208" s="27">
        <v>792.90359999999998</v>
      </c>
      <c r="W208" s="27">
        <v>262.37209999999999</v>
      </c>
      <c r="X208" s="27">
        <v>51.1218</v>
      </c>
      <c r="Y208" s="27">
        <v>673.91470000000004</v>
      </c>
      <c r="Z208" s="27">
        <v>700.39639999999997</v>
      </c>
      <c r="AA208" s="27">
        <v>487.3263</v>
      </c>
      <c r="AB208" s="11">
        <f>AB207*(1+SUMPRODUCT($B$6:$AA$6,'2-artRendite'!B208:AA208))</f>
        <v>362.42826355839469</v>
      </c>
      <c r="AC208" s="8">
        <v>322.67829999999998</v>
      </c>
    </row>
    <row r="209" spans="1:29" ht="14.25" x14ac:dyDescent="0.2">
      <c r="A209" s="39">
        <v>39353</v>
      </c>
      <c r="B209" s="28">
        <v>144.4785</v>
      </c>
      <c r="C209" s="28">
        <v>1226.8855000000001</v>
      </c>
      <c r="D209" s="28">
        <v>60.755200000000002</v>
      </c>
      <c r="E209" s="28">
        <v>825.79880000000003</v>
      </c>
      <c r="F209" s="28">
        <v>34.959600000000002</v>
      </c>
      <c r="G209" s="28">
        <v>47.877299999999998</v>
      </c>
      <c r="H209" s="28">
        <v>199.5241</v>
      </c>
      <c r="I209" s="28">
        <v>495.85649999999998</v>
      </c>
      <c r="J209" s="28">
        <v>330.62540000000001</v>
      </c>
      <c r="K209" s="28">
        <v>49.0092</v>
      </c>
      <c r="L209" s="28">
        <v>204.8347</v>
      </c>
      <c r="M209" s="28">
        <v>37.213299999999997</v>
      </c>
      <c r="N209" s="28">
        <v>724.06</v>
      </c>
      <c r="O209" s="28">
        <v>323.86430000000001</v>
      </c>
      <c r="P209" s="28">
        <v>277.9282</v>
      </c>
      <c r="Q209" s="28">
        <v>476.43079999999998</v>
      </c>
      <c r="R209" s="28">
        <v>158.75380000000001</v>
      </c>
      <c r="S209" s="28">
        <v>266.30399999999997</v>
      </c>
      <c r="T209" s="28">
        <v>791.37239999999997</v>
      </c>
      <c r="U209" s="28">
        <v>99.028000000000006</v>
      </c>
      <c r="V209" s="28">
        <v>885.91020000000003</v>
      </c>
      <c r="W209" s="28">
        <v>259.16430000000003</v>
      </c>
      <c r="X209" s="28">
        <v>57.245899999999999</v>
      </c>
      <c r="Y209" s="28">
        <v>738.5077</v>
      </c>
      <c r="Z209" s="28">
        <v>766.51649999999995</v>
      </c>
      <c r="AA209" s="28">
        <v>487.15449999999998</v>
      </c>
      <c r="AB209" s="11">
        <f>AB208*(1+SUMPRODUCT($B$6:$AA$6,'2-artRendite'!B209:AA209))</f>
        <v>391.71878963665569</v>
      </c>
      <c r="AC209" s="8">
        <v>348.50729999999999</v>
      </c>
    </row>
    <row r="210" spans="1:29" ht="14.25" x14ac:dyDescent="0.2">
      <c r="A210" s="40">
        <v>39386</v>
      </c>
      <c r="B210" s="27">
        <v>145.35300000000001</v>
      </c>
      <c r="C210" s="27">
        <v>1413.1931999999999</v>
      </c>
      <c r="D210" s="27">
        <v>57.517000000000003</v>
      </c>
      <c r="E210" s="27">
        <v>790.79039999999998</v>
      </c>
      <c r="F210" s="27">
        <v>35.321899999999999</v>
      </c>
      <c r="G210" s="27">
        <v>47.371899999999997</v>
      </c>
      <c r="H210" s="27">
        <v>212.3442</v>
      </c>
      <c r="I210" s="27">
        <v>559.86569999999995</v>
      </c>
      <c r="J210" s="27">
        <v>297.1046</v>
      </c>
      <c r="K210" s="27">
        <v>42.571199999999997</v>
      </c>
      <c r="L210" s="27">
        <v>195.53919999999999</v>
      </c>
      <c r="M210" s="27">
        <v>40.394799999999996</v>
      </c>
      <c r="N210" s="27">
        <v>759.27660000000003</v>
      </c>
      <c r="O210" s="27">
        <v>337.1388</v>
      </c>
      <c r="P210" s="27">
        <v>283.15429999999998</v>
      </c>
      <c r="Q210" s="27">
        <v>472.88990000000001</v>
      </c>
      <c r="R210" s="27">
        <v>167.90989999999999</v>
      </c>
      <c r="S210" s="27">
        <v>262.79880000000003</v>
      </c>
      <c r="T210" s="27">
        <v>903.54449999999997</v>
      </c>
      <c r="U210" s="27">
        <v>85.524199999999993</v>
      </c>
      <c r="V210" s="27">
        <v>1033.0044</v>
      </c>
      <c r="W210" s="27">
        <v>240.74430000000001</v>
      </c>
      <c r="X210" s="27">
        <v>54.886800000000001</v>
      </c>
      <c r="Y210" s="27">
        <v>809.61699999999996</v>
      </c>
      <c r="Z210" s="27">
        <v>796.4864</v>
      </c>
      <c r="AA210" s="27">
        <v>529.92110000000002</v>
      </c>
      <c r="AB210" s="11">
        <f>AB209*(1+SUMPRODUCT($B$6:$AA$6,'2-artRendite'!B210:AA210))</f>
        <v>399.10939674247811</v>
      </c>
      <c r="AC210" s="8">
        <v>360.12520000000001</v>
      </c>
    </row>
    <row r="211" spans="1:29" ht="14.25" x14ac:dyDescent="0.2">
      <c r="A211" s="39">
        <v>39416</v>
      </c>
      <c r="B211" s="28">
        <v>142.2491</v>
      </c>
      <c r="C211" s="28">
        <v>1388.1411000000001</v>
      </c>
      <c r="D211" s="28">
        <v>59.401200000000003</v>
      </c>
      <c r="E211" s="28">
        <v>718.83240000000001</v>
      </c>
      <c r="F211" s="28">
        <v>36.2639</v>
      </c>
      <c r="G211" s="28">
        <v>43.940800000000003</v>
      </c>
      <c r="H211" s="28">
        <v>209.51499999999999</v>
      </c>
      <c r="I211" s="28">
        <v>555.26289999999995</v>
      </c>
      <c r="J211" s="28">
        <v>319.16449999999998</v>
      </c>
      <c r="K211" s="28">
        <v>43.431199999999997</v>
      </c>
      <c r="L211" s="28">
        <v>191.98140000000001</v>
      </c>
      <c r="M211" s="28">
        <v>34.161299999999997</v>
      </c>
      <c r="N211" s="28">
        <v>641.1309</v>
      </c>
      <c r="O211" s="28">
        <v>327.51</v>
      </c>
      <c r="P211" s="28">
        <v>299.00319999999999</v>
      </c>
      <c r="Q211" s="28">
        <v>493.8261</v>
      </c>
      <c r="R211" s="28">
        <v>181.72550000000001</v>
      </c>
      <c r="S211" s="28">
        <v>257.49720000000002</v>
      </c>
      <c r="T211" s="28">
        <v>859.68949999999995</v>
      </c>
      <c r="U211" s="28">
        <v>91.3399</v>
      </c>
      <c r="V211" s="28">
        <v>985.39419999999996</v>
      </c>
      <c r="W211" s="28">
        <v>221.66980000000001</v>
      </c>
      <c r="X211" s="28">
        <v>55.2057</v>
      </c>
      <c r="Y211" s="28">
        <v>678.89829999999995</v>
      </c>
      <c r="Z211" s="28">
        <v>796.89599999999996</v>
      </c>
      <c r="AA211" s="28">
        <v>541.01220000000001</v>
      </c>
      <c r="AB211" s="11">
        <f>AB210*(1+SUMPRODUCT($B$6:$AA$6,'2-artRendite'!B211:AA211))</f>
        <v>391.36434231985652</v>
      </c>
      <c r="AC211" s="8">
        <v>348.83120000000002</v>
      </c>
    </row>
    <row r="212" spans="1:29" ht="14.25" x14ac:dyDescent="0.2">
      <c r="A212" s="40">
        <v>39447</v>
      </c>
      <c r="B212" s="27">
        <v>136.20480000000001</v>
      </c>
      <c r="C212" s="27">
        <v>1487.7840000000001</v>
      </c>
      <c r="D212" s="27">
        <v>62.786099999999998</v>
      </c>
      <c r="E212" s="27">
        <v>688.28480000000002</v>
      </c>
      <c r="F212" s="27">
        <v>41.250500000000002</v>
      </c>
      <c r="G212" s="27">
        <v>47.216799999999999</v>
      </c>
      <c r="H212" s="27">
        <v>223.0908</v>
      </c>
      <c r="I212" s="27">
        <v>588.0394</v>
      </c>
      <c r="J212" s="27">
        <v>322.66730000000001</v>
      </c>
      <c r="K212" s="27">
        <v>40.454500000000003</v>
      </c>
      <c r="L212" s="27">
        <v>193.29810000000001</v>
      </c>
      <c r="M212" s="27">
        <v>34.735500000000002</v>
      </c>
      <c r="N212" s="27">
        <v>621.97950000000003</v>
      </c>
      <c r="O212" s="27">
        <v>345.88400000000001</v>
      </c>
      <c r="P212" s="27">
        <v>331.47710000000001</v>
      </c>
      <c r="Q212" s="27">
        <v>558.72209999999995</v>
      </c>
      <c r="R212" s="27">
        <v>193.49809999999999</v>
      </c>
      <c r="S212" s="27">
        <v>286.51600000000002</v>
      </c>
      <c r="T212" s="27">
        <v>950.02359999999999</v>
      </c>
      <c r="U212" s="27">
        <v>91.532799999999995</v>
      </c>
      <c r="V212" s="27">
        <v>1069.374</v>
      </c>
      <c r="W212" s="27">
        <v>202.39080000000001</v>
      </c>
      <c r="X212" s="27">
        <v>56.804400000000001</v>
      </c>
      <c r="Y212" s="27">
        <v>567.27560000000005</v>
      </c>
      <c r="Z212" s="27">
        <v>841.00750000000005</v>
      </c>
      <c r="AA212" s="27">
        <v>519.02290000000005</v>
      </c>
      <c r="AB212" s="11">
        <f>AB211*(1+SUMPRODUCT($B$6:$AA$6,'2-artRendite'!B212:AA212))</f>
        <v>403.01788228086696</v>
      </c>
      <c r="AC212" s="8">
        <v>364.99040000000002</v>
      </c>
    </row>
    <row r="213" spans="1:29" ht="14.25" x14ac:dyDescent="0.2">
      <c r="A213" s="39">
        <v>39478</v>
      </c>
      <c r="B213" s="28">
        <v>153.15790000000001</v>
      </c>
      <c r="C213" s="28">
        <v>1466.9377999999999</v>
      </c>
      <c r="D213" s="28">
        <v>63.847000000000001</v>
      </c>
      <c r="E213" s="28">
        <v>748.35180000000003</v>
      </c>
      <c r="F213" s="28">
        <v>45.508899999999997</v>
      </c>
      <c r="G213" s="28">
        <v>47.183900000000001</v>
      </c>
      <c r="H213" s="28">
        <v>245.80510000000001</v>
      </c>
      <c r="I213" s="28">
        <v>565.44119999999998</v>
      </c>
      <c r="J213" s="28">
        <v>342.52379999999999</v>
      </c>
      <c r="K213" s="28">
        <v>41.408799999999999</v>
      </c>
      <c r="L213" s="28">
        <v>183.4425</v>
      </c>
      <c r="M213" s="28">
        <v>37.384399999999999</v>
      </c>
      <c r="N213" s="28">
        <v>647.52610000000004</v>
      </c>
      <c r="O213" s="28">
        <v>394.98759999999999</v>
      </c>
      <c r="P213" s="28">
        <v>348.81150000000002</v>
      </c>
      <c r="Q213" s="28">
        <v>568.1336</v>
      </c>
      <c r="R213" s="28">
        <v>209.9776</v>
      </c>
      <c r="S213" s="28">
        <v>328.12779999999998</v>
      </c>
      <c r="T213" s="28">
        <v>890.63890000000004</v>
      </c>
      <c r="U213" s="28">
        <v>96.380399999999995</v>
      </c>
      <c r="V213" s="28">
        <v>1026.9957999999999</v>
      </c>
      <c r="W213" s="28">
        <v>214.8372</v>
      </c>
      <c r="X213" s="28">
        <v>65.0916</v>
      </c>
      <c r="Y213" s="28">
        <v>628.26059999999995</v>
      </c>
      <c r="Z213" s="28">
        <v>960.3202</v>
      </c>
      <c r="AA213" s="28">
        <v>537.46270000000004</v>
      </c>
      <c r="AB213" s="11">
        <f>AB212*(1+SUMPRODUCT($B$6:$AA$6,'2-artRendite'!B213:AA213))</f>
        <v>424.97671468500761</v>
      </c>
      <c r="AC213" s="8">
        <v>380.40559999999999</v>
      </c>
    </row>
    <row r="214" spans="1:29" ht="14.25" x14ac:dyDescent="0.2">
      <c r="A214" s="40">
        <v>39507</v>
      </c>
      <c r="B214" s="27">
        <v>174.79150000000001</v>
      </c>
      <c r="C214" s="27">
        <v>1600.9718</v>
      </c>
      <c r="D214" s="27">
        <v>75.874200000000002</v>
      </c>
      <c r="E214" s="27">
        <v>874.56129999999996</v>
      </c>
      <c r="F214" s="27">
        <v>49.336100000000002</v>
      </c>
      <c r="G214" s="27">
        <v>55.629800000000003</v>
      </c>
      <c r="H214" s="27">
        <v>258.71899999999999</v>
      </c>
      <c r="I214" s="27">
        <v>633.63469999999995</v>
      </c>
      <c r="J214" s="27">
        <v>402.95569999999998</v>
      </c>
      <c r="K214" s="27">
        <v>37.426200000000001</v>
      </c>
      <c r="L214" s="27">
        <v>183.87119999999999</v>
      </c>
      <c r="M214" s="27">
        <v>43.226599999999998</v>
      </c>
      <c r="N214" s="27">
        <v>744.64499999999998</v>
      </c>
      <c r="O214" s="27">
        <v>461.02140000000003</v>
      </c>
      <c r="P214" s="27">
        <v>415.3929</v>
      </c>
      <c r="Q214" s="27">
        <v>627.37559999999996</v>
      </c>
      <c r="R214" s="27">
        <v>266.00349999999997</v>
      </c>
      <c r="S214" s="27">
        <v>374.95319999999998</v>
      </c>
      <c r="T214" s="27">
        <v>946.32899999999995</v>
      </c>
      <c r="U214" s="27">
        <v>109.768</v>
      </c>
      <c r="V214" s="27">
        <v>1137.9422</v>
      </c>
      <c r="W214" s="27">
        <v>234.36670000000001</v>
      </c>
      <c r="X214" s="27">
        <v>76.819800000000001</v>
      </c>
      <c r="Y214" s="27">
        <v>746.18370000000004</v>
      </c>
      <c r="Z214" s="27">
        <v>1207.4926</v>
      </c>
      <c r="AA214" s="27">
        <v>596.45799999999997</v>
      </c>
      <c r="AB214" s="11">
        <f>AB213*(1+SUMPRODUCT($B$6:$AA$6,'2-artRendite'!B214:AA214))</f>
        <v>480.909937036538</v>
      </c>
      <c r="AC214" s="8">
        <v>427.1354</v>
      </c>
    </row>
    <row r="215" spans="1:29" ht="14.25" x14ac:dyDescent="0.2">
      <c r="A215" s="39">
        <v>39538</v>
      </c>
      <c r="B215" s="28">
        <v>167.4562</v>
      </c>
      <c r="C215" s="28">
        <v>1616.8230000000001</v>
      </c>
      <c r="D215" s="28">
        <v>58.026000000000003</v>
      </c>
      <c r="E215" s="28">
        <v>870.21</v>
      </c>
      <c r="F215" s="28">
        <v>50.351900000000001</v>
      </c>
      <c r="G215" s="28">
        <v>47.181199999999997</v>
      </c>
      <c r="H215" s="28">
        <v>243.6207</v>
      </c>
      <c r="I215" s="28">
        <v>664.30640000000005</v>
      </c>
      <c r="J215" s="28">
        <v>335.64030000000002</v>
      </c>
      <c r="K215" s="28">
        <v>33.127400000000002</v>
      </c>
      <c r="L215" s="28">
        <v>168.22380000000001</v>
      </c>
      <c r="M215" s="28">
        <v>46.424399999999999</v>
      </c>
      <c r="N215" s="28">
        <v>702.03420000000006</v>
      </c>
      <c r="O215" s="28">
        <v>401.22289999999998</v>
      </c>
      <c r="P215" s="28">
        <v>324.08659999999998</v>
      </c>
      <c r="Q215" s="28">
        <v>529.71910000000003</v>
      </c>
      <c r="R215" s="28">
        <v>199.23349999999999</v>
      </c>
      <c r="S215" s="28">
        <v>300.19049999999999</v>
      </c>
      <c r="T215" s="28">
        <v>926.95270000000005</v>
      </c>
      <c r="U215" s="28">
        <v>94.017300000000006</v>
      </c>
      <c r="V215" s="28">
        <v>1141.1711</v>
      </c>
      <c r="W215" s="28">
        <v>198.02940000000001</v>
      </c>
      <c r="X215" s="28">
        <v>64.287000000000006</v>
      </c>
      <c r="Y215" s="28">
        <v>624.58960000000002</v>
      </c>
      <c r="Z215" s="28">
        <v>1131.3615</v>
      </c>
      <c r="AA215" s="28">
        <v>650.70270000000005</v>
      </c>
      <c r="AB215" s="11">
        <f>AB214*(1+SUMPRODUCT($B$6:$AA$6,'2-artRendite'!B215:AA215))</f>
        <v>437.74411302011123</v>
      </c>
      <c r="AC215" s="8">
        <v>400.04599999999999</v>
      </c>
    </row>
    <row r="216" spans="1:29" ht="14.25" x14ac:dyDescent="0.2">
      <c r="A216" s="40">
        <v>39568</v>
      </c>
      <c r="B216" s="27">
        <v>162.0712</v>
      </c>
      <c r="C216" s="27">
        <v>1801.0033000000001</v>
      </c>
      <c r="D216" s="27">
        <v>60.622300000000003</v>
      </c>
      <c r="E216" s="27">
        <v>888.62670000000003</v>
      </c>
      <c r="F216" s="27">
        <v>53.225700000000003</v>
      </c>
      <c r="G216" s="27">
        <v>46.2864</v>
      </c>
      <c r="H216" s="27">
        <v>228.9631</v>
      </c>
      <c r="I216" s="27">
        <v>739.80449999999996</v>
      </c>
      <c r="J216" s="27">
        <v>290.07769999999999</v>
      </c>
      <c r="K216" s="27">
        <v>35.860500000000002</v>
      </c>
      <c r="L216" s="27">
        <v>179.39670000000001</v>
      </c>
      <c r="M216" s="27">
        <v>49.5807</v>
      </c>
      <c r="N216" s="27">
        <v>673.19159999999999</v>
      </c>
      <c r="O216" s="27">
        <v>382.82420000000002</v>
      </c>
      <c r="P216" s="27">
        <v>351.47070000000002</v>
      </c>
      <c r="Q216" s="27">
        <v>558.20240000000001</v>
      </c>
      <c r="R216" s="27">
        <v>223.173</v>
      </c>
      <c r="S216" s="27">
        <v>290.57549999999998</v>
      </c>
      <c r="T216" s="27">
        <v>1027.3867</v>
      </c>
      <c r="U216" s="27">
        <v>79.994799999999998</v>
      </c>
      <c r="V216" s="27">
        <v>1282.2141999999999</v>
      </c>
      <c r="W216" s="27">
        <v>189.6986</v>
      </c>
      <c r="X216" s="27">
        <v>76.061700000000002</v>
      </c>
      <c r="Y216" s="27">
        <v>607.27779999999996</v>
      </c>
      <c r="Z216" s="27">
        <v>1072.6449</v>
      </c>
      <c r="AA216" s="27">
        <v>736.45370000000003</v>
      </c>
      <c r="AB216" s="11">
        <f>AB215*(1+SUMPRODUCT($B$6:$AA$6,'2-artRendite'!B216:AA216))</f>
        <v>450.13433244310693</v>
      </c>
      <c r="AC216" s="8">
        <v>414.3021</v>
      </c>
    </row>
    <row r="217" spans="1:29" ht="14.25" x14ac:dyDescent="0.2">
      <c r="A217" s="39">
        <v>39598</v>
      </c>
      <c r="B217" s="28">
        <v>162.821</v>
      </c>
      <c r="C217" s="28">
        <v>2076.5376000000001</v>
      </c>
      <c r="D217" s="28">
        <v>60.014600000000002</v>
      </c>
      <c r="E217" s="28">
        <v>821.86900000000003</v>
      </c>
      <c r="F217" s="28">
        <v>52.170499999999997</v>
      </c>
      <c r="G217" s="28">
        <v>42.816699999999997</v>
      </c>
      <c r="H217" s="28">
        <v>235.16419999999999</v>
      </c>
      <c r="I217" s="28">
        <v>856.81079999999997</v>
      </c>
      <c r="J217" s="28">
        <v>276.69319999999999</v>
      </c>
      <c r="K217" s="28">
        <v>38.259500000000003</v>
      </c>
      <c r="L217" s="28">
        <v>184.50299999999999</v>
      </c>
      <c r="M217" s="28">
        <v>52.925899999999999</v>
      </c>
      <c r="N217" s="28">
        <v>520.74519999999995</v>
      </c>
      <c r="O217" s="28">
        <v>389.6583</v>
      </c>
      <c r="P217" s="28">
        <v>365.23579999999998</v>
      </c>
      <c r="Q217" s="28">
        <v>557.86180000000002</v>
      </c>
      <c r="R217" s="28">
        <v>234.9118</v>
      </c>
      <c r="S217" s="28">
        <v>246.8895</v>
      </c>
      <c r="T217" s="28">
        <v>1188.5596</v>
      </c>
      <c r="U217" s="28">
        <v>76.158900000000003</v>
      </c>
      <c r="V217" s="28">
        <v>1450.5761</v>
      </c>
      <c r="W217" s="28">
        <v>170.02420000000001</v>
      </c>
      <c r="X217" s="28">
        <v>74.716499999999996</v>
      </c>
      <c r="Y217" s="28">
        <v>440.7876</v>
      </c>
      <c r="Z217" s="28">
        <v>1117.8097</v>
      </c>
      <c r="AA217" s="28">
        <v>641.27480000000003</v>
      </c>
      <c r="AB217" s="11">
        <f>AB216*(1+SUMPRODUCT($B$6:$AA$6,'2-artRendite'!B217:AA217))</f>
        <v>446.14130815658405</v>
      </c>
      <c r="AC217" s="8">
        <v>425.62889999999999</v>
      </c>
    </row>
    <row r="218" spans="1:29" ht="14.25" x14ac:dyDescent="0.2">
      <c r="A218" s="40">
        <v>39629</v>
      </c>
      <c r="B218" s="27">
        <v>172.3133</v>
      </c>
      <c r="C218" s="27">
        <v>2287.8838000000001</v>
      </c>
      <c r="D218" s="27">
        <v>67.566599999999994</v>
      </c>
      <c r="E218" s="27">
        <v>885.63639999999998</v>
      </c>
      <c r="F218" s="27">
        <v>63.0837</v>
      </c>
      <c r="G218" s="27">
        <v>45.859900000000003</v>
      </c>
      <c r="H218" s="27">
        <v>245.27119999999999</v>
      </c>
      <c r="I218" s="27">
        <v>911.59079999999994</v>
      </c>
      <c r="J218" s="27">
        <v>305.38400000000001</v>
      </c>
      <c r="K218" s="27">
        <v>34.040700000000001</v>
      </c>
      <c r="L218" s="27">
        <v>187.6627</v>
      </c>
      <c r="M218" s="27">
        <v>60.278100000000002</v>
      </c>
      <c r="N218" s="27">
        <v>519.16150000000005</v>
      </c>
      <c r="O218" s="27">
        <v>402.76530000000002</v>
      </c>
      <c r="P218" s="27">
        <v>426.65899999999999</v>
      </c>
      <c r="Q218" s="27">
        <v>704.78020000000004</v>
      </c>
      <c r="R218" s="27">
        <v>253.09129999999999</v>
      </c>
      <c r="S218" s="27">
        <v>288.41030000000001</v>
      </c>
      <c r="T218" s="27">
        <v>1258.3024</v>
      </c>
      <c r="U218" s="27">
        <v>84.316999999999993</v>
      </c>
      <c r="V218" s="27">
        <v>1596.1603</v>
      </c>
      <c r="W218" s="27">
        <v>163.1293</v>
      </c>
      <c r="X218" s="27">
        <v>86.9619</v>
      </c>
      <c r="Y218" s="27">
        <v>399.24029999999999</v>
      </c>
      <c r="Z218" s="27">
        <v>1148.8269</v>
      </c>
      <c r="AA218" s="27">
        <v>746.78689999999995</v>
      </c>
      <c r="AB218" s="11">
        <f>AB217*(1+SUMPRODUCT($B$6:$AA$6,'2-artRendite'!B218:AA218))</f>
        <v>482.09613739354558</v>
      </c>
      <c r="AC218" s="8">
        <v>464.35660000000001</v>
      </c>
    </row>
    <row r="219" spans="1:29" ht="14.25" x14ac:dyDescent="0.2">
      <c r="A219" s="39">
        <v>39660</v>
      </c>
      <c r="B219" s="28">
        <v>164.06010000000001</v>
      </c>
      <c r="C219" s="28">
        <v>2032.1514999999999</v>
      </c>
      <c r="D219" s="28">
        <v>61.5505</v>
      </c>
      <c r="E219" s="28">
        <v>836.47080000000005</v>
      </c>
      <c r="F219" s="28">
        <v>50.311999999999998</v>
      </c>
      <c r="G219" s="28">
        <v>43.521700000000003</v>
      </c>
      <c r="H219" s="28">
        <v>241.57929999999999</v>
      </c>
      <c r="I219" s="28">
        <v>799.94489999999996</v>
      </c>
      <c r="J219" s="28">
        <v>278.03179999999998</v>
      </c>
      <c r="K219" s="28">
        <v>37.290300000000002</v>
      </c>
      <c r="L219" s="28">
        <v>180.417</v>
      </c>
      <c r="M219" s="28">
        <v>41.027500000000003</v>
      </c>
      <c r="N219" s="28">
        <v>434.26949999999999</v>
      </c>
      <c r="O219" s="28">
        <v>409.81360000000001</v>
      </c>
      <c r="P219" s="28">
        <v>381.1499</v>
      </c>
      <c r="Q219" s="28">
        <v>643.30790000000002</v>
      </c>
      <c r="R219" s="28">
        <v>222.6061</v>
      </c>
      <c r="S219" s="28">
        <v>307.14120000000003</v>
      </c>
      <c r="T219" s="28">
        <v>1103.9177999999999</v>
      </c>
      <c r="U219" s="28">
        <v>77.068899999999999</v>
      </c>
      <c r="V219" s="28">
        <v>1410.9214999999999</v>
      </c>
      <c r="W219" s="28">
        <v>160.57640000000001</v>
      </c>
      <c r="X219" s="28">
        <v>78.249399999999994</v>
      </c>
      <c r="Y219" s="28">
        <v>497.04500000000002</v>
      </c>
      <c r="Z219" s="28">
        <v>978.35389999999995</v>
      </c>
      <c r="AA219" s="28">
        <v>708.47029999999995</v>
      </c>
      <c r="AB219" s="11">
        <f>AB218*(1+SUMPRODUCT($B$6:$AA$6,'2-artRendite'!B219:AA219))</f>
        <v>448.01660919078194</v>
      </c>
      <c r="AC219" s="8">
        <v>409.31079999999997</v>
      </c>
    </row>
    <row r="220" spans="1:29" ht="14.25" x14ac:dyDescent="0.2">
      <c r="A220" s="40">
        <v>39689</v>
      </c>
      <c r="B220" s="27">
        <v>148.6765</v>
      </c>
      <c r="C220" s="27">
        <v>1862.5268000000001</v>
      </c>
      <c r="D220" s="27">
        <v>62.685699999999997</v>
      </c>
      <c r="E220" s="27">
        <v>776.91269999999997</v>
      </c>
      <c r="F220" s="27">
        <v>48.328600000000002</v>
      </c>
      <c r="G220" s="27">
        <v>40.823399999999999</v>
      </c>
      <c r="H220" s="27">
        <v>218.98679999999999</v>
      </c>
      <c r="I220" s="27">
        <v>729.52359999999999</v>
      </c>
      <c r="J220" s="27">
        <v>279.5258</v>
      </c>
      <c r="K220" s="27">
        <v>34.368099999999998</v>
      </c>
      <c r="L220" s="27">
        <v>176.85239999999999</v>
      </c>
      <c r="M220" s="27">
        <v>35.776000000000003</v>
      </c>
      <c r="N220" s="27">
        <v>479.63889999999998</v>
      </c>
      <c r="O220" s="27">
        <v>313.44009999999997</v>
      </c>
      <c r="P220" s="27">
        <v>359.94869999999997</v>
      </c>
      <c r="Q220" s="27">
        <v>614.20820000000003</v>
      </c>
      <c r="R220" s="27">
        <v>203.06970000000001</v>
      </c>
      <c r="S220" s="27">
        <v>281.75080000000003</v>
      </c>
      <c r="T220" s="27">
        <v>1045.3027999999999</v>
      </c>
      <c r="U220" s="27">
        <v>76.537499999999994</v>
      </c>
      <c r="V220" s="27">
        <v>1315.3162</v>
      </c>
      <c r="W220" s="27">
        <v>152.8211</v>
      </c>
      <c r="X220" s="27">
        <v>78.582899999999995</v>
      </c>
      <c r="Y220" s="27">
        <v>444.13690000000003</v>
      </c>
      <c r="Z220" s="27">
        <v>828.46439999999996</v>
      </c>
      <c r="AA220" s="27">
        <v>640.39380000000006</v>
      </c>
      <c r="AB220" s="11">
        <f>AB219*(1+SUMPRODUCT($B$6:$AA$6,'2-artRendite'!B220:AA220))</f>
        <v>419.35689686223765</v>
      </c>
      <c r="AC220" s="8">
        <v>379.49639999999999</v>
      </c>
    </row>
    <row r="221" spans="1:29" ht="14.25" x14ac:dyDescent="0.2">
      <c r="A221" s="39">
        <v>39721</v>
      </c>
      <c r="B221" s="28">
        <v>132.1259</v>
      </c>
      <c r="C221" s="28">
        <v>1589.6341</v>
      </c>
      <c r="D221" s="28">
        <v>56.179400000000001</v>
      </c>
      <c r="E221" s="28">
        <v>661.26639999999998</v>
      </c>
      <c r="F221" s="28">
        <v>40.327300000000001</v>
      </c>
      <c r="G221" s="28">
        <v>33.537399999999998</v>
      </c>
      <c r="H221" s="28">
        <v>231.24600000000001</v>
      </c>
      <c r="I221" s="28">
        <v>656.82060000000001</v>
      </c>
      <c r="J221" s="28">
        <v>237.3879</v>
      </c>
      <c r="K221" s="28">
        <v>32.860100000000003</v>
      </c>
      <c r="L221" s="28">
        <v>168.33799999999999</v>
      </c>
      <c r="M221" s="28">
        <v>31.861499999999999</v>
      </c>
      <c r="N221" s="28">
        <v>374.01260000000002</v>
      </c>
      <c r="O221" s="28">
        <v>281.06650000000002</v>
      </c>
      <c r="P221" s="28">
        <v>284.47629999999998</v>
      </c>
      <c r="Q221" s="28">
        <v>489.61290000000002</v>
      </c>
      <c r="R221" s="28">
        <v>166.87379999999999</v>
      </c>
      <c r="S221" s="28">
        <v>265.08550000000002</v>
      </c>
      <c r="T221" s="28">
        <v>913.78369999999995</v>
      </c>
      <c r="U221" s="28">
        <v>65.041899999999998</v>
      </c>
      <c r="V221" s="28">
        <v>1144.1599000000001</v>
      </c>
      <c r="W221" s="28">
        <v>141.27889999999999</v>
      </c>
      <c r="X221" s="28">
        <v>69.793300000000002</v>
      </c>
      <c r="Y221" s="28">
        <v>410.06729999999999</v>
      </c>
      <c r="Z221" s="28">
        <v>569.68179999999995</v>
      </c>
      <c r="AA221" s="28">
        <v>551.94159999999999</v>
      </c>
      <c r="AB221" s="11">
        <f>AB220*(1+SUMPRODUCT($B$6:$AA$6,'2-artRendite'!B221:AA221))</f>
        <v>365.41265986435275</v>
      </c>
      <c r="AC221" s="8">
        <v>335.74810000000002</v>
      </c>
    </row>
    <row r="222" spans="1:29" ht="14.25" x14ac:dyDescent="0.2">
      <c r="A222" s="40">
        <v>39752</v>
      </c>
      <c r="B222" s="27">
        <v>110.041</v>
      </c>
      <c r="C222" s="27">
        <v>1060.0532000000001</v>
      </c>
      <c r="D222" s="27">
        <v>48.699599999999997</v>
      </c>
      <c r="E222" s="27">
        <v>420.4006</v>
      </c>
      <c r="F222" s="27">
        <v>33.237099999999998</v>
      </c>
      <c r="G222" s="27">
        <v>25.964099999999998</v>
      </c>
      <c r="H222" s="27">
        <v>188.69159999999999</v>
      </c>
      <c r="I222" s="27">
        <v>466.6275</v>
      </c>
      <c r="J222" s="27">
        <v>191.1815</v>
      </c>
      <c r="K222" s="27">
        <v>28.068899999999999</v>
      </c>
      <c r="L222" s="27">
        <v>155.57769999999999</v>
      </c>
      <c r="M222" s="27">
        <v>27.613099999999999</v>
      </c>
      <c r="N222" s="27">
        <v>283.791</v>
      </c>
      <c r="O222" s="27">
        <v>222.95249999999999</v>
      </c>
      <c r="P222" s="27">
        <v>250.10640000000001</v>
      </c>
      <c r="Q222" s="27">
        <v>466.94830000000002</v>
      </c>
      <c r="R222" s="27">
        <v>126.2448</v>
      </c>
      <c r="S222" s="27">
        <v>233.42760000000001</v>
      </c>
      <c r="T222" s="27">
        <v>558.32320000000004</v>
      </c>
      <c r="U222" s="27">
        <v>51.329300000000003</v>
      </c>
      <c r="V222" s="27">
        <v>779.33910000000003</v>
      </c>
      <c r="W222" s="27">
        <v>93.623800000000003</v>
      </c>
      <c r="X222" s="27">
        <v>56.055100000000003</v>
      </c>
      <c r="Y222" s="27">
        <v>338.07220000000001</v>
      </c>
      <c r="Z222" s="27">
        <v>460.9504</v>
      </c>
      <c r="AA222" s="27">
        <v>430.11419999999998</v>
      </c>
      <c r="AB222" s="11">
        <f>AB221*(1+SUMPRODUCT($B$6:$AA$6,'2-artRendite'!B222:AA222))</f>
        <v>288.95024467116724</v>
      </c>
      <c r="AC222" s="8">
        <v>264.28969999999998</v>
      </c>
    </row>
    <row r="223" spans="1:29" ht="14.25" x14ac:dyDescent="0.2">
      <c r="A223" s="39">
        <v>39780</v>
      </c>
      <c r="B223" s="28">
        <v>94.837199999999996</v>
      </c>
      <c r="C223" s="28">
        <v>853.18619999999999</v>
      </c>
      <c r="D223" s="28">
        <v>48.035699999999999</v>
      </c>
      <c r="E223" s="28">
        <v>377.92079999999999</v>
      </c>
      <c r="F223" s="28">
        <v>28.9496</v>
      </c>
      <c r="G223" s="28">
        <v>26.407299999999999</v>
      </c>
      <c r="H223" s="28">
        <v>214.67789999999999</v>
      </c>
      <c r="I223" s="28">
        <v>381.5745</v>
      </c>
      <c r="J223" s="28">
        <v>189.054</v>
      </c>
      <c r="K223" s="28">
        <v>30.3187</v>
      </c>
      <c r="L223" s="28">
        <v>145.29830000000001</v>
      </c>
      <c r="M223" s="28">
        <v>25.494599999999998</v>
      </c>
      <c r="N223" s="28">
        <v>238.65209999999999</v>
      </c>
      <c r="O223" s="28">
        <v>233.56720000000001</v>
      </c>
      <c r="P223" s="28">
        <v>236.77209999999999</v>
      </c>
      <c r="Q223" s="28">
        <v>433.02809999999999</v>
      </c>
      <c r="R223" s="28">
        <v>121.90900000000001</v>
      </c>
      <c r="S223" s="28">
        <v>231.16470000000001</v>
      </c>
      <c r="T223" s="28">
        <v>441.42160000000001</v>
      </c>
      <c r="U223" s="28">
        <v>51.705800000000004</v>
      </c>
      <c r="V223" s="28">
        <v>619.6277</v>
      </c>
      <c r="W223" s="28">
        <v>100.44759999999999</v>
      </c>
      <c r="X223" s="28">
        <v>62.113599999999998</v>
      </c>
      <c r="Y223" s="28">
        <v>246.2903</v>
      </c>
      <c r="Z223" s="28">
        <v>489.19639999999998</v>
      </c>
      <c r="AA223" s="28">
        <v>396.45310000000001</v>
      </c>
      <c r="AB223" s="11">
        <f>AB222*(1+SUMPRODUCT($B$6:$AA$6,'2-artRendite'!B223:AA223))</f>
        <v>272.56717859501447</v>
      </c>
      <c r="AC223" s="8">
        <v>245.89959999999999</v>
      </c>
    </row>
    <row r="224" spans="1:29" ht="14.25" x14ac:dyDescent="0.2">
      <c r="A224" s="40">
        <v>39813</v>
      </c>
      <c r="B224" s="27">
        <v>81.543999999999997</v>
      </c>
      <c r="C224" s="27">
        <v>725.93960000000004</v>
      </c>
      <c r="D224" s="27">
        <v>46.362099999999998</v>
      </c>
      <c r="E224" s="27">
        <v>323.06240000000003</v>
      </c>
      <c r="F224" s="27">
        <v>32.216000000000001</v>
      </c>
      <c r="G224" s="27">
        <v>27.020299999999999</v>
      </c>
      <c r="H224" s="27">
        <v>231.80459999999999</v>
      </c>
      <c r="I224" s="27">
        <v>310.27969999999999</v>
      </c>
      <c r="J224" s="27">
        <v>204.83099999999999</v>
      </c>
      <c r="K224" s="27">
        <v>27.538</v>
      </c>
      <c r="L224" s="27">
        <v>142.6523</v>
      </c>
      <c r="M224" s="27">
        <v>21.8507</v>
      </c>
      <c r="N224" s="27">
        <v>272.54199999999997</v>
      </c>
      <c r="O224" s="27">
        <v>257.89420000000001</v>
      </c>
      <c r="P224" s="27">
        <v>261.31279999999998</v>
      </c>
      <c r="Q224" s="27">
        <v>510.65350000000001</v>
      </c>
      <c r="R224" s="27">
        <v>122.9551</v>
      </c>
      <c r="S224" s="27">
        <v>229.4264</v>
      </c>
      <c r="T224" s="27">
        <v>366.2946</v>
      </c>
      <c r="U224" s="27">
        <v>56.268500000000003</v>
      </c>
      <c r="V224" s="27">
        <v>500.10939999999999</v>
      </c>
      <c r="W224" s="27">
        <v>99.215900000000005</v>
      </c>
      <c r="X224" s="27">
        <v>72.162199999999999</v>
      </c>
      <c r="Y224" s="27">
        <v>222.816</v>
      </c>
      <c r="Z224" s="27">
        <v>519.55460000000005</v>
      </c>
      <c r="AA224" s="27">
        <v>346.38</v>
      </c>
      <c r="AB224" s="11">
        <f>AB223*(1+SUMPRODUCT($B$6:$AA$6,'2-artRendite'!B224:AA224))</f>
        <v>268.74617313599612</v>
      </c>
      <c r="AC224" s="8">
        <v>234.87430000000001</v>
      </c>
    </row>
    <row r="225" spans="1:29" ht="14.25" x14ac:dyDescent="0.2">
      <c r="A225" s="39">
        <v>39843</v>
      </c>
      <c r="B225" s="28">
        <v>70.759399999999999</v>
      </c>
      <c r="C225" s="28">
        <v>673.81349999999998</v>
      </c>
      <c r="D225" s="28">
        <v>49.2014</v>
      </c>
      <c r="E225" s="28">
        <v>336.50060000000002</v>
      </c>
      <c r="F225" s="28">
        <v>30.002800000000001</v>
      </c>
      <c r="G225" s="28">
        <v>27.238099999999999</v>
      </c>
      <c r="H225" s="28">
        <v>242.96789999999999</v>
      </c>
      <c r="I225" s="28">
        <v>303.20749999999998</v>
      </c>
      <c r="J225" s="28">
        <v>195.42259999999999</v>
      </c>
      <c r="K225" s="28">
        <v>25.840599999999998</v>
      </c>
      <c r="L225" s="28">
        <v>135.2543</v>
      </c>
      <c r="M225" s="28">
        <v>17.062899999999999</v>
      </c>
      <c r="N225" s="28">
        <v>260.58569999999997</v>
      </c>
      <c r="O225" s="28">
        <v>286.92110000000002</v>
      </c>
      <c r="P225" s="28">
        <v>261.3399</v>
      </c>
      <c r="Q225" s="28">
        <v>529.78549999999996</v>
      </c>
      <c r="R225" s="28">
        <v>119.7839</v>
      </c>
      <c r="S225" s="28">
        <v>246.1585</v>
      </c>
      <c r="T225" s="28">
        <v>418.89659999999998</v>
      </c>
      <c r="U225" s="28">
        <v>52.3354</v>
      </c>
      <c r="V225" s="28">
        <v>429.03359999999998</v>
      </c>
      <c r="W225" s="28">
        <v>89.505300000000005</v>
      </c>
      <c r="X225" s="28">
        <v>75.040199999999999</v>
      </c>
      <c r="Y225" s="28">
        <v>249.55269999999999</v>
      </c>
      <c r="Z225" s="28">
        <v>547.09230000000002</v>
      </c>
      <c r="AA225" s="28">
        <v>351.5883</v>
      </c>
      <c r="AB225" s="11">
        <f>AB224*(1+SUMPRODUCT($B$6:$AA$6,'2-artRendite'!B225:AA225))</f>
        <v>265.64505327806961</v>
      </c>
      <c r="AC225" s="8">
        <v>222.2492</v>
      </c>
    </row>
    <row r="226" spans="1:29" ht="14.25" x14ac:dyDescent="0.2">
      <c r="A226" s="40">
        <v>39871</v>
      </c>
      <c r="B226" s="27">
        <v>69.846999999999994</v>
      </c>
      <c r="C226" s="27">
        <v>644.34630000000004</v>
      </c>
      <c r="D226" s="27">
        <v>45.476300000000002</v>
      </c>
      <c r="E226" s="27">
        <v>349.65030000000002</v>
      </c>
      <c r="F226" s="27">
        <v>27.673500000000001</v>
      </c>
      <c r="G226" s="27">
        <v>23.358000000000001</v>
      </c>
      <c r="H226" s="27">
        <v>246.7141</v>
      </c>
      <c r="I226" s="27">
        <v>265.47489999999999</v>
      </c>
      <c r="J226" s="27">
        <v>178.92009999999999</v>
      </c>
      <c r="K226" s="27">
        <v>24.994900000000001</v>
      </c>
      <c r="L226" s="27">
        <v>136.5967</v>
      </c>
      <c r="M226" s="27">
        <v>16.058900000000001</v>
      </c>
      <c r="N226" s="27">
        <v>231.94589999999999</v>
      </c>
      <c r="O226" s="27">
        <v>298.72140000000002</v>
      </c>
      <c r="P226" s="27">
        <v>231.48330000000001</v>
      </c>
      <c r="Q226" s="27">
        <v>463.50450000000001</v>
      </c>
      <c r="R226" s="27">
        <v>112.7555</v>
      </c>
      <c r="S226" s="27">
        <v>260.80689999999998</v>
      </c>
      <c r="T226" s="27">
        <v>421.74310000000003</v>
      </c>
      <c r="U226" s="27">
        <v>46.964399999999998</v>
      </c>
      <c r="V226" s="27">
        <v>383.88209999999998</v>
      </c>
      <c r="W226" s="27">
        <v>91.538899999999998</v>
      </c>
      <c r="X226" s="27">
        <v>65.490600000000001</v>
      </c>
      <c r="Y226" s="27">
        <v>231.37180000000001</v>
      </c>
      <c r="Z226" s="27">
        <v>599.10619999999994</v>
      </c>
      <c r="AA226" s="27">
        <v>360.45100000000002</v>
      </c>
      <c r="AB226" s="11">
        <f>AB225*(1+SUMPRODUCT($B$6:$AA$6,'2-artRendite'!B226:AA226))</f>
        <v>253.85505941697011</v>
      </c>
      <c r="AC226" s="8">
        <v>212.39599999999999</v>
      </c>
    </row>
    <row r="227" spans="1:29" ht="14.25" x14ac:dyDescent="0.2">
      <c r="A227" s="39">
        <v>39903</v>
      </c>
      <c r="B227" s="28">
        <v>71.674700000000001</v>
      </c>
      <c r="C227" s="28">
        <v>674.78909999999996</v>
      </c>
      <c r="D227" s="28">
        <v>47.051499999999997</v>
      </c>
      <c r="E227" s="28">
        <v>419.28750000000002</v>
      </c>
      <c r="F227" s="28">
        <v>31.207100000000001</v>
      </c>
      <c r="G227" s="28">
        <v>25.096800000000002</v>
      </c>
      <c r="H227" s="28">
        <v>241.61410000000001</v>
      </c>
      <c r="I227" s="28">
        <v>284.36939999999998</v>
      </c>
      <c r="J227" s="28">
        <v>183.1944</v>
      </c>
      <c r="K227" s="28">
        <v>25.1052</v>
      </c>
      <c r="L227" s="28">
        <v>132.56270000000001</v>
      </c>
      <c r="M227" s="28">
        <v>14.1777</v>
      </c>
      <c r="N227" s="28">
        <v>227.65799999999999</v>
      </c>
      <c r="O227" s="28">
        <v>295.93979999999999</v>
      </c>
      <c r="P227" s="28">
        <v>252.77690000000001</v>
      </c>
      <c r="Q227" s="28">
        <v>507.42590000000001</v>
      </c>
      <c r="R227" s="28">
        <v>121.8801</v>
      </c>
      <c r="S227" s="28">
        <v>240.72630000000001</v>
      </c>
      <c r="T227" s="28">
        <v>436.83690000000001</v>
      </c>
      <c r="U227" s="28">
        <v>47.988300000000002</v>
      </c>
      <c r="V227" s="28">
        <v>406.65140000000002</v>
      </c>
      <c r="W227" s="28">
        <v>106.2779</v>
      </c>
      <c r="X227" s="28">
        <v>70.717500000000001</v>
      </c>
      <c r="Y227" s="28">
        <v>279.77710000000002</v>
      </c>
      <c r="Z227" s="28">
        <v>620.81920000000002</v>
      </c>
      <c r="AA227" s="28">
        <v>343.92750000000001</v>
      </c>
      <c r="AB227" s="11">
        <f>AB226*(1+SUMPRODUCT($B$6:$AA$6,'2-artRendite'!B227:AA227))</f>
        <v>265.19739396312372</v>
      </c>
      <c r="AC227" s="8">
        <v>220.0487</v>
      </c>
    </row>
    <row r="228" spans="1:29" ht="14.25" x14ac:dyDescent="0.2">
      <c r="A228" s="40">
        <v>39933</v>
      </c>
      <c r="B228" s="27">
        <v>76.373900000000006</v>
      </c>
      <c r="C228" s="27">
        <v>674.36720000000003</v>
      </c>
      <c r="D228" s="27">
        <v>46.308700000000002</v>
      </c>
      <c r="E228" s="27">
        <v>462.49149999999997</v>
      </c>
      <c r="F228" s="27">
        <v>30.365600000000001</v>
      </c>
      <c r="G228" s="27">
        <v>28.937899999999999</v>
      </c>
      <c r="H228" s="27">
        <v>232.81890000000001</v>
      </c>
      <c r="I228" s="27">
        <v>273.12049999999999</v>
      </c>
      <c r="J228" s="27">
        <v>183.7336</v>
      </c>
      <c r="K228" s="27">
        <v>22.377700000000001</v>
      </c>
      <c r="L228" s="27">
        <v>133.8801</v>
      </c>
      <c r="M228" s="27">
        <v>12.1973</v>
      </c>
      <c r="N228" s="27">
        <v>269.35969999999998</v>
      </c>
      <c r="O228" s="27">
        <v>280.30959999999999</v>
      </c>
      <c r="P228" s="27">
        <v>281.41269999999997</v>
      </c>
      <c r="Q228" s="27">
        <v>576.60929999999996</v>
      </c>
      <c r="R228" s="27">
        <v>131.31530000000001</v>
      </c>
      <c r="S228" s="27">
        <v>261.86799999999999</v>
      </c>
      <c r="T228" s="27">
        <v>441.80410000000001</v>
      </c>
      <c r="U228" s="27">
        <v>47.284999999999997</v>
      </c>
      <c r="V228" s="27">
        <v>388.28890000000001</v>
      </c>
      <c r="W228" s="27">
        <v>113.95780000000001</v>
      </c>
      <c r="X228" s="27">
        <v>64.065100000000001</v>
      </c>
      <c r="Y228" s="27">
        <v>292.16950000000003</v>
      </c>
      <c r="Z228" s="27">
        <v>608.69719999999995</v>
      </c>
      <c r="AA228" s="27">
        <v>411.37810000000002</v>
      </c>
      <c r="AB228" s="11">
        <f>AB227*(1+SUMPRODUCT($B$6:$AA$6,'2-artRendite'!B228:AA228))</f>
        <v>271.95726651338458</v>
      </c>
      <c r="AC228" s="8">
        <v>221.66239999999999</v>
      </c>
    </row>
    <row r="229" spans="1:29" ht="14.25" x14ac:dyDescent="0.2">
      <c r="A229" s="39">
        <v>39962</v>
      </c>
      <c r="B229" s="28">
        <v>73.035499999999999</v>
      </c>
      <c r="C229" s="28">
        <v>842.33799999999997</v>
      </c>
      <c r="D229" s="28">
        <v>54.9071</v>
      </c>
      <c r="E229" s="28">
        <v>496.44549999999998</v>
      </c>
      <c r="F229" s="28">
        <v>32.835000000000001</v>
      </c>
      <c r="G229" s="28">
        <v>30.337299999999999</v>
      </c>
      <c r="H229" s="28">
        <v>255.59870000000001</v>
      </c>
      <c r="I229" s="28">
        <v>334.61329999999998</v>
      </c>
      <c r="J229" s="28">
        <v>215.89269999999999</v>
      </c>
      <c r="K229" s="28">
        <v>22.081600000000002</v>
      </c>
      <c r="L229" s="28">
        <v>132.02269999999999</v>
      </c>
      <c r="M229" s="28">
        <v>13.309699999999999</v>
      </c>
      <c r="N229" s="28">
        <v>321.0489</v>
      </c>
      <c r="O229" s="28">
        <v>355.07220000000001</v>
      </c>
      <c r="P229" s="28">
        <v>315.86810000000003</v>
      </c>
      <c r="Q229" s="28">
        <v>667.42750000000001</v>
      </c>
      <c r="R229" s="28">
        <v>140.47130000000001</v>
      </c>
      <c r="S229" s="28">
        <v>284.15679999999998</v>
      </c>
      <c r="T229" s="28">
        <v>569.12789999999995</v>
      </c>
      <c r="U229" s="28">
        <v>56.172899999999998</v>
      </c>
      <c r="V229" s="28">
        <v>492.56189999999998</v>
      </c>
      <c r="W229" s="28">
        <v>124.5431</v>
      </c>
      <c r="X229" s="28">
        <v>69.820899999999995</v>
      </c>
      <c r="Y229" s="28">
        <v>344.6404</v>
      </c>
      <c r="Z229" s="28">
        <v>657.9683</v>
      </c>
      <c r="AA229" s="28">
        <v>475.59019999999998</v>
      </c>
      <c r="AB229" s="11">
        <f>AB228*(1+SUMPRODUCT($B$6:$AA$6,'2-artRendite'!B229:AA229))</f>
        <v>307.45508908177072</v>
      </c>
      <c r="AC229" s="8">
        <v>250.48849999999999</v>
      </c>
    </row>
    <row r="230" spans="1:29" ht="14.25" x14ac:dyDescent="0.2">
      <c r="A230" s="40">
        <v>39994</v>
      </c>
      <c r="B230" s="27">
        <v>82.315799999999996</v>
      </c>
      <c r="C230" s="27">
        <v>881.56500000000005</v>
      </c>
      <c r="D230" s="27">
        <v>47.174500000000002</v>
      </c>
      <c r="E230" s="27">
        <v>510.9907</v>
      </c>
      <c r="F230" s="27">
        <v>26.127700000000001</v>
      </c>
      <c r="G230" s="27">
        <v>28.2318</v>
      </c>
      <c r="H230" s="27">
        <v>241.84350000000001</v>
      </c>
      <c r="I230" s="27">
        <v>352.4803</v>
      </c>
      <c r="J230" s="27">
        <v>179.40199999999999</v>
      </c>
      <c r="K230" s="27">
        <v>19.901399999999999</v>
      </c>
      <c r="L230" s="27">
        <v>137.5701</v>
      </c>
      <c r="M230" s="27">
        <v>12.620200000000001</v>
      </c>
      <c r="N230" s="27">
        <v>353.24029999999999</v>
      </c>
      <c r="O230" s="27">
        <v>308.69170000000003</v>
      </c>
      <c r="P230" s="27">
        <v>303.76429999999999</v>
      </c>
      <c r="Q230" s="27">
        <v>672.37239999999997</v>
      </c>
      <c r="R230" s="27">
        <v>126.3723</v>
      </c>
      <c r="S230" s="27">
        <v>303.97370000000001</v>
      </c>
      <c r="T230" s="27">
        <v>578.05119999999999</v>
      </c>
      <c r="U230" s="27">
        <v>45.547699999999999</v>
      </c>
      <c r="V230" s="27">
        <v>513.70799999999997</v>
      </c>
      <c r="W230" s="27">
        <v>122.3494</v>
      </c>
      <c r="X230" s="27">
        <v>67.201599999999999</v>
      </c>
      <c r="Y230" s="27">
        <v>369.58319999999998</v>
      </c>
      <c r="Z230" s="27">
        <v>648.86429999999996</v>
      </c>
      <c r="AA230" s="27">
        <v>475.54059999999998</v>
      </c>
      <c r="AB230" s="11">
        <f>AB229*(1+SUMPRODUCT($B$6:$AA$6,'2-artRendite'!B230:AA230))</f>
        <v>299.07497469723529</v>
      </c>
      <c r="AC230" s="8">
        <v>245.72210000000001</v>
      </c>
    </row>
    <row r="231" spans="1:29" ht="14.25" x14ac:dyDescent="0.2">
      <c r="A231" s="39">
        <v>40025</v>
      </c>
      <c r="B231" s="28">
        <v>95.343199999999996</v>
      </c>
      <c r="C231" s="28">
        <v>900.56700000000001</v>
      </c>
      <c r="D231" s="28">
        <v>50.310499999999998</v>
      </c>
      <c r="E231" s="28">
        <v>590.1413</v>
      </c>
      <c r="F231" s="28">
        <v>25.026199999999999</v>
      </c>
      <c r="G231" s="28">
        <v>29.484100000000002</v>
      </c>
      <c r="H231" s="28">
        <v>248.52</v>
      </c>
      <c r="I231" s="28">
        <v>351.5976</v>
      </c>
      <c r="J231" s="28">
        <v>173.01179999999999</v>
      </c>
      <c r="K231" s="28">
        <v>19.069299999999998</v>
      </c>
      <c r="L231" s="28">
        <v>137.08260000000001</v>
      </c>
      <c r="M231" s="28">
        <v>11.5794</v>
      </c>
      <c r="N231" s="28">
        <v>412.18049999999999</v>
      </c>
      <c r="O231" s="28">
        <v>316.46030000000002</v>
      </c>
      <c r="P231" s="28">
        <v>304.12369999999999</v>
      </c>
      <c r="Q231" s="28">
        <v>659.74879999999996</v>
      </c>
      <c r="R231" s="28">
        <v>126.0408</v>
      </c>
      <c r="S231" s="28">
        <v>316.9674</v>
      </c>
      <c r="T231" s="28">
        <v>613.53809999999999</v>
      </c>
      <c r="U231" s="28">
        <v>44.502099999999999</v>
      </c>
      <c r="V231" s="28">
        <v>503.71050000000002</v>
      </c>
      <c r="W231" s="28">
        <v>137.74209999999999</v>
      </c>
      <c r="X231" s="28">
        <v>77.441599999999994</v>
      </c>
      <c r="Y231" s="28">
        <v>408.85509999999999</v>
      </c>
      <c r="Z231" s="28">
        <v>664.79300000000001</v>
      </c>
      <c r="AA231" s="28">
        <v>468.46170000000001</v>
      </c>
      <c r="AB231" s="11">
        <f>AB230*(1+SUMPRODUCT($B$6:$AA$6,'2-artRendite'!B231:AA231))</f>
        <v>309.34338466541044</v>
      </c>
      <c r="AC231" s="8">
        <v>253.6628</v>
      </c>
    </row>
    <row r="232" spans="1:29" ht="14.25" x14ac:dyDescent="0.2">
      <c r="A232" s="40">
        <v>40056</v>
      </c>
      <c r="B232" s="27">
        <v>95.101299999999995</v>
      </c>
      <c r="C232" s="27">
        <v>868.61649999999997</v>
      </c>
      <c r="D232" s="27">
        <v>47.035800000000002</v>
      </c>
      <c r="E232" s="27">
        <v>632.54100000000005</v>
      </c>
      <c r="F232" s="27">
        <v>23.897200000000002</v>
      </c>
      <c r="G232" s="27">
        <v>29.351099999999999</v>
      </c>
      <c r="H232" s="27">
        <v>247.96</v>
      </c>
      <c r="I232" s="27">
        <v>342.24630000000002</v>
      </c>
      <c r="J232" s="27">
        <v>156.13249999999999</v>
      </c>
      <c r="K232" s="27">
        <v>17.037700000000001</v>
      </c>
      <c r="L232" s="27">
        <v>131.7457</v>
      </c>
      <c r="M232" s="27">
        <v>9.6408000000000005</v>
      </c>
      <c r="N232" s="27">
        <v>437.36930000000001</v>
      </c>
      <c r="O232" s="27">
        <v>337.90600000000001</v>
      </c>
      <c r="P232" s="27">
        <v>303.39589999999998</v>
      </c>
      <c r="Q232" s="27">
        <v>653.26250000000005</v>
      </c>
      <c r="R232" s="27">
        <v>125.3558</v>
      </c>
      <c r="S232" s="27">
        <v>415.47550000000001</v>
      </c>
      <c r="T232" s="27">
        <v>585.44240000000002</v>
      </c>
      <c r="U232" s="27">
        <v>39.813800000000001</v>
      </c>
      <c r="V232" s="27">
        <v>489.59620000000001</v>
      </c>
      <c r="W232" s="27">
        <v>147.27440000000001</v>
      </c>
      <c r="X232" s="27">
        <v>73.884399999999999</v>
      </c>
      <c r="Y232" s="27">
        <v>458.2989</v>
      </c>
      <c r="Z232" s="27">
        <v>681.2133</v>
      </c>
      <c r="AA232" s="27">
        <v>481.14179999999999</v>
      </c>
      <c r="AB232" s="11">
        <f>AB231*(1+SUMPRODUCT($B$6:$AA$6,'2-artRendite'!B232:AA232))</f>
        <v>308.37522333776246</v>
      </c>
      <c r="AC232" s="8">
        <v>252.18469999999999</v>
      </c>
    </row>
    <row r="233" spans="1:29" ht="14.25" x14ac:dyDescent="0.2">
      <c r="A233" s="39">
        <v>40086</v>
      </c>
      <c r="B233" s="28">
        <v>94.033699999999996</v>
      </c>
      <c r="C233" s="28">
        <v>852.03459999999995</v>
      </c>
      <c r="D233" s="28">
        <v>49.156399999999998</v>
      </c>
      <c r="E233" s="28">
        <v>630.93100000000004</v>
      </c>
      <c r="F233" s="28">
        <v>24.932600000000001</v>
      </c>
      <c r="G233" s="28">
        <v>30.877500000000001</v>
      </c>
      <c r="H233" s="28">
        <v>262.49950000000001</v>
      </c>
      <c r="I233" s="28">
        <v>340.98090000000002</v>
      </c>
      <c r="J233" s="28">
        <v>142.881</v>
      </c>
      <c r="K233" s="28">
        <v>18.2715</v>
      </c>
      <c r="L233" s="28">
        <v>131.25540000000001</v>
      </c>
      <c r="M233" s="28">
        <v>11.674899999999999</v>
      </c>
      <c r="N233" s="28">
        <v>409.59379999999999</v>
      </c>
      <c r="O233" s="28">
        <v>377.233</v>
      </c>
      <c r="P233" s="28">
        <v>287.16550000000001</v>
      </c>
      <c r="Q233" s="28">
        <v>626.98069999999996</v>
      </c>
      <c r="R233" s="28">
        <v>120.89700000000001</v>
      </c>
      <c r="S233" s="28">
        <v>402.529</v>
      </c>
      <c r="T233" s="28">
        <v>569.19330000000002</v>
      </c>
      <c r="U233" s="28">
        <v>36.524999999999999</v>
      </c>
      <c r="V233" s="28">
        <v>489.30290000000002</v>
      </c>
      <c r="W233" s="28">
        <v>153.42259999999999</v>
      </c>
      <c r="X233" s="28">
        <v>83.043000000000006</v>
      </c>
      <c r="Y233" s="28">
        <v>494.19900000000001</v>
      </c>
      <c r="Z233" s="28">
        <v>710.79309999999998</v>
      </c>
      <c r="AA233" s="28">
        <v>518.07740000000001</v>
      </c>
      <c r="AB233" s="11">
        <f>AB232*(1+SUMPRODUCT($B$6:$AA$6,'2-artRendite'!B233:AA233))</f>
        <v>314.34102928753998</v>
      </c>
      <c r="AC233" s="8">
        <v>256.15249999999997</v>
      </c>
    </row>
    <row r="234" spans="1:29" ht="14.25" x14ac:dyDescent="0.2">
      <c r="A234" s="40">
        <v>40116</v>
      </c>
      <c r="B234" s="27">
        <v>94.302099999999996</v>
      </c>
      <c r="C234" s="27">
        <v>918.95899999999995</v>
      </c>
      <c r="D234" s="27">
        <v>52.121699999999997</v>
      </c>
      <c r="E234" s="27">
        <v>661.52650000000006</v>
      </c>
      <c r="F234" s="27">
        <v>26.5289</v>
      </c>
      <c r="G234" s="27">
        <v>33.238300000000002</v>
      </c>
      <c r="H234" s="27">
        <v>270.60640000000001</v>
      </c>
      <c r="I234" s="27">
        <v>367.6413</v>
      </c>
      <c r="J234" s="27">
        <v>149.6379</v>
      </c>
      <c r="K234" s="27">
        <v>20.888400000000001</v>
      </c>
      <c r="L234" s="27">
        <v>130.57849999999999</v>
      </c>
      <c r="M234" s="27">
        <v>10.521599999999999</v>
      </c>
      <c r="N234" s="27">
        <v>417.25470000000001</v>
      </c>
      <c r="O234" s="27">
        <v>368.13189999999997</v>
      </c>
      <c r="P234" s="27">
        <v>301.58120000000002</v>
      </c>
      <c r="Q234" s="27">
        <v>643.84820000000002</v>
      </c>
      <c r="R234" s="27">
        <v>128.22380000000001</v>
      </c>
      <c r="S234" s="27">
        <v>361.6508</v>
      </c>
      <c r="T234" s="27">
        <v>629.03899999999999</v>
      </c>
      <c r="U234" s="27">
        <v>39.461599999999997</v>
      </c>
      <c r="V234" s="27">
        <v>530.68309999999997</v>
      </c>
      <c r="W234" s="27">
        <v>167.5095</v>
      </c>
      <c r="X234" s="27">
        <v>87.200999999999993</v>
      </c>
      <c r="Y234" s="27">
        <v>496.85309999999998</v>
      </c>
      <c r="Z234" s="27">
        <v>723.60820000000001</v>
      </c>
      <c r="AA234" s="27">
        <v>508.72809999999998</v>
      </c>
      <c r="AB234" s="11">
        <f>AB233*(1+SUMPRODUCT($B$6:$AA$6,'2-artRendite'!B234:AA234))</f>
        <v>326.12186072743896</v>
      </c>
      <c r="AC234" s="8">
        <v>264.5539</v>
      </c>
    </row>
    <row r="235" spans="1:29" ht="14.25" x14ac:dyDescent="0.2">
      <c r="A235" s="39">
        <v>40147</v>
      </c>
      <c r="B235" s="28">
        <v>101.2747</v>
      </c>
      <c r="C235" s="28">
        <v>950.5412</v>
      </c>
      <c r="D235" s="28">
        <v>53.412100000000002</v>
      </c>
      <c r="E235" s="28">
        <v>705.30179999999996</v>
      </c>
      <c r="F235" s="28">
        <v>29.158100000000001</v>
      </c>
      <c r="G235" s="28">
        <v>34.7316</v>
      </c>
      <c r="H235" s="28">
        <v>307.14600000000002</v>
      </c>
      <c r="I235" s="28">
        <v>369.42779999999999</v>
      </c>
      <c r="J235" s="28">
        <v>167.3175</v>
      </c>
      <c r="K235" s="28">
        <v>21.761199999999999</v>
      </c>
      <c r="L235" s="28">
        <v>128.04079999999999</v>
      </c>
      <c r="M235" s="28">
        <v>9.4641000000000002</v>
      </c>
      <c r="N235" s="28">
        <v>374.24509999999998</v>
      </c>
      <c r="O235" s="28">
        <v>418.71420000000001</v>
      </c>
      <c r="P235" s="28">
        <v>327.54020000000003</v>
      </c>
      <c r="Q235" s="28">
        <v>701.04049999999995</v>
      </c>
      <c r="R235" s="28">
        <v>141.17160000000001</v>
      </c>
      <c r="S235" s="28">
        <v>358.97370000000001</v>
      </c>
      <c r="T235" s="28">
        <v>638.65940000000001</v>
      </c>
      <c r="U235" s="28">
        <v>45.256500000000003</v>
      </c>
      <c r="V235" s="28">
        <v>528.24929999999995</v>
      </c>
      <c r="W235" s="28">
        <v>179.3366</v>
      </c>
      <c r="X235" s="28">
        <v>84.755399999999995</v>
      </c>
      <c r="Y235" s="28">
        <v>503.07839999999999</v>
      </c>
      <c r="Z235" s="28">
        <v>796.70219999999995</v>
      </c>
      <c r="AA235" s="28">
        <v>525.46450000000004</v>
      </c>
      <c r="AB235" s="11">
        <f>AB234*(1+SUMPRODUCT($B$6:$AA$6,'2-artRendite'!B235:AA235))</f>
        <v>340.82888066684319</v>
      </c>
      <c r="AC235" s="8">
        <v>273.85939999999999</v>
      </c>
    </row>
    <row r="236" spans="1:29" ht="14.25" x14ac:dyDescent="0.2">
      <c r="A236" s="40">
        <v>40178</v>
      </c>
      <c r="B236" s="27">
        <v>109.12820000000001</v>
      </c>
      <c r="C236" s="27">
        <v>933.26610000000005</v>
      </c>
      <c r="D236" s="27">
        <v>51.139099999999999</v>
      </c>
      <c r="E236" s="27">
        <v>742.96960000000001</v>
      </c>
      <c r="F236" s="27">
        <v>28.950099999999999</v>
      </c>
      <c r="G236" s="27">
        <v>35.161299999999997</v>
      </c>
      <c r="H236" s="27">
        <v>284.79320000000001</v>
      </c>
      <c r="I236" s="27">
        <v>374.00549999999998</v>
      </c>
      <c r="J236" s="27">
        <v>156.0498</v>
      </c>
      <c r="K236" s="27">
        <v>21.3474</v>
      </c>
      <c r="L236" s="27">
        <v>128.71960000000001</v>
      </c>
      <c r="M236" s="27">
        <v>10.585599999999999</v>
      </c>
      <c r="N236" s="27">
        <v>422.12540000000001</v>
      </c>
      <c r="O236" s="27">
        <v>380.76159999999999</v>
      </c>
      <c r="P236" s="27">
        <v>321.20269999999999</v>
      </c>
      <c r="Q236" s="27">
        <v>687.70569999999998</v>
      </c>
      <c r="R236" s="27">
        <v>140.4101</v>
      </c>
      <c r="S236" s="27">
        <v>427.334</v>
      </c>
      <c r="T236" s="27">
        <v>639.77790000000005</v>
      </c>
      <c r="U236" s="27">
        <v>41.626600000000003</v>
      </c>
      <c r="V236" s="27">
        <v>521.91510000000005</v>
      </c>
      <c r="W236" s="27">
        <v>196.7577</v>
      </c>
      <c r="X236" s="27">
        <v>85.54</v>
      </c>
      <c r="Y236" s="27">
        <v>519.33870000000002</v>
      </c>
      <c r="Z236" s="27">
        <v>800.32669999999996</v>
      </c>
      <c r="AA236" s="27">
        <v>584.66330000000005</v>
      </c>
      <c r="AB236" s="11">
        <f>AB235*(1+SUMPRODUCT($B$6:$AA$6,'2-artRendite'!B236:AA236))</f>
        <v>346.09821877869524</v>
      </c>
      <c r="AC236" s="8">
        <v>279.27890000000002</v>
      </c>
    </row>
    <row r="237" spans="1:29" ht="14.25" x14ac:dyDescent="0.2">
      <c r="A237" s="39">
        <v>40207</v>
      </c>
      <c r="B237" s="28">
        <v>101.1915</v>
      </c>
      <c r="C237" s="28">
        <v>849.57640000000004</v>
      </c>
      <c r="D237" s="28">
        <v>49.542999999999999</v>
      </c>
      <c r="E237" s="28">
        <v>677.73320000000001</v>
      </c>
      <c r="F237" s="28">
        <v>24.900500000000001</v>
      </c>
      <c r="G237" s="28">
        <v>32.107300000000002</v>
      </c>
      <c r="H237" s="28">
        <v>281.24520000000001</v>
      </c>
      <c r="I237" s="28">
        <v>337.20260000000002</v>
      </c>
      <c r="J237" s="28">
        <v>141.72540000000001</v>
      </c>
      <c r="K237" s="28">
        <v>20.983799999999999</v>
      </c>
      <c r="L237" s="28">
        <v>127.59439999999999</v>
      </c>
      <c r="M237" s="28">
        <v>9.8187999999999995</v>
      </c>
      <c r="N237" s="28">
        <v>421.05329999999998</v>
      </c>
      <c r="O237" s="28">
        <v>365.97519999999997</v>
      </c>
      <c r="P237" s="28">
        <v>280.01420000000002</v>
      </c>
      <c r="Q237" s="28">
        <v>615.17079999999999</v>
      </c>
      <c r="R237" s="28">
        <v>124.47499999999999</v>
      </c>
      <c r="S237" s="28">
        <v>474.13560000000001</v>
      </c>
      <c r="T237" s="28">
        <v>590.95159999999998</v>
      </c>
      <c r="U237" s="28">
        <v>36.439599999999999</v>
      </c>
      <c r="V237" s="28">
        <v>475.43610000000001</v>
      </c>
      <c r="W237" s="28">
        <v>161.3699</v>
      </c>
      <c r="X237" s="28">
        <v>82.813599999999994</v>
      </c>
      <c r="Y237" s="28">
        <v>430.952</v>
      </c>
      <c r="Z237" s="28">
        <v>819.41189999999995</v>
      </c>
      <c r="AA237" s="28">
        <v>592.5634</v>
      </c>
      <c r="AB237" s="11">
        <f>AB236*(1+SUMPRODUCT($B$6:$AA$6,'2-artRendite'!B237:AA237))</f>
        <v>323.16772530540891</v>
      </c>
      <c r="AC237" s="8">
        <v>258.95319999999998</v>
      </c>
    </row>
    <row r="238" spans="1:29" ht="14.25" x14ac:dyDescent="0.2">
      <c r="A238" s="40">
        <v>40235</v>
      </c>
      <c r="B238" s="27">
        <v>103.4248</v>
      </c>
      <c r="C238" s="27">
        <v>910.47850000000005</v>
      </c>
      <c r="D238" s="27">
        <v>48.709899999999998</v>
      </c>
      <c r="E238" s="27">
        <v>724.8279</v>
      </c>
      <c r="F238" s="27">
        <v>26.32</v>
      </c>
      <c r="G238" s="27">
        <v>37.738399999999999</v>
      </c>
      <c r="H238" s="27">
        <v>290.37540000000001</v>
      </c>
      <c r="I238" s="27">
        <v>358.09289999999999</v>
      </c>
      <c r="J238" s="27">
        <v>148.1447</v>
      </c>
      <c r="K238" s="27">
        <v>22.270199999999999</v>
      </c>
      <c r="L238" s="27">
        <v>131.24469999999999</v>
      </c>
      <c r="M238" s="27">
        <v>9.2751000000000001</v>
      </c>
      <c r="N238" s="27">
        <v>481.15839999999997</v>
      </c>
      <c r="O238" s="27">
        <v>372.89409999999998</v>
      </c>
      <c r="P238" s="27">
        <v>291.26670000000001</v>
      </c>
      <c r="Q238" s="27">
        <v>621.053</v>
      </c>
      <c r="R238" s="27">
        <v>134.97999999999999</v>
      </c>
      <c r="S238" s="27">
        <v>385.30200000000002</v>
      </c>
      <c r="T238" s="27">
        <v>634.85490000000004</v>
      </c>
      <c r="U238" s="27">
        <v>38.729300000000002</v>
      </c>
      <c r="V238" s="27">
        <v>515.78840000000002</v>
      </c>
      <c r="W238" s="27">
        <v>167.53989999999999</v>
      </c>
      <c r="X238" s="27">
        <v>75.107900000000001</v>
      </c>
      <c r="Y238" s="27">
        <v>460.12049999999999</v>
      </c>
      <c r="Z238" s="27">
        <v>837.91970000000003</v>
      </c>
      <c r="AA238" s="27">
        <v>589.3673</v>
      </c>
      <c r="AB238" s="11">
        <f>AB237*(1+SUMPRODUCT($B$6:$AA$6,'2-artRendite'!B238:AA238))</f>
        <v>334.52297950402732</v>
      </c>
      <c r="AC238" s="8">
        <v>268.56740000000002</v>
      </c>
    </row>
    <row r="239" spans="1:29" ht="14.25" x14ac:dyDescent="0.2">
      <c r="A239" s="39">
        <v>40268</v>
      </c>
      <c r="B239" s="28">
        <v>112.035</v>
      </c>
      <c r="C239" s="28">
        <v>966.92259999999999</v>
      </c>
      <c r="D239" s="28">
        <v>50.554299999999998</v>
      </c>
      <c r="E239" s="28">
        <v>784.41380000000004</v>
      </c>
      <c r="F239" s="28">
        <v>23.3461</v>
      </c>
      <c r="G239" s="28">
        <v>36.869199999999999</v>
      </c>
      <c r="H239" s="28">
        <v>288.93619999999999</v>
      </c>
      <c r="I239" s="28">
        <v>380.8997</v>
      </c>
      <c r="J239" s="28">
        <v>131.31460000000001</v>
      </c>
      <c r="K239" s="28">
        <v>22.732800000000001</v>
      </c>
      <c r="L239" s="28">
        <v>136.31440000000001</v>
      </c>
      <c r="M239" s="28">
        <v>7.3559999999999999</v>
      </c>
      <c r="N239" s="28">
        <v>568.02840000000003</v>
      </c>
      <c r="O239" s="28">
        <v>395.63</v>
      </c>
      <c r="P239" s="28">
        <v>285.24259999999998</v>
      </c>
      <c r="Q239" s="28">
        <v>611.47270000000003</v>
      </c>
      <c r="R239" s="28">
        <v>130.27119999999999</v>
      </c>
      <c r="S239" s="28">
        <v>270.89060000000001</v>
      </c>
      <c r="T239" s="28">
        <v>667.63750000000005</v>
      </c>
      <c r="U239" s="28">
        <v>33.606000000000002</v>
      </c>
      <c r="V239" s="28">
        <v>540.03420000000006</v>
      </c>
      <c r="W239" s="28">
        <v>180.33529999999999</v>
      </c>
      <c r="X239" s="28">
        <v>76.456900000000005</v>
      </c>
      <c r="Y239" s="28">
        <v>453.85359999999997</v>
      </c>
      <c r="Z239" s="28">
        <v>893.76229999999998</v>
      </c>
      <c r="AA239" s="28">
        <v>634.05870000000004</v>
      </c>
      <c r="AB239" s="11">
        <f>AB238*(1+SUMPRODUCT($B$6:$AA$6,'2-artRendite'!B239:AA239))</f>
        <v>334.39485608104718</v>
      </c>
      <c r="AC239" s="8">
        <v>265.23079999999999</v>
      </c>
    </row>
    <row r="240" spans="1:29" ht="14.25" x14ac:dyDescent="0.2">
      <c r="A240" s="40">
        <v>40298</v>
      </c>
      <c r="B240" s="27">
        <v>108.26600000000001</v>
      </c>
      <c r="C240" s="27">
        <v>1021.9275</v>
      </c>
      <c r="D240" s="27">
        <v>49.6036</v>
      </c>
      <c r="E240" s="27">
        <v>736.36109999999996</v>
      </c>
      <c r="F240" s="27">
        <v>24.619399999999999</v>
      </c>
      <c r="G240" s="27">
        <v>37.805999999999997</v>
      </c>
      <c r="H240" s="27">
        <v>306.13819999999998</v>
      </c>
      <c r="I240" s="27">
        <v>401.73750000000001</v>
      </c>
      <c r="J240" s="27">
        <v>143.23179999999999</v>
      </c>
      <c r="K240" s="27">
        <v>23.6751</v>
      </c>
      <c r="L240" s="27">
        <v>137.31569999999999</v>
      </c>
      <c r="M240" s="27">
        <v>7.2885</v>
      </c>
      <c r="N240" s="27">
        <v>596.86469999999997</v>
      </c>
      <c r="O240" s="27">
        <v>420.13889999999998</v>
      </c>
      <c r="P240" s="27">
        <v>300.1524</v>
      </c>
      <c r="Q240" s="27">
        <v>675.56830000000002</v>
      </c>
      <c r="R240" s="27">
        <v>130.87190000000001</v>
      </c>
      <c r="S240" s="27">
        <v>243.03880000000001</v>
      </c>
      <c r="T240" s="27">
        <v>689.68230000000005</v>
      </c>
      <c r="U240" s="27">
        <v>36.521700000000003</v>
      </c>
      <c r="V240" s="27">
        <v>557.93439999999998</v>
      </c>
      <c r="W240" s="27">
        <v>172.77170000000001</v>
      </c>
      <c r="X240" s="27">
        <v>82.952200000000005</v>
      </c>
      <c r="Y240" s="27">
        <v>470.58030000000002</v>
      </c>
      <c r="Z240" s="27">
        <v>947.17660000000001</v>
      </c>
      <c r="AA240" s="27">
        <v>626.41020000000003</v>
      </c>
      <c r="AB240" s="11">
        <f>AB239*(1+SUMPRODUCT($B$6:$AA$6,'2-artRendite'!B240:AA240))</f>
        <v>343.6529868310962</v>
      </c>
      <c r="AC240" s="8">
        <v>270.38760000000002</v>
      </c>
    </row>
    <row r="241" spans="1:29" ht="14.25" x14ac:dyDescent="0.2">
      <c r="A241" s="39">
        <v>40326</v>
      </c>
      <c r="B241" s="28">
        <v>97.6066</v>
      </c>
      <c r="C241" s="28">
        <v>853.42570000000001</v>
      </c>
      <c r="D241" s="28">
        <v>49.224800000000002</v>
      </c>
      <c r="E241" s="28">
        <v>681.77080000000001</v>
      </c>
      <c r="F241" s="28">
        <v>23.5562</v>
      </c>
      <c r="G241" s="28">
        <v>35.976999999999997</v>
      </c>
      <c r="H241" s="28">
        <v>314.61200000000002</v>
      </c>
      <c r="I241" s="28">
        <v>344.28390000000002</v>
      </c>
      <c r="J241" s="28">
        <v>133.9965</v>
      </c>
      <c r="K241" s="28">
        <v>22.549299999999999</v>
      </c>
      <c r="L241" s="28">
        <v>131.90950000000001</v>
      </c>
      <c r="M241" s="28">
        <v>7.8132000000000001</v>
      </c>
      <c r="N241" s="28">
        <v>483.93369999999999</v>
      </c>
      <c r="O241" s="28">
        <v>415.29910000000001</v>
      </c>
      <c r="P241" s="28">
        <v>281.78480000000002</v>
      </c>
      <c r="Q241" s="28">
        <v>630.47090000000003</v>
      </c>
      <c r="R241" s="28">
        <v>126.45010000000001</v>
      </c>
      <c r="S241" s="28">
        <v>227.66679999999999</v>
      </c>
      <c r="T241" s="28">
        <v>582.11249999999995</v>
      </c>
      <c r="U241" s="28">
        <v>33.240299999999998</v>
      </c>
      <c r="V241" s="28">
        <v>467.12950000000001</v>
      </c>
      <c r="W241" s="28">
        <v>145.52709999999999</v>
      </c>
      <c r="X241" s="28">
        <v>75.944299999999998</v>
      </c>
      <c r="Y241" s="28">
        <v>388.47680000000003</v>
      </c>
      <c r="Z241" s="28">
        <v>841.06269999999995</v>
      </c>
      <c r="AA241" s="28">
        <v>613.98860000000002</v>
      </c>
      <c r="AB241" s="11">
        <f>AB240*(1+SUMPRODUCT($B$6:$AA$6,'2-artRendite'!B241:AA241))</f>
        <v>317.03031800249909</v>
      </c>
      <c r="AC241" s="8">
        <v>251.6688</v>
      </c>
    </row>
    <row r="242" spans="1:29" ht="14.25" x14ac:dyDescent="0.2">
      <c r="A242" s="40">
        <v>40359</v>
      </c>
      <c r="B242" s="27">
        <v>93.944400000000002</v>
      </c>
      <c r="C242" s="27">
        <v>850.92359999999996</v>
      </c>
      <c r="D242" s="27">
        <v>60.167900000000003</v>
      </c>
      <c r="E242" s="27">
        <v>643.63729999999998</v>
      </c>
      <c r="F242" s="27">
        <v>23.186</v>
      </c>
      <c r="G242" s="27">
        <v>35.484200000000001</v>
      </c>
      <c r="H242" s="27">
        <v>322.64999999999998</v>
      </c>
      <c r="I242" s="27">
        <v>343.43729999999999</v>
      </c>
      <c r="J242" s="27">
        <v>134.56890000000001</v>
      </c>
      <c r="K242" s="27">
        <v>21.855499999999999</v>
      </c>
      <c r="L242" s="27">
        <v>133.0702</v>
      </c>
      <c r="M242" s="27">
        <v>8.1911000000000005</v>
      </c>
      <c r="N242" s="27">
        <v>447.08319999999998</v>
      </c>
      <c r="O242" s="27">
        <v>420.80950000000001</v>
      </c>
      <c r="P242" s="27">
        <v>283.05680000000001</v>
      </c>
      <c r="Q242" s="27">
        <v>669.12130000000002</v>
      </c>
      <c r="R242" s="27">
        <v>121.4436</v>
      </c>
      <c r="S242" s="27">
        <v>254.4641</v>
      </c>
      <c r="T242" s="27">
        <v>591.20960000000002</v>
      </c>
      <c r="U242" s="27">
        <v>33.583100000000002</v>
      </c>
      <c r="V242" s="27">
        <v>466.77350000000001</v>
      </c>
      <c r="W242" s="27">
        <v>133.78270000000001</v>
      </c>
      <c r="X242" s="27">
        <v>74.925799999999995</v>
      </c>
      <c r="Y242" s="27">
        <v>366.21640000000002</v>
      </c>
      <c r="Z242" s="27">
        <v>831.06169999999997</v>
      </c>
      <c r="AA242" s="27">
        <v>597.21870000000001</v>
      </c>
      <c r="AB242" s="11">
        <f>AB241*(1+SUMPRODUCT($B$6:$AA$6,'2-artRendite'!B242:AA242))</f>
        <v>317.83361639635427</v>
      </c>
      <c r="AC242" s="8">
        <v>252.46969999999999</v>
      </c>
    </row>
    <row r="243" spans="1:29" ht="14.25" x14ac:dyDescent="0.2">
      <c r="A243" s="39">
        <v>40389</v>
      </c>
      <c r="B243" s="28">
        <v>102.9903</v>
      </c>
      <c r="C243" s="28">
        <v>882.81060000000002</v>
      </c>
      <c r="D243" s="28">
        <v>63.967399999999998</v>
      </c>
      <c r="E243" s="28">
        <v>722.48130000000003</v>
      </c>
      <c r="F243" s="28">
        <v>25.1068</v>
      </c>
      <c r="G243" s="28">
        <v>36.5946</v>
      </c>
      <c r="H243" s="28">
        <v>305.6397</v>
      </c>
      <c r="I243" s="28">
        <v>350.87560000000002</v>
      </c>
      <c r="J243" s="28">
        <v>183.02099999999999</v>
      </c>
      <c r="K243" s="28">
        <v>22.642900000000001</v>
      </c>
      <c r="L243" s="28">
        <v>137.98230000000001</v>
      </c>
      <c r="M243" s="28">
        <v>8.6693999999999996</v>
      </c>
      <c r="N243" s="28">
        <v>478.4246</v>
      </c>
      <c r="O243" s="28">
        <v>405.0043</v>
      </c>
      <c r="P243" s="28">
        <v>315.24560000000002</v>
      </c>
      <c r="Q243" s="28">
        <v>748.15129999999999</v>
      </c>
      <c r="R243" s="28">
        <v>132.50409999999999</v>
      </c>
      <c r="S243" s="28">
        <v>310.11849999999998</v>
      </c>
      <c r="T243" s="28">
        <v>611.21500000000003</v>
      </c>
      <c r="U243" s="28">
        <v>46.263599999999997</v>
      </c>
      <c r="V243" s="28">
        <v>483.9359</v>
      </c>
      <c r="W243" s="28">
        <v>150.6583</v>
      </c>
      <c r="X243" s="28">
        <v>78.677300000000002</v>
      </c>
      <c r="Y243" s="28">
        <v>433.29070000000002</v>
      </c>
      <c r="Z243" s="28">
        <v>852.52610000000004</v>
      </c>
      <c r="AA243" s="28">
        <v>668.78629999999998</v>
      </c>
      <c r="AB243" s="11">
        <f>AB242*(1+SUMPRODUCT($B$6:$AA$6,'2-artRendite'!B243:AA243))</f>
        <v>347.43187861207502</v>
      </c>
      <c r="AC243" s="8">
        <v>269.57260000000002</v>
      </c>
    </row>
    <row r="244" spans="1:29" ht="14.25" x14ac:dyDescent="0.2">
      <c r="A244" s="40">
        <v>40421</v>
      </c>
      <c r="B244" s="27">
        <v>97.090699999999998</v>
      </c>
      <c r="C244" s="27">
        <v>837.47190000000001</v>
      </c>
      <c r="D244" s="27">
        <v>64.141199999999998</v>
      </c>
      <c r="E244" s="27">
        <v>730.61929999999995</v>
      </c>
      <c r="F244" s="27">
        <v>27.0502</v>
      </c>
      <c r="G244" s="27">
        <v>40.057000000000002</v>
      </c>
      <c r="H244" s="27">
        <v>322.82560000000001</v>
      </c>
      <c r="I244" s="27">
        <v>329.04570000000001</v>
      </c>
      <c r="J244" s="27">
        <v>186.68879999999999</v>
      </c>
      <c r="K244" s="27">
        <v>21.535499999999999</v>
      </c>
      <c r="L244" s="27">
        <v>141.9033</v>
      </c>
      <c r="M244" s="27">
        <v>6.8918999999999997</v>
      </c>
      <c r="N244" s="27">
        <v>467.94580000000002</v>
      </c>
      <c r="O244" s="27">
        <v>435.86750000000001</v>
      </c>
      <c r="P244" s="27">
        <v>316.8571</v>
      </c>
      <c r="Q244" s="27">
        <v>761.67010000000005</v>
      </c>
      <c r="R244" s="27">
        <v>130.88810000000001</v>
      </c>
      <c r="S244" s="27">
        <v>313.0136</v>
      </c>
      <c r="T244" s="27">
        <v>551.22289999999998</v>
      </c>
      <c r="U244" s="27">
        <v>45.940399999999997</v>
      </c>
      <c r="V244" s="27">
        <v>444.8732</v>
      </c>
      <c r="W244" s="27">
        <v>152.76439999999999</v>
      </c>
      <c r="X244" s="27">
        <v>69.014899999999997</v>
      </c>
      <c r="Y244" s="27">
        <v>429.69979999999998</v>
      </c>
      <c r="Z244" s="27">
        <v>823.82079999999996</v>
      </c>
      <c r="AA244" s="27">
        <v>720.99440000000004</v>
      </c>
      <c r="AB244" s="11">
        <f>AB243*(1+SUMPRODUCT($B$6:$AA$6,'2-artRendite'!B244:AA244))</f>
        <v>343.18163177147113</v>
      </c>
      <c r="AC244" s="8">
        <v>262.71159999999998</v>
      </c>
    </row>
    <row r="245" spans="1:29" ht="14.25" x14ac:dyDescent="0.2">
      <c r="A245" s="39">
        <v>40451</v>
      </c>
      <c r="B245" s="28">
        <v>110.52070000000001</v>
      </c>
      <c r="C245" s="28">
        <v>916.21460000000002</v>
      </c>
      <c r="D245" s="28">
        <v>65.802599999999998</v>
      </c>
      <c r="E245" s="28">
        <v>791.74509999999998</v>
      </c>
      <c r="F245" s="28">
        <v>30.533300000000001</v>
      </c>
      <c r="G245" s="28">
        <v>47.367699999999999</v>
      </c>
      <c r="H245" s="28">
        <v>338.17790000000002</v>
      </c>
      <c r="I245" s="28">
        <v>370.2989</v>
      </c>
      <c r="J245" s="28">
        <v>188.1069</v>
      </c>
      <c r="K245" s="28">
        <v>22.0976</v>
      </c>
      <c r="L245" s="28">
        <v>141.37979999999999</v>
      </c>
      <c r="M245" s="28">
        <v>6.4340999999999999</v>
      </c>
      <c r="N245" s="28">
        <v>528.64509999999996</v>
      </c>
      <c r="O245" s="28">
        <v>489.51310000000001</v>
      </c>
      <c r="P245" s="28">
        <v>347.2516</v>
      </c>
      <c r="Q245" s="28">
        <v>791.95460000000003</v>
      </c>
      <c r="R245" s="28">
        <v>147.37729999999999</v>
      </c>
      <c r="S245" s="28">
        <v>387.10079999999999</v>
      </c>
      <c r="T245" s="28">
        <v>603.38720000000001</v>
      </c>
      <c r="U245" s="28">
        <v>45.158700000000003</v>
      </c>
      <c r="V245" s="28">
        <v>483.82960000000003</v>
      </c>
      <c r="W245" s="28">
        <v>161.75280000000001</v>
      </c>
      <c r="X245" s="28">
        <v>70.991100000000003</v>
      </c>
      <c r="Y245" s="28">
        <v>471.49509999999998</v>
      </c>
      <c r="Z245" s="28">
        <v>893.45690000000002</v>
      </c>
      <c r="AA245" s="28">
        <v>832.65099999999995</v>
      </c>
      <c r="AB245" s="11">
        <f>AB244*(1+SUMPRODUCT($B$6:$AA$6,'2-artRendite'!B245:AA245))</f>
        <v>371.29824861921253</v>
      </c>
      <c r="AC245" s="8">
        <v>281.78530000000001</v>
      </c>
    </row>
    <row r="246" spans="1:29" ht="14.25" x14ac:dyDescent="0.2">
      <c r="A246" s="40">
        <v>40480</v>
      </c>
      <c r="B246" s="27">
        <v>109.7364</v>
      </c>
      <c r="C246" s="27">
        <v>920.84109999999998</v>
      </c>
      <c r="D246" s="27">
        <v>73.143900000000002</v>
      </c>
      <c r="E246" s="27">
        <v>809.61189999999999</v>
      </c>
      <c r="F246" s="27">
        <v>35.849299999999999</v>
      </c>
      <c r="G246" s="27">
        <v>58.221299999999999</v>
      </c>
      <c r="H246" s="27">
        <v>350.61059999999998</v>
      </c>
      <c r="I246" s="27">
        <v>362.59129999999999</v>
      </c>
      <c r="J246" s="27">
        <v>204.93969999999999</v>
      </c>
      <c r="K246" s="27">
        <v>19.5395</v>
      </c>
      <c r="L246" s="27">
        <v>140.29490000000001</v>
      </c>
      <c r="M246" s="27">
        <v>6.0399000000000003</v>
      </c>
      <c r="N246" s="27">
        <v>518.77200000000005</v>
      </c>
      <c r="O246" s="27">
        <v>551.10609999999997</v>
      </c>
      <c r="P246" s="27">
        <v>384.32049999999998</v>
      </c>
      <c r="Q246" s="27">
        <v>871.30269999999996</v>
      </c>
      <c r="R246" s="27">
        <v>161.10210000000001</v>
      </c>
      <c r="S246" s="27">
        <v>480.1354</v>
      </c>
      <c r="T246" s="27">
        <v>615.05799999999999</v>
      </c>
      <c r="U246" s="27">
        <v>48.061700000000002</v>
      </c>
      <c r="V246" s="27">
        <v>487.97059999999999</v>
      </c>
      <c r="W246" s="27">
        <v>178.02099999999999</v>
      </c>
      <c r="X246" s="27">
        <v>70.569800000000001</v>
      </c>
      <c r="Y246" s="27">
        <v>505.58629999999999</v>
      </c>
      <c r="Z246" s="27">
        <v>919.68190000000004</v>
      </c>
      <c r="AA246" s="27">
        <v>879.15060000000005</v>
      </c>
      <c r="AB246" s="11">
        <f>AB245*(1+SUMPRODUCT($B$6:$AA$6,'2-artRendite'!B246:AA246))</f>
        <v>391.9758045526699</v>
      </c>
      <c r="AC246" s="8">
        <v>295.82600000000002</v>
      </c>
    </row>
    <row r="247" spans="1:29" ht="14.25" x14ac:dyDescent="0.2">
      <c r="A247" s="39">
        <v>40512</v>
      </c>
      <c r="B247" s="28">
        <v>106.0419</v>
      </c>
      <c r="C247" s="28">
        <v>945.96429999999998</v>
      </c>
      <c r="D247" s="28">
        <v>71.434700000000007</v>
      </c>
      <c r="E247" s="28">
        <v>827.84960000000001</v>
      </c>
      <c r="F247" s="28">
        <v>32.714500000000001</v>
      </c>
      <c r="G247" s="28">
        <v>56.450499999999998</v>
      </c>
      <c r="H247" s="28">
        <v>357.44740000000002</v>
      </c>
      <c r="I247" s="28">
        <v>372.654</v>
      </c>
      <c r="J247" s="28">
        <v>194.25890000000001</v>
      </c>
      <c r="K247" s="28">
        <v>20.343399999999999</v>
      </c>
      <c r="L247" s="28">
        <v>145.2508</v>
      </c>
      <c r="M247" s="28">
        <v>5.9203000000000001</v>
      </c>
      <c r="N247" s="28">
        <v>519.87149999999997</v>
      </c>
      <c r="O247" s="28">
        <v>631.27459999999996</v>
      </c>
      <c r="P247" s="28">
        <v>386.54250000000002</v>
      </c>
      <c r="Q247" s="28">
        <v>875.51679999999999</v>
      </c>
      <c r="R247" s="28">
        <v>165.50200000000001</v>
      </c>
      <c r="S247" s="28">
        <v>454.30239999999998</v>
      </c>
      <c r="T247" s="28">
        <v>650.40459999999996</v>
      </c>
      <c r="U247" s="28">
        <v>43.8429</v>
      </c>
      <c r="V247" s="28">
        <v>499.67169999999999</v>
      </c>
      <c r="W247" s="28">
        <v>154.6474</v>
      </c>
      <c r="X247" s="28">
        <v>70.020499999999998</v>
      </c>
      <c r="Y247" s="28">
        <v>459.05459999999999</v>
      </c>
      <c r="Z247" s="28">
        <v>897.86109999999996</v>
      </c>
      <c r="AA247" s="28">
        <v>841.13070000000005</v>
      </c>
      <c r="AB247" s="11">
        <f>AB246*(1+SUMPRODUCT($B$6:$AA$6,'2-artRendite'!B247:AA247))</f>
        <v>388.26727181074097</v>
      </c>
      <c r="AC247" s="8">
        <v>294.77870000000001</v>
      </c>
    </row>
    <row r="248" spans="1:29" ht="14.25" x14ac:dyDescent="0.2">
      <c r="A248" s="40">
        <v>40543</v>
      </c>
      <c r="B248" s="27">
        <v>114.99590000000001</v>
      </c>
      <c r="C248" s="27">
        <v>1040.135</v>
      </c>
      <c r="D248" s="27">
        <v>85.398799999999994</v>
      </c>
      <c r="E248" s="27">
        <v>962.46810000000005</v>
      </c>
      <c r="F248" s="27">
        <v>37.831099999999999</v>
      </c>
      <c r="G248" s="27">
        <v>69.674899999999994</v>
      </c>
      <c r="H248" s="27">
        <v>366.59809999999999</v>
      </c>
      <c r="I248" s="27">
        <v>405.23360000000002</v>
      </c>
      <c r="J248" s="27">
        <v>221.7782</v>
      </c>
      <c r="K248" s="27">
        <v>21.4133</v>
      </c>
      <c r="L248" s="27">
        <v>147.9667</v>
      </c>
      <c r="M248" s="27">
        <v>6.2885</v>
      </c>
      <c r="N248" s="27">
        <v>558.00660000000005</v>
      </c>
      <c r="O248" s="27">
        <v>692.33879999999999</v>
      </c>
      <c r="P248" s="27">
        <v>433.27640000000002</v>
      </c>
      <c r="Q248" s="27">
        <v>955.15179999999998</v>
      </c>
      <c r="R248" s="27">
        <v>187.81870000000001</v>
      </c>
      <c r="S248" s="27">
        <v>529.73059999999998</v>
      </c>
      <c r="T248" s="27">
        <v>723.38900000000001</v>
      </c>
      <c r="U248" s="27">
        <v>50.436900000000001</v>
      </c>
      <c r="V248" s="27">
        <v>541.81370000000004</v>
      </c>
      <c r="W248" s="27">
        <v>179.37870000000001</v>
      </c>
      <c r="X248" s="27">
        <v>75.717699999999994</v>
      </c>
      <c r="Y248" s="27">
        <v>525.54399999999998</v>
      </c>
      <c r="Z248" s="27">
        <v>955.17809999999997</v>
      </c>
      <c r="AA248" s="27">
        <v>924.93939999999998</v>
      </c>
      <c r="AB248" s="11">
        <f>AB247*(1+SUMPRODUCT($B$6:$AA$6,'2-artRendite'!B248:AA248))</f>
        <v>431.57839979583326</v>
      </c>
      <c r="AC248" s="8">
        <v>326.28750000000002</v>
      </c>
    </row>
    <row r="249" spans="1:29" ht="14.25" x14ac:dyDescent="0.2">
      <c r="A249" s="39">
        <v>40574</v>
      </c>
      <c r="B249" s="28">
        <v>116.9431</v>
      </c>
      <c r="C249" s="28">
        <v>1113.175</v>
      </c>
      <c r="D249" s="28">
        <v>86.937299999999993</v>
      </c>
      <c r="E249" s="28">
        <v>965.0856</v>
      </c>
      <c r="F249" s="28">
        <v>39.6708</v>
      </c>
      <c r="G249" s="28">
        <v>81.055199999999999</v>
      </c>
      <c r="H249" s="28">
        <v>343.75299999999999</v>
      </c>
      <c r="I249" s="28">
        <v>435.7894</v>
      </c>
      <c r="J249" s="28">
        <v>241.0301</v>
      </c>
      <c r="K249" s="28">
        <v>23.671500000000002</v>
      </c>
      <c r="L249" s="28">
        <v>149.7131</v>
      </c>
      <c r="M249" s="28">
        <v>6.2864000000000004</v>
      </c>
      <c r="N249" s="28">
        <v>616.64449999999999</v>
      </c>
      <c r="O249" s="28">
        <v>630.47789999999998</v>
      </c>
      <c r="P249" s="28">
        <v>436.42290000000003</v>
      </c>
      <c r="Q249" s="28">
        <v>971.63070000000005</v>
      </c>
      <c r="R249" s="28">
        <v>186.26679999999999</v>
      </c>
      <c r="S249" s="28">
        <v>560.31590000000006</v>
      </c>
      <c r="T249" s="28">
        <v>743.37750000000005</v>
      </c>
      <c r="U249" s="28">
        <v>53.396900000000002</v>
      </c>
      <c r="V249" s="28">
        <v>541.7097</v>
      </c>
      <c r="W249" s="28">
        <v>176.88</v>
      </c>
      <c r="X249" s="28">
        <v>83.6374</v>
      </c>
      <c r="Y249" s="28">
        <v>518.71870000000001</v>
      </c>
      <c r="Z249" s="28">
        <v>967.50070000000005</v>
      </c>
      <c r="AA249" s="28">
        <v>1035.759</v>
      </c>
      <c r="AB249" s="11">
        <f>AB248*(1+SUMPRODUCT($B$6:$AA$6,'2-artRendite'!B249:AA249))</f>
        <v>446.89802845118942</v>
      </c>
      <c r="AC249" s="8">
        <v>329.56020000000001</v>
      </c>
    </row>
    <row r="250" spans="1:29" ht="14.25" x14ac:dyDescent="0.2">
      <c r="A250" s="40">
        <v>40602</v>
      </c>
      <c r="B250" s="27">
        <v>120.1854</v>
      </c>
      <c r="C250" s="27">
        <v>1226.3345999999999</v>
      </c>
      <c r="D250" s="27">
        <v>95.646699999999996</v>
      </c>
      <c r="E250" s="27">
        <v>971.34289999999999</v>
      </c>
      <c r="F250" s="27">
        <v>43.292200000000001</v>
      </c>
      <c r="G250" s="27">
        <v>93.515699999999995</v>
      </c>
      <c r="H250" s="27">
        <v>363.21350000000001</v>
      </c>
      <c r="I250" s="27">
        <v>468.21429999999998</v>
      </c>
      <c r="J250" s="27">
        <v>235.1497</v>
      </c>
      <c r="K250" s="27">
        <v>22.3644</v>
      </c>
      <c r="L250" s="27">
        <v>148.2192</v>
      </c>
      <c r="M250" s="27">
        <v>5.6848999999999998</v>
      </c>
      <c r="N250" s="27">
        <v>653.70370000000003</v>
      </c>
      <c r="O250" s="27">
        <v>756.41210000000001</v>
      </c>
      <c r="P250" s="27">
        <v>418.0616</v>
      </c>
      <c r="Q250" s="27">
        <v>916.77949999999998</v>
      </c>
      <c r="R250" s="27">
        <v>182.7415</v>
      </c>
      <c r="S250" s="27">
        <v>516.24490000000003</v>
      </c>
      <c r="T250" s="27">
        <v>813.43730000000005</v>
      </c>
      <c r="U250" s="27">
        <v>50.066099999999999</v>
      </c>
      <c r="V250" s="27">
        <v>540.70010000000002</v>
      </c>
      <c r="W250" s="27">
        <v>183.2595</v>
      </c>
      <c r="X250" s="27">
        <v>92.080100000000002</v>
      </c>
      <c r="Y250" s="27">
        <v>530.44539999999995</v>
      </c>
      <c r="Z250" s="27">
        <v>972.0625</v>
      </c>
      <c r="AA250" s="27">
        <v>1110.9668999999999</v>
      </c>
      <c r="AB250" s="11">
        <f>AB249*(1+SUMPRODUCT($B$6:$AA$6,'2-artRendite'!B250:AA250))</f>
        <v>459.9179641972276</v>
      </c>
      <c r="AC250" s="8">
        <v>333.90350000000001</v>
      </c>
    </row>
    <row r="251" spans="1:29" ht="14.25" x14ac:dyDescent="0.2">
      <c r="A251" s="39">
        <v>40633</v>
      </c>
      <c r="B251" s="28">
        <v>121.88509999999999</v>
      </c>
      <c r="C251" s="28">
        <v>1287.3326</v>
      </c>
      <c r="D251" s="28">
        <v>92.997600000000006</v>
      </c>
      <c r="E251" s="28">
        <v>930.60270000000003</v>
      </c>
      <c r="F251" s="28">
        <v>41.060400000000001</v>
      </c>
      <c r="G251" s="28">
        <v>97.926100000000005</v>
      </c>
      <c r="H251" s="28">
        <v>370.5763</v>
      </c>
      <c r="I251" s="28">
        <v>493.33300000000003</v>
      </c>
      <c r="J251" s="28">
        <v>234.0121</v>
      </c>
      <c r="K251" s="28">
        <v>22.995699999999999</v>
      </c>
      <c r="L251" s="28">
        <v>158.46850000000001</v>
      </c>
      <c r="M251" s="28">
        <v>6.0713999999999997</v>
      </c>
      <c r="N251" s="28">
        <v>588.25170000000003</v>
      </c>
      <c r="O251" s="28">
        <v>847.47529999999995</v>
      </c>
      <c r="P251" s="28">
        <v>432.0401</v>
      </c>
      <c r="Q251" s="28">
        <v>939.16030000000001</v>
      </c>
      <c r="R251" s="28">
        <v>187.3811</v>
      </c>
      <c r="S251" s="28">
        <v>475.27080000000001</v>
      </c>
      <c r="T251" s="28">
        <v>869.05100000000004</v>
      </c>
      <c r="U251" s="28">
        <v>46.776699999999998</v>
      </c>
      <c r="V251" s="28">
        <v>585.04579999999999</v>
      </c>
      <c r="W251" s="28">
        <v>171.07419999999999</v>
      </c>
      <c r="X251" s="28">
        <v>73.571399999999997</v>
      </c>
      <c r="Y251" s="28">
        <v>561.52430000000004</v>
      </c>
      <c r="Z251" s="28">
        <v>955.99890000000005</v>
      </c>
      <c r="AA251" s="28">
        <v>1093.4387999999999</v>
      </c>
      <c r="AB251" s="11">
        <f>AB250*(1+SUMPRODUCT($B$6:$AA$6,'2-artRendite'!B251:AA251))</f>
        <v>461.54365678700799</v>
      </c>
      <c r="AC251" s="8">
        <v>340.7971</v>
      </c>
    </row>
    <row r="252" spans="1:29" ht="14.25" x14ac:dyDescent="0.2">
      <c r="A252" s="40">
        <v>40662</v>
      </c>
      <c r="B252" s="27">
        <v>127.0715</v>
      </c>
      <c r="C252" s="27">
        <v>1382.5998</v>
      </c>
      <c r="D252" s="27">
        <v>104.4451</v>
      </c>
      <c r="E252" s="27">
        <v>899.01139999999998</v>
      </c>
      <c r="F252" s="27">
        <v>44.470199999999998</v>
      </c>
      <c r="G252" s="27">
        <v>83.173199999999994</v>
      </c>
      <c r="H252" s="27">
        <v>400.5788</v>
      </c>
      <c r="I252" s="27">
        <v>517.51130000000001</v>
      </c>
      <c r="J252" s="27">
        <v>229.82640000000001</v>
      </c>
      <c r="K252" s="27">
        <v>21.081800000000001</v>
      </c>
      <c r="L252" s="27">
        <v>148.48759999999999</v>
      </c>
      <c r="M252" s="27">
        <v>6.3525</v>
      </c>
      <c r="N252" s="27">
        <v>605.46230000000003</v>
      </c>
      <c r="O252" s="27">
        <v>1086.3114</v>
      </c>
      <c r="P252" s="27">
        <v>423.49459999999999</v>
      </c>
      <c r="Q252" s="27">
        <v>907.46879999999999</v>
      </c>
      <c r="R252" s="27">
        <v>184.77459999999999</v>
      </c>
      <c r="S252" s="27">
        <v>407.74770000000001</v>
      </c>
      <c r="T252" s="27">
        <v>946.5951</v>
      </c>
      <c r="U252" s="27">
        <v>47.023000000000003</v>
      </c>
      <c r="V252" s="27">
        <v>620.62040000000002</v>
      </c>
      <c r="W252" s="27">
        <v>162.37440000000001</v>
      </c>
      <c r="X252" s="27">
        <v>83.029499999999999</v>
      </c>
      <c r="Y252" s="27">
        <v>519.16989999999998</v>
      </c>
      <c r="Z252" s="27">
        <v>1000.1704999999999</v>
      </c>
      <c r="AA252" s="27">
        <v>1100.7183</v>
      </c>
      <c r="AB252" s="11">
        <f>AB251*(1+SUMPRODUCT($B$6:$AA$6,'2-artRendite'!B252:AA252))</f>
        <v>469.74978753995987</v>
      </c>
      <c r="AC252" s="8">
        <v>352.59910000000002</v>
      </c>
    </row>
    <row r="253" spans="1:29" ht="14.25" x14ac:dyDescent="0.2">
      <c r="A253" s="39">
        <v>40694</v>
      </c>
      <c r="B253" s="28">
        <v>122.462</v>
      </c>
      <c r="C253" s="28">
        <v>1286.5983000000001</v>
      </c>
      <c r="D253" s="28">
        <v>92.170100000000005</v>
      </c>
      <c r="E253" s="28">
        <v>898.72299999999996</v>
      </c>
      <c r="F253" s="28">
        <v>43.942900000000002</v>
      </c>
      <c r="G253" s="28">
        <v>83.518500000000003</v>
      </c>
      <c r="H253" s="28">
        <v>395.21289999999999</v>
      </c>
      <c r="I253" s="28">
        <v>480.03109999999998</v>
      </c>
      <c r="J253" s="28">
        <v>231.364</v>
      </c>
      <c r="K253" s="28">
        <v>19.852599999999999</v>
      </c>
      <c r="L253" s="28">
        <v>135.9751</v>
      </c>
      <c r="M253" s="28">
        <v>6.226</v>
      </c>
      <c r="N253" s="28">
        <v>531.83989999999994</v>
      </c>
      <c r="O253" s="28">
        <v>856.24720000000002</v>
      </c>
      <c r="P253" s="28">
        <v>418.04219999999998</v>
      </c>
      <c r="Q253" s="28">
        <v>886.7876</v>
      </c>
      <c r="R253" s="28">
        <v>184.49770000000001</v>
      </c>
      <c r="S253" s="28">
        <v>424.80669999999998</v>
      </c>
      <c r="T253" s="28">
        <v>862.09730000000002</v>
      </c>
      <c r="U253" s="28">
        <v>45.909700000000001</v>
      </c>
      <c r="V253" s="28">
        <v>557.02300000000002</v>
      </c>
      <c r="W253" s="28">
        <v>163.2122</v>
      </c>
      <c r="X253" s="28">
        <v>74.555400000000006</v>
      </c>
      <c r="Y253" s="28">
        <v>526.53589999999997</v>
      </c>
      <c r="Z253" s="28">
        <v>983.31939999999997</v>
      </c>
      <c r="AA253" s="28">
        <v>958.61490000000003</v>
      </c>
      <c r="AB253" s="11">
        <f>AB252*(1+SUMPRODUCT($B$6:$AA$6,'2-artRendite'!B253:AA253))</f>
        <v>447.24402630336505</v>
      </c>
      <c r="AC253" s="8">
        <v>334.76389999999998</v>
      </c>
    </row>
    <row r="254" spans="1:29" ht="14.25" x14ac:dyDescent="0.2">
      <c r="A254" s="40">
        <v>40724</v>
      </c>
      <c r="B254" s="27">
        <v>115.43380000000001</v>
      </c>
      <c r="C254" s="27">
        <v>1247.1496</v>
      </c>
      <c r="D254" s="27">
        <v>91.4495</v>
      </c>
      <c r="E254" s="27">
        <v>917.19780000000003</v>
      </c>
      <c r="F254" s="27">
        <v>39.537100000000002</v>
      </c>
      <c r="G254" s="27">
        <v>70.222399999999993</v>
      </c>
      <c r="H254" s="27">
        <v>386.4837</v>
      </c>
      <c r="I254" s="27">
        <v>460.95949999999999</v>
      </c>
      <c r="J254" s="27">
        <v>176.49539999999999</v>
      </c>
      <c r="K254" s="27">
        <v>20.309899999999999</v>
      </c>
      <c r="L254" s="27">
        <v>143.07759999999999</v>
      </c>
      <c r="M254" s="27">
        <v>5.7998000000000003</v>
      </c>
      <c r="N254" s="27">
        <v>527.66219999999998</v>
      </c>
      <c r="O254" s="27">
        <v>778.22289999999998</v>
      </c>
      <c r="P254" s="27">
        <v>395.20069999999998</v>
      </c>
      <c r="Q254" s="27">
        <v>845.10810000000004</v>
      </c>
      <c r="R254" s="27">
        <v>172.95840000000001</v>
      </c>
      <c r="S254" s="27">
        <v>503.00740000000002</v>
      </c>
      <c r="T254" s="27">
        <v>836.02970000000005</v>
      </c>
      <c r="U254" s="27">
        <v>34.309199999999997</v>
      </c>
      <c r="V254" s="27">
        <v>514.9742</v>
      </c>
      <c r="W254" s="27">
        <v>169.86709999999999</v>
      </c>
      <c r="X254" s="27">
        <v>78.620900000000006</v>
      </c>
      <c r="Y254" s="27">
        <v>560.65949999999998</v>
      </c>
      <c r="Z254" s="27">
        <v>923.84580000000005</v>
      </c>
      <c r="AA254" s="27">
        <v>892.89689999999996</v>
      </c>
      <c r="AB254" s="11">
        <f>AB253*(1+SUMPRODUCT($B$6:$AA$6,'2-artRendite'!B254:AA254))</f>
        <v>429.46881370507737</v>
      </c>
      <c r="AC254" s="8">
        <v>317.87759999999997</v>
      </c>
    </row>
    <row r="255" spans="1:29" ht="14.25" x14ac:dyDescent="0.2">
      <c r="A255" s="39">
        <v>40753</v>
      </c>
      <c r="B255" s="28">
        <v>119.2563</v>
      </c>
      <c r="C255" s="28">
        <v>1291.6749</v>
      </c>
      <c r="D255" s="28">
        <v>82.482100000000003</v>
      </c>
      <c r="E255" s="28">
        <v>959.41300000000001</v>
      </c>
      <c r="F255" s="28">
        <v>40.605800000000002</v>
      </c>
      <c r="G255" s="28">
        <v>60.264000000000003</v>
      </c>
      <c r="H255" s="28">
        <v>418.96879999999999</v>
      </c>
      <c r="I255" s="28">
        <v>482.41899999999998</v>
      </c>
      <c r="J255" s="28">
        <v>191.41069999999999</v>
      </c>
      <c r="K255" s="28">
        <v>21.833600000000001</v>
      </c>
      <c r="L255" s="28">
        <v>143.673</v>
      </c>
      <c r="M255" s="28">
        <v>5.4725000000000001</v>
      </c>
      <c r="N255" s="28">
        <v>562.72249999999997</v>
      </c>
      <c r="O255" s="28">
        <v>896.07690000000002</v>
      </c>
      <c r="P255" s="28">
        <v>414.52780000000001</v>
      </c>
      <c r="Q255" s="28">
        <v>916.38580000000002</v>
      </c>
      <c r="R255" s="28">
        <v>173.82499999999999</v>
      </c>
      <c r="S255" s="28">
        <v>569.2867</v>
      </c>
      <c r="T255" s="28">
        <v>872.72360000000003</v>
      </c>
      <c r="U255" s="28">
        <v>37.563699999999997</v>
      </c>
      <c r="V255" s="28">
        <v>513.59130000000005</v>
      </c>
      <c r="W255" s="28">
        <v>178.3657</v>
      </c>
      <c r="X255" s="28">
        <v>74.206400000000002</v>
      </c>
      <c r="Y255" s="28">
        <v>544.3528</v>
      </c>
      <c r="Z255" s="28">
        <v>955.55380000000002</v>
      </c>
      <c r="AA255" s="28">
        <v>962.38499999999999</v>
      </c>
      <c r="AB255" s="11">
        <f>AB254*(1+SUMPRODUCT($B$6:$AA$6,'2-artRendite'!B255:AA255))</f>
        <v>443.35683962159084</v>
      </c>
      <c r="AC255" s="8">
        <v>327.29239999999999</v>
      </c>
    </row>
    <row r="256" spans="1:29" ht="14.25" x14ac:dyDescent="0.2">
      <c r="A256" s="40">
        <v>40786</v>
      </c>
      <c r="B256" s="27">
        <v>111.4928</v>
      </c>
      <c r="C256" s="27">
        <v>1264.4692</v>
      </c>
      <c r="D256" s="27">
        <v>97.757499999999993</v>
      </c>
      <c r="E256" s="27">
        <v>895.48149999999998</v>
      </c>
      <c r="F256" s="27">
        <v>46.118600000000001</v>
      </c>
      <c r="G256" s="27">
        <v>62.659300000000002</v>
      </c>
      <c r="H256" s="27">
        <v>470.48829999999998</v>
      </c>
      <c r="I256" s="27">
        <v>477.47430000000003</v>
      </c>
      <c r="J256" s="27">
        <v>216.75149999999999</v>
      </c>
      <c r="K256" s="27">
        <v>20.2041</v>
      </c>
      <c r="L256" s="27">
        <v>139.63849999999999</v>
      </c>
      <c r="M256" s="27">
        <v>5.2786999999999997</v>
      </c>
      <c r="N256" s="27">
        <v>499.42989999999998</v>
      </c>
      <c r="O256" s="27">
        <v>932.44420000000002</v>
      </c>
      <c r="P256" s="27">
        <v>445.16669999999999</v>
      </c>
      <c r="Q256" s="27">
        <v>990.49900000000002</v>
      </c>
      <c r="R256" s="27">
        <v>181.9657</v>
      </c>
      <c r="S256" s="27">
        <v>566.83069999999998</v>
      </c>
      <c r="T256" s="27">
        <v>861.20069999999998</v>
      </c>
      <c r="U256" s="27">
        <v>41.972499999999997</v>
      </c>
      <c r="V256" s="27">
        <v>473.74790000000002</v>
      </c>
      <c r="W256" s="27">
        <v>163.1302</v>
      </c>
      <c r="X256" s="27">
        <v>76.797300000000007</v>
      </c>
      <c r="Y256" s="27">
        <v>540.19640000000004</v>
      </c>
      <c r="Z256" s="27">
        <v>993.54830000000004</v>
      </c>
      <c r="AA256" s="27">
        <v>834.62829999999997</v>
      </c>
      <c r="AB256" s="11">
        <f>AB255*(1+SUMPRODUCT($B$6:$AA$6,'2-artRendite'!B256:AA256))</f>
        <v>448.74135226444872</v>
      </c>
      <c r="AC256" s="8">
        <v>330.5607</v>
      </c>
    </row>
    <row r="257" spans="1:29" ht="14.25" x14ac:dyDescent="0.2">
      <c r="A257" s="39">
        <v>40816</v>
      </c>
      <c r="B257" s="28">
        <v>96.890100000000004</v>
      </c>
      <c r="C257" s="28">
        <v>1122.7873999999999</v>
      </c>
      <c r="D257" s="28">
        <v>77.630499999999998</v>
      </c>
      <c r="E257" s="28">
        <v>671.32749999999999</v>
      </c>
      <c r="F257" s="28">
        <v>35.603400000000001</v>
      </c>
      <c r="G257" s="28">
        <v>59.332000000000001</v>
      </c>
      <c r="H257" s="28">
        <v>416.70780000000002</v>
      </c>
      <c r="I257" s="28">
        <v>429.41449999999998</v>
      </c>
      <c r="J257" s="28">
        <v>170.4973</v>
      </c>
      <c r="K257" s="28">
        <v>21.758500000000002</v>
      </c>
      <c r="L257" s="28">
        <v>150.3544</v>
      </c>
      <c r="M257" s="28">
        <v>4.6374000000000004</v>
      </c>
      <c r="N257" s="28">
        <v>395.66590000000002</v>
      </c>
      <c r="O257" s="28">
        <v>671.59320000000002</v>
      </c>
      <c r="P257" s="28">
        <v>360.10899999999998</v>
      </c>
      <c r="Q257" s="28">
        <v>788.22119999999995</v>
      </c>
      <c r="R257" s="28">
        <v>154.67449999999999</v>
      </c>
      <c r="S257" s="28">
        <v>506.45830000000001</v>
      </c>
      <c r="T257" s="28">
        <v>772.68320000000006</v>
      </c>
      <c r="U257" s="28">
        <v>32.308399999999999</v>
      </c>
      <c r="V257" s="28">
        <v>420.83159999999998</v>
      </c>
      <c r="W257" s="28">
        <v>131.89580000000001</v>
      </c>
      <c r="X257" s="28">
        <v>64.3399</v>
      </c>
      <c r="Y257" s="28">
        <v>415.0908</v>
      </c>
      <c r="Z257" s="28">
        <v>813.61530000000005</v>
      </c>
      <c r="AA257" s="28">
        <v>696.41719999999998</v>
      </c>
      <c r="AB257" s="11">
        <f>AB256*(1+SUMPRODUCT($B$6:$AA$6,'2-artRendite'!B257:AA257))</f>
        <v>381.55968494934592</v>
      </c>
      <c r="AC257" s="8">
        <v>281.8526</v>
      </c>
    </row>
    <row r="258" spans="1:29" ht="14.25" x14ac:dyDescent="0.2">
      <c r="A258" s="40">
        <v>40847</v>
      </c>
      <c r="B258" s="27">
        <v>99.218299999999999</v>
      </c>
      <c r="C258" s="27">
        <v>1222.9202</v>
      </c>
      <c r="D258" s="27">
        <v>76.970600000000005</v>
      </c>
      <c r="E258" s="27">
        <v>773.57420000000002</v>
      </c>
      <c r="F258" s="27">
        <v>38.879100000000001</v>
      </c>
      <c r="G258" s="27">
        <v>60.576700000000002</v>
      </c>
      <c r="H258" s="27">
        <v>443.14710000000002</v>
      </c>
      <c r="I258" s="27">
        <v>473.87889999999999</v>
      </c>
      <c r="J258" s="27">
        <v>175.5864</v>
      </c>
      <c r="K258" s="27">
        <v>21.6784</v>
      </c>
      <c r="L258" s="27">
        <v>145.39230000000001</v>
      </c>
      <c r="M258" s="27">
        <v>4.5423999999999998</v>
      </c>
      <c r="N258" s="27">
        <v>439.82650000000001</v>
      </c>
      <c r="O258" s="27">
        <v>766.95590000000004</v>
      </c>
      <c r="P258" s="27">
        <v>368.5376</v>
      </c>
      <c r="Q258" s="27">
        <v>806.47799999999995</v>
      </c>
      <c r="R258" s="27">
        <v>157.54839999999999</v>
      </c>
      <c r="S258" s="27">
        <v>516.08019999999999</v>
      </c>
      <c r="T258" s="27">
        <v>819.77380000000005</v>
      </c>
      <c r="U258" s="27">
        <v>33.316600000000001</v>
      </c>
      <c r="V258" s="27">
        <v>492.66520000000003</v>
      </c>
      <c r="W258" s="27">
        <v>141.41409999999999</v>
      </c>
      <c r="X258" s="27">
        <v>66.512100000000004</v>
      </c>
      <c r="Y258" s="27">
        <v>432.84739999999999</v>
      </c>
      <c r="Z258" s="27">
        <v>858.48779999999999</v>
      </c>
      <c r="AA258" s="27">
        <v>752.05280000000005</v>
      </c>
      <c r="AB258" s="11">
        <f>AB257*(1+SUMPRODUCT($B$6:$AA$6,'2-artRendite'!B258:AA258))</f>
        <v>402.01736624344016</v>
      </c>
      <c r="AC258" s="8">
        <v>300.50659999999999</v>
      </c>
    </row>
    <row r="259" spans="1:29" ht="14.25" x14ac:dyDescent="0.2">
      <c r="A259" s="39">
        <v>40877</v>
      </c>
      <c r="B259" s="28">
        <v>94.727099999999993</v>
      </c>
      <c r="C259" s="28">
        <v>1244.9273000000001</v>
      </c>
      <c r="D259" s="28">
        <v>79.2059</v>
      </c>
      <c r="E259" s="28">
        <v>757.09429999999998</v>
      </c>
      <c r="F259" s="28">
        <v>35.982700000000001</v>
      </c>
      <c r="G259" s="28">
        <v>54.027200000000001</v>
      </c>
      <c r="H259" s="28">
        <v>448.98020000000002</v>
      </c>
      <c r="I259" s="28">
        <v>469.55270000000002</v>
      </c>
      <c r="J259" s="28">
        <v>157.6054</v>
      </c>
      <c r="K259" s="28">
        <v>22.200399999999998</v>
      </c>
      <c r="L259" s="28">
        <v>149.0829</v>
      </c>
      <c r="M259" s="28">
        <v>3.9756999999999998</v>
      </c>
      <c r="N259" s="28">
        <v>393.26440000000002</v>
      </c>
      <c r="O259" s="28">
        <v>731.03290000000004</v>
      </c>
      <c r="P259" s="28">
        <v>342.50319999999999</v>
      </c>
      <c r="Q259" s="28">
        <v>741.05380000000002</v>
      </c>
      <c r="R259" s="28">
        <v>151.63759999999999</v>
      </c>
      <c r="S259" s="28">
        <v>474.4298</v>
      </c>
      <c r="T259" s="28">
        <v>808.18820000000005</v>
      </c>
      <c r="U259" s="28">
        <v>31.321999999999999</v>
      </c>
      <c r="V259" s="28">
        <v>531.20270000000005</v>
      </c>
      <c r="W259" s="28">
        <v>146.2089</v>
      </c>
      <c r="X259" s="28">
        <v>55.9681</v>
      </c>
      <c r="Y259" s="28">
        <v>437.42750000000001</v>
      </c>
      <c r="Z259" s="28">
        <v>833.50360000000001</v>
      </c>
      <c r="AA259" s="28">
        <v>714.27739999999994</v>
      </c>
      <c r="AB259" s="11">
        <f>AB258*(1+SUMPRODUCT($B$6:$AA$6,'2-artRendite'!B259:AA259))</f>
        <v>386.74598538238604</v>
      </c>
      <c r="AC259" s="8">
        <v>293.8383</v>
      </c>
    </row>
    <row r="260" spans="1:29" ht="14.25" x14ac:dyDescent="0.2">
      <c r="A260" s="40">
        <v>40907</v>
      </c>
      <c r="B260" s="27">
        <v>90.068799999999996</v>
      </c>
      <c r="C260" s="27">
        <v>1215.2608</v>
      </c>
      <c r="D260" s="27">
        <v>75.846500000000006</v>
      </c>
      <c r="E260" s="27">
        <v>727.5634</v>
      </c>
      <c r="F260" s="27">
        <v>38.261600000000001</v>
      </c>
      <c r="G260" s="27">
        <v>54.556699999999999</v>
      </c>
      <c r="H260" s="27">
        <v>401.91370000000001</v>
      </c>
      <c r="I260" s="27">
        <v>448.52890000000002</v>
      </c>
      <c r="J260" s="27">
        <v>170.95949999999999</v>
      </c>
      <c r="K260" s="27">
        <v>20.437000000000001</v>
      </c>
      <c r="L260" s="27">
        <v>146.49109999999999</v>
      </c>
      <c r="M260" s="27">
        <v>3.3269000000000002</v>
      </c>
      <c r="N260" s="27">
        <v>420.29680000000002</v>
      </c>
      <c r="O260" s="27">
        <v>622.08860000000004</v>
      </c>
      <c r="P260" s="27">
        <v>362.43329999999997</v>
      </c>
      <c r="Q260" s="27">
        <v>782.46299999999997</v>
      </c>
      <c r="R260" s="27">
        <v>159.2929</v>
      </c>
      <c r="S260" s="27">
        <v>466.62419999999997</v>
      </c>
      <c r="T260" s="27">
        <v>828.3931</v>
      </c>
      <c r="U260" s="27">
        <v>33.298999999999999</v>
      </c>
      <c r="V260" s="27">
        <v>522.05100000000004</v>
      </c>
      <c r="W260" s="27">
        <v>129.58920000000001</v>
      </c>
      <c r="X260" s="27">
        <v>51.209499999999998</v>
      </c>
      <c r="Y260" s="27">
        <v>420.53570000000002</v>
      </c>
      <c r="Z260" s="27">
        <v>746.55970000000002</v>
      </c>
      <c r="AA260" s="27">
        <v>655.12929999999994</v>
      </c>
      <c r="AB260" s="11">
        <f>AB259*(1+SUMPRODUCT($B$6:$AA$6,'2-artRendite'!B260:AA260))</f>
        <v>376.45407443942725</v>
      </c>
      <c r="AC260" s="8">
        <v>282.82549999999998</v>
      </c>
    </row>
    <row r="261" spans="1:29" ht="14.25" x14ac:dyDescent="0.2">
      <c r="A261" s="39">
        <v>40939</v>
      </c>
      <c r="B261" s="28">
        <v>99.218299999999999</v>
      </c>
      <c r="C261" s="28">
        <v>1261.3711000000001</v>
      </c>
      <c r="D261" s="28">
        <v>71.902699999999996</v>
      </c>
      <c r="E261" s="28">
        <v>802.5385</v>
      </c>
      <c r="F261" s="28">
        <v>37.818600000000004</v>
      </c>
      <c r="G261" s="28">
        <v>55.419600000000003</v>
      </c>
      <c r="H261" s="28">
        <v>445.66730000000001</v>
      </c>
      <c r="I261" s="28">
        <v>470.91950000000003</v>
      </c>
      <c r="J261" s="28">
        <v>170.6053</v>
      </c>
      <c r="K261" s="28">
        <v>20.8703</v>
      </c>
      <c r="L261" s="28">
        <v>150.00960000000001</v>
      </c>
      <c r="M261" s="28">
        <v>2.7610999999999999</v>
      </c>
      <c r="N261" s="28">
        <v>467.66989999999998</v>
      </c>
      <c r="O261" s="28">
        <v>741.26229999999998</v>
      </c>
      <c r="P261" s="28">
        <v>359.815</v>
      </c>
      <c r="Q261" s="28">
        <v>797.97389999999996</v>
      </c>
      <c r="R261" s="28">
        <v>154.58600000000001</v>
      </c>
      <c r="S261" s="28">
        <v>473.44310000000002</v>
      </c>
      <c r="T261" s="28">
        <v>901.94749999999999</v>
      </c>
      <c r="U261" s="28">
        <v>33.975700000000003</v>
      </c>
      <c r="V261" s="28">
        <v>519.31970000000001</v>
      </c>
      <c r="W261" s="28">
        <v>147.60290000000001</v>
      </c>
      <c r="X261" s="28">
        <v>55.629899999999999</v>
      </c>
      <c r="Y261" s="28">
        <v>455.60270000000003</v>
      </c>
      <c r="Z261" s="28">
        <v>843.92909999999995</v>
      </c>
      <c r="AA261" s="28">
        <v>830.33669999999995</v>
      </c>
      <c r="AB261" s="11">
        <f>AB260*(1+SUMPRODUCT($B$6:$AA$6,'2-artRendite'!B261:AA261))</f>
        <v>395.84269848018175</v>
      </c>
      <c r="AC261" s="8">
        <v>289.81939999999997</v>
      </c>
    </row>
    <row r="262" spans="1:29" ht="14.25" x14ac:dyDescent="0.2">
      <c r="A262" s="40">
        <v>40968</v>
      </c>
      <c r="B262" s="27">
        <v>102.5455</v>
      </c>
      <c r="C262" s="27">
        <v>1388.0897</v>
      </c>
      <c r="D262" s="27">
        <v>67.224599999999995</v>
      </c>
      <c r="E262" s="27">
        <v>819.96230000000003</v>
      </c>
      <c r="F262" s="27">
        <v>38.661099999999998</v>
      </c>
      <c r="G262" s="27">
        <v>52.946199999999997</v>
      </c>
      <c r="H262" s="27">
        <v>438.24430000000001</v>
      </c>
      <c r="I262" s="27">
        <v>502.61149999999998</v>
      </c>
      <c r="J262" s="27">
        <v>167.21100000000001</v>
      </c>
      <c r="K262" s="27">
        <v>21.000900000000001</v>
      </c>
      <c r="L262" s="27">
        <v>151.3904</v>
      </c>
      <c r="M262" s="27">
        <v>2.6737000000000002</v>
      </c>
      <c r="N262" s="27">
        <v>430.93299999999999</v>
      </c>
      <c r="O262" s="27">
        <v>770.61329999999998</v>
      </c>
      <c r="P262" s="27">
        <v>393.44220000000001</v>
      </c>
      <c r="Q262" s="27">
        <v>875.56979999999999</v>
      </c>
      <c r="R262" s="27">
        <v>164.3236</v>
      </c>
      <c r="S262" s="27">
        <v>518.66700000000003</v>
      </c>
      <c r="T262" s="27">
        <v>972.23379999999997</v>
      </c>
      <c r="U262" s="27">
        <v>33.661999999999999</v>
      </c>
      <c r="V262" s="27">
        <v>561.48509999999999</v>
      </c>
      <c r="W262" s="27">
        <v>147.7176</v>
      </c>
      <c r="X262" s="27">
        <v>56.482799999999997</v>
      </c>
      <c r="Y262" s="27">
        <v>442.67020000000002</v>
      </c>
      <c r="Z262" s="27">
        <v>899.51990000000001</v>
      </c>
      <c r="AA262" s="27">
        <v>805.59749999999997</v>
      </c>
      <c r="AB262" s="11">
        <f>AB261*(1+SUMPRODUCT($B$6:$AA$6,'2-artRendite'!B262:AA262))</f>
        <v>404.47189269917016</v>
      </c>
      <c r="AC262" s="8">
        <v>297.64069999999998</v>
      </c>
    </row>
    <row r="263" spans="1:29" ht="14.25" x14ac:dyDescent="0.2">
      <c r="A263" s="39">
        <v>40998</v>
      </c>
      <c r="B263" s="28">
        <v>93.019900000000007</v>
      </c>
      <c r="C263" s="28">
        <v>1397.2161000000001</v>
      </c>
      <c r="D263" s="28">
        <v>60.349699999999999</v>
      </c>
      <c r="E263" s="28">
        <v>808.50630000000001</v>
      </c>
      <c r="F263" s="28">
        <v>37.841500000000003</v>
      </c>
      <c r="G263" s="28">
        <v>54.753500000000003</v>
      </c>
      <c r="H263" s="28">
        <v>427.50279999999998</v>
      </c>
      <c r="I263" s="28">
        <v>497.17720000000003</v>
      </c>
      <c r="J263" s="28">
        <v>164.6277</v>
      </c>
      <c r="K263" s="28">
        <v>19.515999999999998</v>
      </c>
      <c r="L263" s="28">
        <v>138.256</v>
      </c>
      <c r="M263" s="28">
        <v>2.0977000000000001</v>
      </c>
      <c r="N263" s="28">
        <v>398.40629999999999</v>
      </c>
      <c r="O263" s="28">
        <v>722.66499999999996</v>
      </c>
      <c r="P263" s="28">
        <v>418.21390000000002</v>
      </c>
      <c r="Q263" s="28">
        <v>964.46699999999998</v>
      </c>
      <c r="R263" s="28">
        <v>166.2371</v>
      </c>
      <c r="S263" s="28">
        <v>512.4855</v>
      </c>
      <c r="T263" s="28">
        <v>989.47829999999999</v>
      </c>
      <c r="U263" s="28">
        <v>33.299300000000002</v>
      </c>
      <c r="V263" s="28">
        <v>538.02739999999994</v>
      </c>
      <c r="W263" s="28">
        <v>139.62889999999999</v>
      </c>
      <c r="X263" s="28">
        <v>53.704000000000001</v>
      </c>
      <c r="Y263" s="28">
        <v>417.85680000000002</v>
      </c>
      <c r="Z263" s="28">
        <v>871.30280000000005</v>
      </c>
      <c r="AA263" s="28">
        <v>776.60919999999999</v>
      </c>
      <c r="AB263" s="11">
        <f>AB262*(1+SUMPRODUCT($B$6:$AA$6,'2-artRendite'!B263:AA263))</f>
        <v>391.26513138662671</v>
      </c>
      <c r="AC263" s="8">
        <v>285.32870000000003</v>
      </c>
    </row>
    <row r="264" spans="1:29" ht="14.25" x14ac:dyDescent="0.2">
      <c r="A264" s="40">
        <v>41029</v>
      </c>
      <c r="B264" s="27">
        <v>92.208799999999997</v>
      </c>
      <c r="C264" s="27">
        <v>1372.0979</v>
      </c>
      <c r="D264" s="27">
        <v>58.794400000000003</v>
      </c>
      <c r="E264" s="27">
        <v>807.84100000000001</v>
      </c>
      <c r="F264" s="27">
        <v>37.778300000000002</v>
      </c>
      <c r="G264" s="27">
        <v>53.553699999999999</v>
      </c>
      <c r="H264" s="27">
        <v>425.5634</v>
      </c>
      <c r="I264" s="27">
        <v>497.3356</v>
      </c>
      <c r="J264" s="27">
        <v>154.02590000000001</v>
      </c>
      <c r="K264" s="27">
        <v>18.551200000000001</v>
      </c>
      <c r="L264" s="27">
        <v>135.88480000000001</v>
      </c>
      <c r="M264" s="27">
        <v>2.1055000000000001</v>
      </c>
      <c r="N264" s="27">
        <v>399.51929999999999</v>
      </c>
      <c r="O264" s="27">
        <v>688.67859999999996</v>
      </c>
      <c r="P264" s="27">
        <v>447.87700000000001</v>
      </c>
      <c r="Q264" s="27">
        <v>1075.1110000000001</v>
      </c>
      <c r="R264" s="27">
        <v>165.00489999999999</v>
      </c>
      <c r="S264" s="27">
        <v>451.27690000000001</v>
      </c>
      <c r="T264" s="27">
        <v>962.9171</v>
      </c>
      <c r="U264" s="27">
        <v>32.678699999999999</v>
      </c>
      <c r="V264" s="27">
        <v>544.43910000000005</v>
      </c>
      <c r="W264" s="27">
        <v>144.34229999999999</v>
      </c>
      <c r="X264" s="27">
        <v>53.939900000000002</v>
      </c>
      <c r="Y264" s="27">
        <v>441.43150000000003</v>
      </c>
      <c r="Z264" s="27">
        <v>833.09780000000001</v>
      </c>
      <c r="AA264" s="27">
        <v>774.86159999999995</v>
      </c>
      <c r="AB264" s="11">
        <f>AB263*(1+SUMPRODUCT($B$6:$AA$6,'2-artRendite'!B264:AA264))</f>
        <v>388.5730979477662</v>
      </c>
      <c r="AC264" s="8">
        <v>284.12110000000001</v>
      </c>
    </row>
    <row r="265" spans="1:29" ht="14.25" x14ac:dyDescent="0.2">
      <c r="A265" s="39">
        <v>41060</v>
      </c>
      <c r="B265" s="28">
        <v>86.120599999999996</v>
      </c>
      <c r="C265" s="28">
        <v>1173.7321999999999</v>
      </c>
      <c r="D265" s="28">
        <v>52.6096</v>
      </c>
      <c r="E265" s="28">
        <v>710.01490000000001</v>
      </c>
      <c r="F265" s="28">
        <v>33.075400000000002</v>
      </c>
      <c r="G265" s="28">
        <v>42.8643</v>
      </c>
      <c r="H265" s="28">
        <v>399.45010000000002</v>
      </c>
      <c r="I265" s="28">
        <v>421.99029999999999</v>
      </c>
      <c r="J265" s="28">
        <v>154.73599999999999</v>
      </c>
      <c r="K265" s="28">
        <v>19.574300000000001</v>
      </c>
      <c r="L265" s="28">
        <v>138.4862</v>
      </c>
      <c r="M265" s="28">
        <v>2.1303000000000001</v>
      </c>
      <c r="N265" s="28">
        <v>361.75569999999999</v>
      </c>
      <c r="O265" s="28">
        <v>616.36429999999996</v>
      </c>
      <c r="P265" s="28">
        <v>398.67309999999998</v>
      </c>
      <c r="Q265" s="28">
        <v>973.97140000000002</v>
      </c>
      <c r="R265" s="28">
        <v>147.4819</v>
      </c>
      <c r="S265" s="28">
        <v>414.98500000000001</v>
      </c>
      <c r="T265" s="28">
        <v>850.11990000000003</v>
      </c>
      <c r="U265" s="28">
        <v>32.144500000000001</v>
      </c>
      <c r="V265" s="28">
        <v>447.59660000000002</v>
      </c>
      <c r="W265" s="28">
        <v>130.65979999999999</v>
      </c>
      <c r="X265" s="28">
        <v>50.637900000000002</v>
      </c>
      <c r="Y265" s="28">
        <v>393.27080000000001</v>
      </c>
      <c r="Z265" s="28">
        <v>751.37860000000001</v>
      </c>
      <c r="AA265" s="28">
        <v>667.40869999999995</v>
      </c>
      <c r="AB265" s="11">
        <f>AB264*(1+SUMPRODUCT($B$6:$AA$6,'2-artRendite'!B265:AA265))</f>
        <v>354.40156673337339</v>
      </c>
      <c r="AC265" s="8">
        <v>258.17520000000002</v>
      </c>
    </row>
    <row r="266" spans="1:29" ht="14.25" x14ac:dyDescent="0.2">
      <c r="A266" s="40">
        <v>41089</v>
      </c>
      <c r="B266" s="27">
        <v>82.172399999999996</v>
      </c>
      <c r="C266" s="27">
        <v>1136.3162</v>
      </c>
      <c r="D266" s="27">
        <v>55.332900000000002</v>
      </c>
      <c r="E266" s="27">
        <v>735.82690000000002</v>
      </c>
      <c r="F266" s="27">
        <v>41.479100000000003</v>
      </c>
      <c r="G266" s="27">
        <v>45.604599999999998</v>
      </c>
      <c r="H266" s="27">
        <v>409.6934</v>
      </c>
      <c r="I266" s="27">
        <v>421.51580000000001</v>
      </c>
      <c r="J266" s="27">
        <v>171.66829999999999</v>
      </c>
      <c r="K266" s="27">
        <v>20.642399999999999</v>
      </c>
      <c r="L266" s="27">
        <v>140.3013</v>
      </c>
      <c r="M266" s="27">
        <v>2.3904999999999998</v>
      </c>
      <c r="N266" s="27">
        <v>372.7636</v>
      </c>
      <c r="O266" s="27">
        <v>611.87440000000004</v>
      </c>
      <c r="P266" s="27">
        <v>454.18920000000003</v>
      </c>
      <c r="Q266" s="27">
        <v>1125.239</v>
      </c>
      <c r="R266" s="27">
        <v>155.97720000000001</v>
      </c>
      <c r="S266" s="27">
        <v>453.4468</v>
      </c>
      <c r="T266" s="27">
        <v>836.45150000000001</v>
      </c>
      <c r="U266" s="27">
        <v>36.773200000000003</v>
      </c>
      <c r="V266" s="27">
        <v>438.53949999999998</v>
      </c>
      <c r="W266" s="27">
        <v>131.05199999999999</v>
      </c>
      <c r="X266" s="27">
        <v>56.042200000000001</v>
      </c>
      <c r="Y266" s="27">
        <v>380.33519999999999</v>
      </c>
      <c r="Z266" s="27">
        <v>767.24810000000002</v>
      </c>
      <c r="AA266" s="27">
        <v>640.27570000000003</v>
      </c>
      <c r="AB266" s="11">
        <f>AB265*(1+SUMPRODUCT($B$6:$AA$6,'2-artRendite'!B266:AA266))</f>
        <v>371.91907940052999</v>
      </c>
      <c r="AC266" s="8">
        <v>272.35669999999999</v>
      </c>
    </row>
    <row r="267" spans="1:29" ht="14.25" x14ac:dyDescent="0.2">
      <c r="A267" s="39">
        <v>41121</v>
      </c>
      <c r="B267" s="28">
        <v>80.769900000000007</v>
      </c>
      <c r="C267" s="28">
        <v>1207.3922</v>
      </c>
      <c r="D267" s="28">
        <v>56.536999999999999</v>
      </c>
      <c r="E267" s="28">
        <v>719.26289999999995</v>
      </c>
      <c r="F267" s="28">
        <v>53.231000000000002</v>
      </c>
      <c r="G267" s="28">
        <v>45.614899999999999</v>
      </c>
      <c r="H267" s="28">
        <v>411.15640000000002</v>
      </c>
      <c r="I267" s="28">
        <v>442.75659999999999</v>
      </c>
      <c r="J267" s="28">
        <v>202.68090000000001</v>
      </c>
      <c r="K267" s="28">
        <v>19.685300000000002</v>
      </c>
      <c r="L267" s="28">
        <v>139.62700000000001</v>
      </c>
      <c r="M267" s="28">
        <v>2.7080000000000002</v>
      </c>
      <c r="N267" s="28">
        <v>352.91759999999999</v>
      </c>
      <c r="O267" s="28">
        <v>618.6191</v>
      </c>
      <c r="P267" s="28">
        <v>522.07119999999998</v>
      </c>
      <c r="Q267" s="28">
        <v>1348.1665</v>
      </c>
      <c r="R267" s="28">
        <v>156.9896</v>
      </c>
      <c r="S267" s="28">
        <v>488.66739999999999</v>
      </c>
      <c r="T267" s="28">
        <v>907.43449999999996</v>
      </c>
      <c r="U267" s="28">
        <v>43.138399999999997</v>
      </c>
      <c r="V267" s="28">
        <v>452.3963</v>
      </c>
      <c r="W267" s="28">
        <v>128.11689999999999</v>
      </c>
      <c r="X267" s="28">
        <v>58.126300000000001</v>
      </c>
      <c r="Y267" s="28">
        <v>392.23160000000001</v>
      </c>
      <c r="Z267" s="28">
        <v>748.55849999999998</v>
      </c>
      <c r="AA267" s="28">
        <v>616.90719999999999</v>
      </c>
      <c r="AB267" s="11">
        <f>AB266*(1+SUMPRODUCT($B$6:$AA$6,'2-artRendite'!B267:AA267))</f>
        <v>390.6413071199305</v>
      </c>
      <c r="AC267" s="8">
        <v>289.9744</v>
      </c>
    </row>
    <row r="268" spans="1:29" ht="14.25" x14ac:dyDescent="0.2">
      <c r="A268" s="40">
        <v>41152</v>
      </c>
      <c r="B268" s="27">
        <v>80.729500000000002</v>
      </c>
      <c r="C268" s="27">
        <v>1333.2908</v>
      </c>
      <c r="D268" s="27">
        <v>52.506500000000003</v>
      </c>
      <c r="E268" s="27">
        <v>725.17280000000005</v>
      </c>
      <c r="F268" s="27">
        <v>52.339300000000001</v>
      </c>
      <c r="G268" s="27">
        <v>49.404600000000002</v>
      </c>
      <c r="H268" s="27">
        <v>429.78500000000003</v>
      </c>
      <c r="I268" s="27">
        <v>491.17070000000001</v>
      </c>
      <c r="J268" s="27">
        <v>200.35939999999999</v>
      </c>
      <c r="K268" s="27">
        <v>18.185500000000001</v>
      </c>
      <c r="L268" s="27">
        <v>141.46379999999999</v>
      </c>
      <c r="M268" s="27">
        <v>2.3172999999999999</v>
      </c>
      <c r="N268" s="27">
        <v>354.46730000000002</v>
      </c>
      <c r="O268" s="27">
        <v>694.81010000000003</v>
      </c>
      <c r="P268" s="27">
        <v>558.86760000000004</v>
      </c>
      <c r="Q268" s="27">
        <v>1453.1777999999999</v>
      </c>
      <c r="R268" s="27">
        <v>167.76079999999999</v>
      </c>
      <c r="S268" s="27">
        <v>426.97559999999999</v>
      </c>
      <c r="T268" s="27">
        <v>1031.0981999999999</v>
      </c>
      <c r="U268" s="27">
        <v>42.466099999999997</v>
      </c>
      <c r="V268" s="27">
        <v>494.00920000000002</v>
      </c>
      <c r="W268" s="27">
        <v>127.51260000000001</v>
      </c>
      <c r="X268" s="27">
        <v>63.616999999999997</v>
      </c>
      <c r="Y268" s="27">
        <v>401.05160000000001</v>
      </c>
      <c r="Z268" s="27">
        <v>812.24059999999997</v>
      </c>
      <c r="AA268" s="27">
        <v>661.89949999999999</v>
      </c>
      <c r="AB268" s="11">
        <f>AB267*(1+SUMPRODUCT($B$6:$AA$6,'2-artRendite'!B268:AA268))</f>
        <v>401.82156106964766</v>
      </c>
      <c r="AC268" s="8">
        <v>293.73930000000001</v>
      </c>
    </row>
    <row r="269" spans="1:29" ht="14.25" x14ac:dyDescent="0.2">
      <c r="A269" s="39">
        <v>41180</v>
      </c>
      <c r="B269" s="28">
        <v>89.379900000000006</v>
      </c>
      <c r="C269" s="28">
        <v>1306.9562000000001</v>
      </c>
      <c r="D269" s="28">
        <v>55.299599999999998</v>
      </c>
      <c r="E269" s="28">
        <v>788.37670000000003</v>
      </c>
      <c r="F269" s="28">
        <v>49.496400000000001</v>
      </c>
      <c r="G269" s="28">
        <v>45.1815</v>
      </c>
      <c r="H269" s="28">
        <v>451.79950000000002</v>
      </c>
      <c r="I269" s="28">
        <v>488.21230000000003</v>
      </c>
      <c r="J269" s="28">
        <v>205.13059999999999</v>
      </c>
      <c r="K269" s="28">
        <v>18.317</v>
      </c>
      <c r="L269" s="28">
        <v>136.7543</v>
      </c>
      <c r="M269" s="28">
        <v>2.5966999999999998</v>
      </c>
      <c r="N269" s="28">
        <v>410.28500000000003</v>
      </c>
      <c r="O269" s="28">
        <v>764.149</v>
      </c>
      <c r="P269" s="28">
        <v>509.43329999999997</v>
      </c>
      <c r="Q269" s="28">
        <v>1326.6022</v>
      </c>
      <c r="R269" s="28">
        <v>154.78270000000001</v>
      </c>
      <c r="S269" s="28">
        <v>425.01949999999999</v>
      </c>
      <c r="T269" s="28">
        <v>1043.9079999999999</v>
      </c>
      <c r="U269" s="28">
        <v>43.090299999999999</v>
      </c>
      <c r="V269" s="28">
        <v>470.71499999999997</v>
      </c>
      <c r="W269" s="28">
        <v>144.75460000000001</v>
      </c>
      <c r="X269" s="28">
        <v>61.330800000000004</v>
      </c>
      <c r="Y269" s="28">
        <v>465.48349999999999</v>
      </c>
      <c r="Z269" s="28">
        <v>879.96180000000004</v>
      </c>
      <c r="AA269" s="28">
        <v>745.81370000000004</v>
      </c>
      <c r="AB269" s="11">
        <f>AB268*(1+SUMPRODUCT($B$6:$AA$6,'2-artRendite'!B269:AA269))</f>
        <v>412.66003322072868</v>
      </c>
      <c r="AC269" s="8">
        <v>298.74919999999997</v>
      </c>
    </row>
    <row r="270" spans="1:29" ht="14.25" x14ac:dyDescent="0.2">
      <c r="A270" s="40">
        <v>41213</v>
      </c>
      <c r="B270" s="27">
        <v>80.248199999999997</v>
      </c>
      <c r="C270" s="27">
        <v>1267.3677</v>
      </c>
      <c r="D270" s="27">
        <v>49.296100000000003</v>
      </c>
      <c r="E270" s="27">
        <v>737.99090000000001</v>
      </c>
      <c r="F270" s="27">
        <v>49.468200000000003</v>
      </c>
      <c r="G270" s="27">
        <v>44.814599999999999</v>
      </c>
      <c r="H270" s="27">
        <v>437.88240000000002</v>
      </c>
      <c r="I270" s="27">
        <v>478.4975</v>
      </c>
      <c r="J270" s="27">
        <v>199.95160000000001</v>
      </c>
      <c r="K270" s="27">
        <v>19.442599999999999</v>
      </c>
      <c r="L270" s="27">
        <v>138.1103</v>
      </c>
      <c r="M270" s="27">
        <v>2.6505000000000001</v>
      </c>
      <c r="N270" s="27">
        <v>358.99669999999998</v>
      </c>
      <c r="O270" s="27">
        <v>714.24670000000003</v>
      </c>
      <c r="P270" s="27">
        <v>493.0908</v>
      </c>
      <c r="Q270" s="27">
        <v>1306.9644000000001</v>
      </c>
      <c r="R270" s="27">
        <v>147.5018</v>
      </c>
      <c r="S270" s="27">
        <v>405.0752</v>
      </c>
      <c r="T270" s="27">
        <v>990.09760000000006</v>
      </c>
      <c r="U270" s="27">
        <v>41.279699999999998</v>
      </c>
      <c r="V270" s="27">
        <v>438.71230000000003</v>
      </c>
      <c r="W270" s="27">
        <v>127.8703</v>
      </c>
      <c r="X270" s="27">
        <v>58.216000000000001</v>
      </c>
      <c r="Y270" s="27">
        <v>420.24900000000002</v>
      </c>
      <c r="Z270" s="27">
        <v>831.3827</v>
      </c>
      <c r="AA270" s="27">
        <v>680.21500000000003</v>
      </c>
      <c r="AB270" s="11">
        <f>AB269*(1+SUMPRODUCT($B$6:$AA$6,'2-artRendite'!B270:AA270))</f>
        <v>393.64647250465475</v>
      </c>
      <c r="AC270" s="8">
        <v>287.17899999999997</v>
      </c>
    </row>
    <row r="271" spans="1:29" ht="14.25" x14ac:dyDescent="0.2">
      <c r="A271" s="39">
        <v>41243</v>
      </c>
      <c r="B271" s="28">
        <v>87.972399999999993</v>
      </c>
      <c r="C271" s="28">
        <v>1303.9077</v>
      </c>
      <c r="D271" s="28">
        <v>46.395299999999999</v>
      </c>
      <c r="E271" s="28">
        <v>763.40700000000004</v>
      </c>
      <c r="F271" s="28">
        <v>49.088099999999997</v>
      </c>
      <c r="G271" s="28">
        <v>46.830500000000001</v>
      </c>
      <c r="H271" s="28">
        <v>435.71429999999998</v>
      </c>
      <c r="I271" s="28">
        <v>479.9187</v>
      </c>
      <c r="J271" s="28">
        <v>198.46199999999999</v>
      </c>
      <c r="K271" s="28">
        <v>20.116700000000002</v>
      </c>
      <c r="L271" s="28">
        <v>138.73509999999999</v>
      </c>
      <c r="M271" s="28">
        <v>2.4710000000000001</v>
      </c>
      <c r="N271" s="28">
        <v>391.00740000000002</v>
      </c>
      <c r="O271" s="28">
        <v>733.7097</v>
      </c>
      <c r="P271" s="28">
        <v>458.10899999999998</v>
      </c>
      <c r="Q271" s="28">
        <v>1196.23</v>
      </c>
      <c r="R271" s="28">
        <v>145.20840000000001</v>
      </c>
      <c r="S271" s="28">
        <v>402.61219999999997</v>
      </c>
      <c r="T271" s="28">
        <v>1038.9277</v>
      </c>
      <c r="U271" s="28">
        <v>40.567799999999998</v>
      </c>
      <c r="V271" s="28">
        <v>449.77850000000001</v>
      </c>
      <c r="W271" s="28">
        <v>139.733</v>
      </c>
      <c r="X271" s="28">
        <v>60.953699999999998</v>
      </c>
      <c r="Y271" s="28">
        <v>458.49299999999999</v>
      </c>
      <c r="Z271" s="28">
        <v>846.00649999999996</v>
      </c>
      <c r="AA271" s="28">
        <v>746.16399999999999</v>
      </c>
      <c r="AB271" s="11">
        <f>AB270*(1+SUMPRODUCT($B$6:$AA$6,'2-artRendite'!B271:AA271))</f>
        <v>400.33512890277296</v>
      </c>
      <c r="AC271" s="8">
        <v>287.3272</v>
      </c>
    </row>
    <row r="272" spans="1:29" ht="14.25" x14ac:dyDescent="0.2">
      <c r="A272" s="40">
        <v>41274</v>
      </c>
      <c r="B272" s="27">
        <v>86.486800000000002</v>
      </c>
      <c r="C272" s="27">
        <v>1308.1591000000001</v>
      </c>
      <c r="D272" s="27">
        <v>44.303400000000003</v>
      </c>
      <c r="E272" s="27">
        <v>763.97950000000003</v>
      </c>
      <c r="F272" s="27">
        <v>45.536999999999999</v>
      </c>
      <c r="G272" s="27">
        <v>47.613</v>
      </c>
      <c r="H272" s="27">
        <v>426.3546</v>
      </c>
      <c r="I272" s="27">
        <v>473.25959999999998</v>
      </c>
      <c r="J272" s="27">
        <v>180.59979999999999</v>
      </c>
      <c r="K272" s="27">
        <v>19.840299999999999</v>
      </c>
      <c r="L272" s="27">
        <v>140.76570000000001</v>
      </c>
      <c r="M272" s="27">
        <v>2.3077000000000001</v>
      </c>
      <c r="N272" s="27">
        <v>377.34660000000002</v>
      </c>
      <c r="O272" s="27">
        <v>666.46500000000003</v>
      </c>
      <c r="P272" s="27">
        <v>449.26710000000003</v>
      </c>
      <c r="Q272" s="27">
        <v>1166.4639999999999</v>
      </c>
      <c r="R272" s="27">
        <v>143.70410000000001</v>
      </c>
      <c r="S272" s="27">
        <v>406.17759999999998</v>
      </c>
      <c r="T272" s="27">
        <v>1041.1513</v>
      </c>
      <c r="U272" s="27">
        <v>36.5533</v>
      </c>
      <c r="V272" s="27">
        <v>460.60160000000002</v>
      </c>
      <c r="W272" s="27">
        <v>141.25</v>
      </c>
      <c r="X272" s="27">
        <v>54.5642</v>
      </c>
      <c r="Y272" s="27">
        <v>471.48160000000001</v>
      </c>
      <c r="Z272" s="27">
        <v>811.33839999999998</v>
      </c>
      <c r="AA272" s="27">
        <v>799.32709999999997</v>
      </c>
      <c r="AB272" s="11">
        <f>AB271*(1+SUMPRODUCT($B$6:$AA$6,'2-artRendite'!B272:AA272))</f>
        <v>391.33455732662514</v>
      </c>
      <c r="AC272" s="8">
        <v>279.83620000000002</v>
      </c>
    </row>
    <row r="273" spans="1:29" ht="14.25" x14ac:dyDescent="0.2">
      <c r="A273" s="39">
        <v>41305</v>
      </c>
      <c r="B273" s="28">
        <v>86.6905</v>
      </c>
      <c r="C273" s="28">
        <v>1369.5533</v>
      </c>
      <c r="D273" s="28">
        <v>45.276699999999998</v>
      </c>
      <c r="E273" s="28">
        <v>780.65750000000003</v>
      </c>
      <c r="F273" s="28">
        <v>48.295400000000001</v>
      </c>
      <c r="G273" s="28">
        <v>52.565100000000001</v>
      </c>
      <c r="H273" s="28">
        <v>422.31779999999998</v>
      </c>
      <c r="I273" s="28">
        <v>489.27589999999998</v>
      </c>
      <c r="J273" s="28">
        <v>182.07820000000001</v>
      </c>
      <c r="K273" s="28">
        <v>19.988800000000001</v>
      </c>
      <c r="L273" s="28">
        <v>137.22399999999999</v>
      </c>
      <c r="M273" s="28">
        <v>2.29</v>
      </c>
      <c r="N273" s="28">
        <v>404.95920000000001</v>
      </c>
      <c r="O273" s="28">
        <v>691.2912</v>
      </c>
      <c r="P273" s="28">
        <v>468.10230000000001</v>
      </c>
      <c r="Q273" s="28">
        <v>1186.0074</v>
      </c>
      <c r="R273" s="28">
        <v>152.85059999999999</v>
      </c>
      <c r="S273" s="28">
        <v>391.00450000000001</v>
      </c>
      <c r="T273" s="28">
        <v>1142.2263</v>
      </c>
      <c r="U273" s="28">
        <v>36.626100000000001</v>
      </c>
      <c r="V273" s="28">
        <v>486.68990000000002</v>
      </c>
      <c r="W273" s="28">
        <v>145.50550000000001</v>
      </c>
      <c r="X273" s="28">
        <v>53.811100000000003</v>
      </c>
      <c r="Y273" s="28">
        <v>492.28050000000002</v>
      </c>
      <c r="Z273" s="28">
        <v>881.35500000000002</v>
      </c>
      <c r="AA273" s="28">
        <v>846.14449999999999</v>
      </c>
      <c r="AB273" s="11">
        <f>AB272*(1+SUMPRODUCT($B$6:$AA$6,'2-artRendite'!B273:AA273))</f>
        <v>403.69621475503658</v>
      </c>
      <c r="AC273" s="8">
        <v>286.5446</v>
      </c>
    </row>
    <row r="274" spans="1:29" ht="14.25" x14ac:dyDescent="0.2">
      <c r="A274" s="40">
        <v>41333</v>
      </c>
      <c r="B274" s="27">
        <v>82.446200000000005</v>
      </c>
      <c r="C274" s="27">
        <v>1330.2556</v>
      </c>
      <c r="D274" s="27">
        <v>43.223599999999998</v>
      </c>
      <c r="E274" s="27">
        <v>739.03330000000005</v>
      </c>
      <c r="F274" s="27">
        <v>45.918799999999997</v>
      </c>
      <c r="G274" s="27">
        <v>53.375799999999998</v>
      </c>
      <c r="H274" s="27">
        <v>401.02690000000001</v>
      </c>
      <c r="I274" s="27">
        <v>473.2396</v>
      </c>
      <c r="J274" s="27">
        <v>161.25659999999999</v>
      </c>
      <c r="K274" s="27">
        <v>18.122</v>
      </c>
      <c r="L274" s="27">
        <v>134.18510000000001</v>
      </c>
      <c r="M274" s="27">
        <v>2.3275000000000001</v>
      </c>
      <c r="N274" s="27">
        <v>366.1712</v>
      </c>
      <c r="O274" s="27">
        <v>625.73710000000005</v>
      </c>
      <c r="P274" s="27">
        <v>467.10770000000002</v>
      </c>
      <c r="Q274" s="27">
        <v>1215.7030999999999</v>
      </c>
      <c r="R274" s="27">
        <v>140.8742</v>
      </c>
      <c r="S274" s="27">
        <v>382.57560000000001</v>
      </c>
      <c r="T274" s="27">
        <v>1093.3735999999999</v>
      </c>
      <c r="U274" s="27">
        <v>33.247999999999998</v>
      </c>
      <c r="V274" s="27">
        <v>456.46249999999998</v>
      </c>
      <c r="W274" s="27">
        <v>139.23259999999999</v>
      </c>
      <c r="X274" s="27">
        <v>52.062100000000001</v>
      </c>
      <c r="Y274" s="27">
        <v>460.34679999999997</v>
      </c>
      <c r="Z274" s="27">
        <v>833.06910000000005</v>
      </c>
      <c r="AA274" s="27">
        <v>798.97770000000003</v>
      </c>
      <c r="AB274" s="11">
        <f>AB273*(1+SUMPRODUCT($B$6:$AA$6,'2-artRendite'!B274:AA274))</f>
        <v>384.71407456029328</v>
      </c>
      <c r="AC274" s="8">
        <v>274.83409999999998</v>
      </c>
    </row>
    <row r="275" spans="1:29" ht="14.25" x14ac:dyDescent="0.2">
      <c r="A275" s="39">
        <v>41361</v>
      </c>
      <c r="B275" s="28">
        <v>78.264899999999997</v>
      </c>
      <c r="C275" s="28">
        <v>1332.6378999999999</v>
      </c>
      <c r="D275" s="28">
        <v>41.400599999999997</v>
      </c>
      <c r="E275" s="28">
        <v>708.77650000000006</v>
      </c>
      <c r="F275" s="28">
        <v>45.383800000000001</v>
      </c>
      <c r="G275" s="28">
        <v>55.363900000000001</v>
      </c>
      <c r="H275" s="28">
        <v>405.00310000000002</v>
      </c>
      <c r="I275" s="28">
        <v>475.14710000000002</v>
      </c>
      <c r="J275" s="28">
        <v>155.69880000000001</v>
      </c>
      <c r="K275" s="28">
        <v>18.201000000000001</v>
      </c>
      <c r="L275" s="28">
        <v>133.2533</v>
      </c>
      <c r="M275" s="28">
        <v>2.6526999999999998</v>
      </c>
      <c r="N275" s="28">
        <v>366.97179999999997</v>
      </c>
      <c r="O275" s="28">
        <v>623.38589999999999</v>
      </c>
      <c r="P275" s="28">
        <v>451.86419999999998</v>
      </c>
      <c r="Q275" s="28">
        <v>1129.2727</v>
      </c>
      <c r="R275" s="28">
        <v>143.72450000000001</v>
      </c>
      <c r="S275" s="28">
        <v>367.41730000000001</v>
      </c>
      <c r="T275" s="28">
        <v>1105.0744999999999</v>
      </c>
      <c r="U275" s="28">
        <v>32.005699999999997</v>
      </c>
      <c r="V275" s="28">
        <v>480.048</v>
      </c>
      <c r="W275" s="28">
        <v>127.1602</v>
      </c>
      <c r="X275" s="28">
        <v>52.919699999999999</v>
      </c>
      <c r="Y275" s="28">
        <v>424.83620000000002</v>
      </c>
      <c r="Z275" s="28">
        <v>826.48469999999998</v>
      </c>
      <c r="AA275" s="28">
        <v>792.65260000000001</v>
      </c>
      <c r="AB275" s="11">
        <f>AB274*(1+SUMPRODUCT($B$6:$AA$6,'2-artRendite'!B275:AA275))</f>
        <v>380.97489087311624</v>
      </c>
      <c r="AC275" s="8">
        <v>276.68599999999998</v>
      </c>
    </row>
    <row r="276" spans="1:29" ht="14.25" x14ac:dyDescent="0.2">
      <c r="A276" s="40">
        <v>41394</v>
      </c>
      <c r="B276" s="27">
        <v>76.136200000000002</v>
      </c>
      <c r="C276" s="27">
        <v>1242.9412</v>
      </c>
      <c r="D276" s="27">
        <v>40.066499999999998</v>
      </c>
      <c r="E276" s="27">
        <v>660.22379999999998</v>
      </c>
      <c r="F276" s="27">
        <v>43.466000000000001</v>
      </c>
      <c r="G276" s="27">
        <v>53.5167</v>
      </c>
      <c r="H276" s="27">
        <v>373.65390000000002</v>
      </c>
      <c r="I276" s="27">
        <v>443.17570000000001</v>
      </c>
      <c r="J276" s="27">
        <v>167.47149999999999</v>
      </c>
      <c r="K276" s="27">
        <v>18.501799999999999</v>
      </c>
      <c r="L276" s="27">
        <v>130.60910000000001</v>
      </c>
      <c r="M276" s="27">
        <v>2.8369</v>
      </c>
      <c r="N276" s="27">
        <v>338.4273</v>
      </c>
      <c r="O276" s="27">
        <v>531.08939999999996</v>
      </c>
      <c r="P276" s="27">
        <v>458.0598</v>
      </c>
      <c r="Q276" s="27">
        <v>1160.0981999999999</v>
      </c>
      <c r="R276" s="27">
        <v>140.55009999999999</v>
      </c>
      <c r="S276" s="27">
        <v>366.43619999999999</v>
      </c>
      <c r="T276" s="27">
        <v>994.17859999999996</v>
      </c>
      <c r="U276" s="27">
        <v>33.758600000000001</v>
      </c>
      <c r="V276" s="27">
        <v>459.78949999999998</v>
      </c>
      <c r="W276" s="27">
        <v>124.61150000000001</v>
      </c>
      <c r="X276" s="27">
        <v>57.311399999999999</v>
      </c>
      <c r="Y276" s="27">
        <v>406.27370000000002</v>
      </c>
      <c r="Z276" s="27">
        <v>791.15290000000005</v>
      </c>
      <c r="AA276" s="27">
        <v>694.72919999999999</v>
      </c>
      <c r="AB276" s="11">
        <f>AB275*(1+SUMPRODUCT($B$6:$AA$6,'2-artRendite'!B276:AA276))</f>
        <v>370.45084493705451</v>
      </c>
      <c r="AC276" s="8">
        <v>268.96370000000002</v>
      </c>
    </row>
    <row r="277" spans="1:29" ht="14.25" x14ac:dyDescent="0.2">
      <c r="A277" s="39">
        <v>41425</v>
      </c>
      <c r="B277" s="28">
        <v>77.027100000000004</v>
      </c>
      <c r="C277" s="28">
        <v>1222.5329999999999</v>
      </c>
      <c r="D277" s="28">
        <v>37.680599999999998</v>
      </c>
      <c r="E277" s="28">
        <v>681.99860000000001</v>
      </c>
      <c r="F277" s="28">
        <v>44.270200000000003</v>
      </c>
      <c r="G277" s="28">
        <v>48.556699999999999</v>
      </c>
      <c r="H277" s="28">
        <v>353.24009999999998</v>
      </c>
      <c r="I277" s="28">
        <v>434.048</v>
      </c>
      <c r="J277" s="28">
        <v>159.3109</v>
      </c>
      <c r="K277" s="28">
        <v>18.701799999999999</v>
      </c>
      <c r="L277" s="28">
        <v>128.9272</v>
      </c>
      <c r="M277" s="28">
        <v>2.5722999999999998</v>
      </c>
      <c r="N277" s="28">
        <v>325.47930000000002</v>
      </c>
      <c r="O277" s="28">
        <v>488.4631</v>
      </c>
      <c r="P277" s="28">
        <v>494.42239999999998</v>
      </c>
      <c r="Q277" s="28">
        <v>1251.6666</v>
      </c>
      <c r="R277" s="28">
        <v>138.1568</v>
      </c>
      <c r="S277" s="28">
        <v>344.58819999999997</v>
      </c>
      <c r="T277" s="28">
        <v>983.82479999999998</v>
      </c>
      <c r="U277" s="28">
        <v>32.5822</v>
      </c>
      <c r="V277" s="28">
        <v>451.41410000000002</v>
      </c>
      <c r="W277" s="28">
        <v>127.7885</v>
      </c>
      <c r="X277" s="28">
        <v>53.029699999999998</v>
      </c>
      <c r="Y277" s="28">
        <v>442.75049999999999</v>
      </c>
      <c r="Z277" s="28">
        <v>767.35130000000004</v>
      </c>
      <c r="AA277" s="28">
        <v>712.327</v>
      </c>
      <c r="AB277" s="11">
        <f>AB276*(1+SUMPRODUCT($B$6:$AA$6,'2-artRendite'!B277:AA277))</f>
        <v>364.9043452428852</v>
      </c>
      <c r="AC277" s="8">
        <v>262.9314</v>
      </c>
    </row>
    <row r="278" spans="1:29" ht="14.25" x14ac:dyDescent="0.2">
      <c r="A278" s="40">
        <v>41453</v>
      </c>
      <c r="B278" s="27">
        <v>71.091399999999993</v>
      </c>
      <c r="C278" s="27">
        <v>1244.7264</v>
      </c>
      <c r="D278" s="27">
        <v>35.182099999999998</v>
      </c>
      <c r="E278" s="27">
        <v>630.46929999999998</v>
      </c>
      <c r="F278" s="27">
        <v>41.302500000000002</v>
      </c>
      <c r="G278" s="27">
        <v>52.332900000000002</v>
      </c>
      <c r="H278" s="27">
        <v>310.32010000000002</v>
      </c>
      <c r="I278" s="27">
        <v>445.47460000000001</v>
      </c>
      <c r="J278" s="27">
        <v>145.4264</v>
      </c>
      <c r="K278" s="27">
        <v>19.759499999999999</v>
      </c>
      <c r="L278" s="27">
        <v>130.61789999999999</v>
      </c>
      <c r="M278" s="27">
        <v>2.2837999999999998</v>
      </c>
      <c r="N278" s="27">
        <v>300.49939999999998</v>
      </c>
      <c r="O278" s="27">
        <v>426.61739999999998</v>
      </c>
      <c r="P278" s="27">
        <v>474.91579999999999</v>
      </c>
      <c r="Q278" s="27">
        <v>1215.2272</v>
      </c>
      <c r="R278" s="27">
        <v>130.75069999999999</v>
      </c>
      <c r="S278" s="27">
        <v>344.94299999999998</v>
      </c>
      <c r="T278" s="27">
        <v>974.88070000000005</v>
      </c>
      <c r="U278" s="27">
        <v>30.0107</v>
      </c>
      <c r="V278" s="27">
        <v>472.01330000000002</v>
      </c>
      <c r="W278" s="27">
        <v>122.3014</v>
      </c>
      <c r="X278" s="27">
        <v>52.249600000000001</v>
      </c>
      <c r="Y278" s="27">
        <v>410.03710000000001</v>
      </c>
      <c r="Z278" s="27">
        <v>701.4674</v>
      </c>
      <c r="AA278" s="27">
        <v>669.64559999999994</v>
      </c>
      <c r="AB278" s="11">
        <f>AB277*(1+SUMPRODUCT($B$6:$AA$6,'2-artRendite'!B278:AA278))</f>
        <v>350.04074363851208</v>
      </c>
      <c r="AC278" s="8">
        <v>250.53530000000001</v>
      </c>
    </row>
    <row r="279" spans="1:29" ht="14.25" x14ac:dyDescent="0.2">
      <c r="A279" s="39">
        <v>41486</v>
      </c>
      <c r="B279" s="28">
        <v>71.586500000000001</v>
      </c>
      <c r="C279" s="28">
        <v>1315.7843</v>
      </c>
      <c r="D279" s="28">
        <v>34.657499999999999</v>
      </c>
      <c r="E279" s="28">
        <v>643.07320000000004</v>
      </c>
      <c r="F279" s="28">
        <v>37.662399999999998</v>
      </c>
      <c r="G279" s="28">
        <v>53.063800000000001</v>
      </c>
      <c r="H279" s="28">
        <v>332.40199999999999</v>
      </c>
      <c r="I279" s="28">
        <v>475.31830000000002</v>
      </c>
      <c r="J279" s="28">
        <v>148.74700000000001</v>
      </c>
      <c r="K279" s="28">
        <v>19.147300000000001</v>
      </c>
      <c r="L279" s="28">
        <v>129.8322</v>
      </c>
      <c r="M279" s="28">
        <v>2.2113999999999998</v>
      </c>
      <c r="N279" s="28">
        <v>303.54860000000002</v>
      </c>
      <c r="O279" s="28">
        <v>430.09649999999999</v>
      </c>
      <c r="P279" s="28">
        <v>457.57990000000001</v>
      </c>
      <c r="Q279" s="28">
        <v>1186.6806999999999</v>
      </c>
      <c r="R279" s="28">
        <v>123.74290000000001</v>
      </c>
      <c r="S279" s="28">
        <v>345.97609999999997</v>
      </c>
      <c r="T279" s="28">
        <v>1082.3887</v>
      </c>
      <c r="U279" s="28">
        <v>30.308399999999999</v>
      </c>
      <c r="V279" s="28">
        <v>514.07629999999995</v>
      </c>
      <c r="W279" s="28">
        <v>120.42610000000001</v>
      </c>
      <c r="X279" s="28">
        <v>55.487200000000001</v>
      </c>
      <c r="Y279" s="28">
        <v>412.60340000000002</v>
      </c>
      <c r="Z279" s="28">
        <v>748.2998</v>
      </c>
      <c r="AA279" s="28">
        <v>694.59590000000003</v>
      </c>
      <c r="AB279" s="11">
        <f>AB278*(1+SUMPRODUCT($B$6:$AA$6,'2-artRendite'!B279:AA279))</f>
        <v>354.90336948354172</v>
      </c>
      <c r="AC279" s="8">
        <v>253.9487</v>
      </c>
    </row>
    <row r="280" spans="1:29" ht="14.25" x14ac:dyDescent="0.2">
      <c r="A280" s="40">
        <v>41516</v>
      </c>
      <c r="B280" s="27">
        <v>71.396900000000002</v>
      </c>
      <c r="C280" s="27">
        <v>1390.0896</v>
      </c>
      <c r="D280" s="27">
        <v>33.2639</v>
      </c>
      <c r="E280" s="27">
        <v>665.19929999999999</v>
      </c>
      <c r="F280" s="27">
        <v>37.211500000000001</v>
      </c>
      <c r="G280" s="27">
        <v>52.012900000000002</v>
      </c>
      <c r="H280" s="27">
        <v>353.45269999999999</v>
      </c>
      <c r="I280" s="27">
        <v>485.89929999999998</v>
      </c>
      <c r="J280" s="27">
        <v>146.7347</v>
      </c>
      <c r="K280" s="27">
        <v>20.136199999999999</v>
      </c>
      <c r="L280" s="27">
        <v>131.208</v>
      </c>
      <c r="M280" s="27">
        <v>2.2591999999999999</v>
      </c>
      <c r="N280" s="27">
        <v>301.37810000000002</v>
      </c>
      <c r="O280" s="27">
        <v>513.94029999999998</v>
      </c>
      <c r="P280" s="27">
        <v>514.97389999999996</v>
      </c>
      <c r="Q280" s="27">
        <v>1376.8205</v>
      </c>
      <c r="R280" s="27">
        <v>128.3553</v>
      </c>
      <c r="S280" s="27">
        <v>333.14429999999999</v>
      </c>
      <c r="T280" s="27">
        <v>1090.9763</v>
      </c>
      <c r="U280" s="27">
        <v>29.2332</v>
      </c>
      <c r="V280" s="27">
        <v>533.04430000000002</v>
      </c>
      <c r="W280" s="27">
        <v>123.80800000000001</v>
      </c>
      <c r="X280" s="27">
        <v>58.3371</v>
      </c>
      <c r="Y280" s="27">
        <v>427.7235</v>
      </c>
      <c r="Z280" s="27">
        <v>799.5317</v>
      </c>
      <c r="AA280" s="27">
        <v>722.17690000000005</v>
      </c>
      <c r="AB280" s="11">
        <f>AB279*(1+SUMPRODUCT($B$6:$AA$6,'2-artRendite'!B280:AA280))</f>
        <v>366.90751706963738</v>
      </c>
      <c r="AC280" s="8">
        <v>262.58879999999999</v>
      </c>
    </row>
    <row r="281" spans="1:29" ht="14.25" x14ac:dyDescent="0.2">
      <c r="A281" s="39">
        <v>41547</v>
      </c>
      <c r="B281" s="28">
        <v>72.039699999999996</v>
      </c>
      <c r="C281" s="28">
        <v>1345.0289</v>
      </c>
      <c r="D281" s="28">
        <v>32.520899999999997</v>
      </c>
      <c r="E281" s="28">
        <v>683.73009999999999</v>
      </c>
      <c r="F281" s="28">
        <v>34.085500000000003</v>
      </c>
      <c r="G281" s="28">
        <v>54.331499999999998</v>
      </c>
      <c r="H281" s="28">
        <v>335.96499999999997</v>
      </c>
      <c r="I281" s="28">
        <v>460.62580000000003</v>
      </c>
      <c r="J281" s="28">
        <v>154.24639999999999</v>
      </c>
      <c r="K281" s="28">
        <v>20.634599999999999</v>
      </c>
      <c r="L281" s="28">
        <v>132.7021</v>
      </c>
      <c r="M281" s="28">
        <v>2.1831999999999998</v>
      </c>
      <c r="N281" s="28">
        <v>304.23559999999998</v>
      </c>
      <c r="O281" s="28">
        <v>474.49610000000001</v>
      </c>
      <c r="P281" s="28">
        <v>486.62650000000002</v>
      </c>
      <c r="Q281" s="28">
        <v>1317.3795</v>
      </c>
      <c r="R281" s="28">
        <v>119.11279999999999</v>
      </c>
      <c r="S281" s="28">
        <v>359.21190000000001</v>
      </c>
      <c r="T281" s="28">
        <v>1004.9272999999999</v>
      </c>
      <c r="U281" s="28">
        <v>30.328900000000001</v>
      </c>
      <c r="V281" s="28">
        <v>509.40859999999998</v>
      </c>
      <c r="W281" s="28">
        <v>123.8103</v>
      </c>
      <c r="X281" s="28">
        <v>63.223700000000001</v>
      </c>
      <c r="Y281" s="28">
        <v>418.8331</v>
      </c>
      <c r="Z281" s="28">
        <v>737.75919999999996</v>
      </c>
      <c r="AA281" s="28">
        <v>793.72929999999997</v>
      </c>
      <c r="AB281" s="11">
        <f>AB280*(1+SUMPRODUCT($B$6:$AA$6,'2-artRendite'!B281:AA281))</f>
        <v>363.16388552019271</v>
      </c>
      <c r="AC281" s="8">
        <v>255.8818</v>
      </c>
    </row>
    <row r="282" spans="1:29" ht="14.25" x14ac:dyDescent="0.2">
      <c r="A282" s="40">
        <v>41578</v>
      </c>
      <c r="B282" s="27">
        <v>71.992199999999997</v>
      </c>
      <c r="C282" s="27">
        <v>1371.4719</v>
      </c>
      <c r="D282" s="27">
        <v>30.148199999999999</v>
      </c>
      <c r="E282" s="27">
        <v>679.12900000000002</v>
      </c>
      <c r="F282" s="27">
        <v>33.063899999999997</v>
      </c>
      <c r="G282" s="27">
        <v>48.084899999999998</v>
      </c>
      <c r="H282" s="27">
        <v>335.14350000000002</v>
      </c>
      <c r="I282" s="27">
        <v>459.56659999999999</v>
      </c>
      <c r="J282" s="27">
        <v>154.4615</v>
      </c>
      <c r="K282" s="27">
        <v>21.242899999999999</v>
      </c>
      <c r="L282" s="27">
        <v>133.46180000000001</v>
      </c>
      <c r="M282" s="27">
        <v>2.1004</v>
      </c>
      <c r="N282" s="27">
        <v>318.06389999999999</v>
      </c>
      <c r="O282" s="27">
        <v>477.99149999999997</v>
      </c>
      <c r="P282" s="27">
        <v>480.9298</v>
      </c>
      <c r="Q282" s="27">
        <v>1300.106</v>
      </c>
      <c r="R282" s="27">
        <v>119.7136</v>
      </c>
      <c r="S282" s="27">
        <v>362.79149999999998</v>
      </c>
      <c r="T282" s="27">
        <v>997.02800000000002</v>
      </c>
      <c r="U282" s="27">
        <v>29.8385</v>
      </c>
      <c r="V282" s="27">
        <v>483.7133</v>
      </c>
      <c r="W282" s="27">
        <v>125.3009</v>
      </c>
      <c r="X282" s="27">
        <v>64.112399999999994</v>
      </c>
      <c r="Y282" s="27">
        <v>431.01979999999998</v>
      </c>
      <c r="Z282" s="27">
        <v>756.59519999999998</v>
      </c>
      <c r="AA282" s="27">
        <v>777.37310000000002</v>
      </c>
      <c r="AB282" s="11">
        <f>AB281*(1+SUMPRODUCT($B$6:$AA$6,'2-artRendite'!B282:AA282))</f>
        <v>360.60710008599779</v>
      </c>
      <c r="AC282" s="8">
        <v>252.10339999999999</v>
      </c>
    </row>
    <row r="283" spans="1:29" ht="14.25" x14ac:dyDescent="0.2">
      <c r="A283" s="39">
        <v>41607</v>
      </c>
      <c r="B283" s="28">
        <v>67.350499999999997</v>
      </c>
      <c r="C283" s="28">
        <v>1383.3552999999999</v>
      </c>
      <c r="D283" s="28">
        <v>30.822600000000001</v>
      </c>
      <c r="E283" s="28">
        <v>657.69949999999994</v>
      </c>
      <c r="F283" s="28">
        <v>31.930800000000001</v>
      </c>
      <c r="G283" s="28">
        <v>48.673000000000002</v>
      </c>
      <c r="H283" s="28">
        <v>316.33530000000002</v>
      </c>
      <c r="I283" s="28">
        <v>471.0772</v>
      </c>
      <c r="J283" s="28">
        <v>147.5966</v>
      </c>
      <c r="K283" s="28">
        <v>20.6112</v>
      </c>
      <c r="L283" s="28">
        <v>133.31100000000001</v>
      </c>
      <c r="M283" s="28">
        <v>2.2673000000000001</v>
      </c>
      <c r="N283" s="28">
        <v>293.56279999999998</v>
      </c>
      <c r="O283" s="28">
        <v>436.73259999999999</v>
      </c>
      <c r="P283" s="28">
        <v>507.63799999999998</v>
      </c>
      <c r="Q283" s="28">
        <v>1431.6676</v>
      </c>
      <c r="R283" s="28">
        <v>116.3553</v>
      </c>
      <c r="S283" s="28">
        <v>339.64</v>
      </c>
      <c r="T283" s="28">
        <v>1024.5926999999999</v>
      </c>
      <c r="U283" s="28">
        <v>29.4057</v>
      </c>
      <c r="V283" s="28">
        <v>464.06909999999999</v>
      </c>
      <c r="W283" s="28">
        <v>120.3775</v>
      </c>
      <c r="X283" s="28">
        <v>66.326300000000003</v>
      </c>
      <c r="Y283" s="28">
        <v>408.34070000000003</v>
      </c>
      <c r="Z283" s="28">
        <v>715.053</v>
      </c>
      <c r="AA283" s="28">
        <v>774.79740000000004</v>
      </c>
      <c r="AB283" s="11">
        <f>AB282*(1+SUMPRODUCT($B$6:$AA$6,'2-artRendite'!B283:AA283))</f>
        <v>355.67628405510305</v>
      </c>
      <c r="AC283" s="8">
        <v>250.0857</v>
      </c>
    </row>
    <row r="284" spans="1:29" ht="14.25" x14ac:dyDescent="0.2">
      <c r="A284" s="40">
        <v>41639</v>
      </c>
      <c r="B284" s="27">
        <v>68.547300000000007</v>
      </c>
      <c r="C284" s="27">
        <v>1402.6041</v>
      </c>
      <c r="D284" s="27">
        <v>30.782900000000001</v>
      </c>
      <c r="E284" s="27">
        <v>697.0412</v>
      </c>
      <c r="F284" s="27">
        <v>31.744800000000001</v>
      </c>
      <c r="G284" s="27">
        <v>51.921100000000003</v>
      </c>
      <c r="H284" s="27">
        <v>304.1859</v>
      </c>
      <c r="I284" s="27">
        <v>474.98020000000002</v>
      </c>
      <c r="J284" s="27">
        <v>133.298</v>
      </c>
      <c r="K284" s="27">
        <v>19.4405</v>
      </c>
      <c r="L284" s="27">
        <v>133.6918</v>
      </c>
      <c r="M284" s="27">
        <v>2.4234</v>
      </c>
      <c r="N284" s="27">
        <v>301.50029999999998</v>
      </c>
      <c r="O284" s="27">
        <v>422.30549999999999</v>
      </c>
      <c r="P284" s="27">
        <v>496.60579999999999</v>
      </c>
      <c r="Q284" s="27">
        <v>1399.259</v>
      </c>
      <c r="R284" s="27">
        <v>111.45740000000001</v>
      </c>
      <c r="S284" s="27">
        <v>325.00560000000002</v>
      </c>
      <c r="T284" s="27">
        <v>1061.4345000000001</v>
      </c>
      <c r="U284" s="27">
        <v>26.615200000000002</v>
      </c>
      <c r="V284" s="27">
        <v>492.11950000000002</v>
      </c>
      <c r="W284" s="27">
        <v>131.4111</v>
      </c>
      <c r="X284" s="27">
        <v>64.450999999999993</v>
      </c>
      <c r="Y284" s="27">
        <v>435.47930000000002</v>
      </c>
      <c r="Z284" s="27">
        <v>715.7912</v>
      </c>
      <c r="AA284" s="27">
        <v>759.07579999999996</v>
      </c>
      <c r="AB284" s="11">
        <f>AB283*(1+SUMPRODUCT($B$6:$AA$6,'2-artRendite'!B284:AA284))</f>
        <v>355.88933057462242</v>
      </c>
      <c r="AC284" s="8">
        <v>253.1865</v>
      </c>
    </row>
    <row r="285" spans="1:29" ht="14.25" x14ac:dyDescent="0.2">
      <c r="A285" s="39">
        <v>41670</v>
      </c>
      <c r="B285" s="28">
        <v>64.367800000000003</v>
      </c>
      <c r="C285" s="28">
        <v>1344.9191000000001</v>
      </c>
      <c r="D285" s="28">
        <v>34.816400000000002</v>
      </c>
      <c r="E285" s="28">
        <v>656.12620000000004</v>
      </c>
      <c r="F285" s="28">
        <v>32.648800000000001</v>
      </c>
      <c r="G285" s="28">
        <v>52.653300000000002</v>
      </c>
      <c r="H285" s="28">
        <v>313.53559999999999</v>
      </c>
      <c r="I285" s="28">
        <v>466.18060000000003</v>
      </c>
      <c r="J285" s="28">
        <v>128.10040000000001</v>
      </c>
      <c r="K285" s="28">
        <v>20.3475</v>
      </c>
      <c r="L285" s="28">
        <v>139.1208</v>
      </c>
      <c r="M285" s="28">
        <v>2.8570000000000002</v>
      </c>
      <c r="N285" s="28">
        <v>302.94540000000001</v>
      </c>
      <c r="O285" s="28">
        <v>416.87220000000002</v>
      </c>
      <c r="P285" s="28">
        <v>492.88</v>
      </c>
      <c r="Q285" s="28">
        <v>1429.8534</v>
      </c>
      <c r="R285" s="28">
        <v>107.21769999999999</v>
      </c>
      <c r="S285" s="28">
        <v>307.98570000000001</v>
      </c>
      <c r="T285" s="28">
        <v>1000.4566</v>
      </c>
      <c r="U285" s="28">
        <v>24.439499999999999</v>
      </c>
      <c r="V285" s="28">
        <v>486.84649999999999</v>
      </c>
      <c r="W285" s="28">
        <v>125.5737</v>
      </c>
      <c r="X285" s="28">
        <v>69.259699999999995</v>
      </c>
      <c r="Y285" s="28">
        <v>414.10520000000002</v>
      </c>
      <c r="Z285" s="28">
        <v>716.81060000000002</v>
      </c>
      <c r="AA285" s="28">
        <v>749.28920000000005</v>
      </c>
      <c r="AB285" s="11">
        <f>AB284*(1+SUMPRODUCT($B$6:$AA$6,'2-artRendite'!B285:AA285))</f>
        <v>355.72271352555913</v>
      </c>
      <c r="AC285" s="8">
        <v>253.9401</v>
      </c>
    </row>
    <row r="286" spans="1:29" ht="14.25" x14ac:dyDescent="0.2">
      <c r="A286" s="40">
        <v>41698</v>
      </c>
      <c r="B286" s="27">
        <v>65.6999</v>
      </c>
      <c r="C286" s="27">
        <v>1386.5938000000001</v>
      </c>
      <c r="D286" s="27">
        <v>49.350200000000001</v>
      </c>
      <c r="E286" s="27">
        <v>654.77260000000001</v>
      </c>
      <c r="F286" s="27">
        <v>34.414000000000001</v>
      </c>
      <c r="G286" s="27">
        <v>53.109400000000001</v>
      </c>
      <c r="H286" s="27">
        <v>334.23779999999999</v>
      </c>
      <c r="I286" s="27">
        <v>472.85329999999999</v>
      </c>
      <c r="J286" s="27">
        <v>142.2901</v>
      </c>
      <c r="K286" s="27">
        <v>22.934999999999999</v>
      </c>
      <c r="L286" s="27">
        <v>143.6353</v>
      </c>
      <c r="M286" s="27">
        <v>2.8260999999999998</v>
      </c>
      <c r="N286" s="27">
        <v>319.0822</v>
      </c>
      <c r="O286" s="27">
        <v>462.28519999999997</v>
      </c>
      <c r="P286" s="27">
        <v>548.98310000000004</v>
      </c>
      <c r="Q286" s="27">
        <v>1600.2364</v>
      </c>
      <c r="R286" s="27">
        <v>118.09820000000001</v>
      </c>
      <c r="S286" s="27">
        <v>343.09780000000001</v>
      </c>
      <c r="T286" s="27">
        <v>1063.1141</v>
      </c>
      <c r="U286" s="27">
        <v>26.498699999999999</v>
      </c>
      <c r="V286" s="27">
        <v>515.16980000000001</v>
      </c>
      <c r="W286" s="27">
        <v>132.5326</v>
      </c>
      <c r="X286" s="27">
        <v>69.837800000000001</v>
      </c>
      <c r="Y286" s="27">
        <v>418.23599999999999</v>
      </c>
      <c r="Z286" s="27">
        <v>753.89260000000002</v>
      </c>
      <c r="AA286" s="27">
        <v>801.12549999999999</v>
      </c>
      <c r="AB286" s="11">
        <f>AB285*(1+SUMPRODUCT($B$6:$AA$6,'2-artRendite'!B286:AA286))</f>
        <v>381.4454812855335</v>
      </c>
      <c r="AC286" s="8">
        <v>269.77390000000003</v>
      </c>
    </row>
    <row r="287" spans="1:29" ht="14.25" x14ac:dyDescent="0.2">
      <c r="A287" s="39">
        <v>41729</v>
      </c>
      <c r="B287" s="28">
        <v>66.359499999999997</v>
      </c>
      <c r="C287" s="28">
        <v>1379.6391000000001</v>
      </c>
      <c r="D287" s="28">
        <v>48.695399999999999</v>
      </c>
      <c r="E287" s="28">
        <v>621.5213</v>
      </c>
      <c r="F287" s="28">
        <v>37.2742</v>
      </c>
      <c r="G287" s="28">
        <v>57.000300000000003</v>
      </c>
      <c r="H287" s="28">
        <v>324.62939999999998</v>
      </c>
      <c r="I287" s="28">
        <v>463.58539999999999</v>
      </c>
      <c r="J287" s="28">
        <v>161.2971</v>
      </c>
      <c r="K287" s="28">
        <v>25.501300000000001</v>
      </c>
      <c r="L287" s="28">
        <v>143.26400000000001</v>
      </c>
      <c r="M287" s="28">
        <v>2.7149999999999999</v>
      </c>
      <c r="N287" s="28">
        <v>344.31659999999999</v>
      </c>
      <c r="O287" s="28">
        <v>429.89729999999997</v>
      </c>
      <c r="P287" s="28">
        <v>568.41970000000003</v>
      </c>
      <c r="Q287" s="28">
        <v>1675.8269</v>
      </c>
      <c r="R287" s="28">
        <v>114.2315</v>
      </c>
      <c r="S287" s="28">
        <v>345.24959999999999</v>
      </c>
      <c r="T287" s="28">
        <v>1045.3894</v>
      </c>
      <c r="U287" s="28">
        <v>30.6799</v>
      </c>
      <c r="V287" s="28">
        <v>513.62429999999995</v>
      </c>
      <c r="W287" s="28">
        <v>125.90819999999999</v>
      </c>
      <c r="X287" s="28">
        <v>69.793499999999995</v>
      </c>
      <c r="Y287" s="28">
        <v>403.17630000000003</v>
      </c>
      <c r="Z287" s="28">
        <v>739.63459999999998</v>
      </c>
      <c r="AA287" s="28">
        <v>776.36469999999997</v>
      </c>
      <c r="AB287" s="11">
        <f>AB286*(1+SUMPRODUCT($B$6:$AA$6,'2-artRendite'!B287:AA287))</f>
        <v>386.13201858807605</v>
      </c>
      <c r="AC287" s="8">
        <v>270.88319999999999</v>
      </c>
    </row>
    <row r="288" spans="1:29" ht="14.25" x14ac:dyDescent="0.2">
      <c r="A288" s="40">
        <v>41759</v>
      </c>
      <c r="B288" s="27">
        <v>66.619399999999999</v>
      </c>
      <c r="C288" s="27">
        <v>1381.3481999999999</v>
      </c>
      <c r="D288" s="27">
        <v>55.716099999999997</v>
      </c>
      <c r="E288" s="27">
        <v>624.39160000000004</v>
      </c>
      <c r="F288" s="27">
        <v>38.085799999999999</v>
      </c>
      <c r="G288" s="27">
        <v>56.857799999999997</v>
      </c>
      <c r="H288" s="27">
        <v>327.69830000000002</v>
      </c>
      <c r="I288" s="27">
        <v>463.76220000000001</v>
      </c>
      <c r="J288" s="27">
        <v>169.96129999999999</v>
      </c>
      <c r="K288" s="27">
        <v>24.689900000000002</v>
      </c>
      <c r="L288" s="27">
        <v>142.9554</v>
      </c>
      <c r="M288" s="27">
        <v>2.9742999999999999</v>
      </c>
      <c r="N288" s="27">
        <v>396.45420000000001</v>
      </c>
      <c r="O288" s="27">
        <v>416.60669999999999</v>
      </c>
      <c r="P288" s="27">
        <v>594.33969999999999</v>
      </c>
      <c r="Q288" s="27">
        <v>1763.7628999999999</v>
      </c>
      <c r="R288" s="27">
        <v>118.4606</v>
      </c>
      <c r="S288" s="27">
        <v>332.4101</v>
      </c>
      <c r="T288" s="27">
        <v>1073.0890999999999</v>
      </c>
      <c r="U288" s="27">
        <v>31.377800000000001</v>
      </c>
      <c r="V288" s="27">
        <v>510.2072</v>
      </c>
      <c r="W288" s="27">
        <v>129.6677</v>
      </c>
      <c r="X288" s="27">
        <v>70.085300000000004</v>
      </c>
      <c r="Y288" s="27">
        <v>411.40100000000001</v>
      </c>
      <c r="Z288" s="27">
        <v>743.3519</v>
      </c>
      <c r="AA288" s="27">
        <v>781.31129999999996</v>
      </c>
      <c r="AB288" s="11">
        <f>AB287*(1+SUMPRODUCT($B$6:$AA$6,'2-artRendite'!B288:AA288))</f>
        <v>395.416286031982</v>
      </c>
      <c r="AC288" s="8">
        <v>277.48149999999998</v>
      </c>
    </row>
    <row r="289" spans="1:29" ht="14.25" x14ac:dyDescent="0.2">
      <c r="A289" s="39">
        <v>41789</v>
      </c>
      <c r="B289" s="28">
        <v>67.883200000000002</v>
      </c>
      <c r="C289" s="28">
        <v>1402.8701000000001</v>
      </c>
      <c r="D289" s="28">
        <v>48.043799999999997</v>
      </c>
      <c r="E289" s="28">
        <v>644.20389999999998</v>
      </c>
      <c r="F289" s="28">
        <v>34.178899999999999</v>
      </c>
      <c r="G289" s="28">
        <v>52.0227</v>
      </c>
      <c r="H289" s="28">
        <v>315.00830000000002</v>
      </c>
      <c r="I289" s="28">
        <v>458.14060000000001</v>
      </c>
      <c r="J289" s="28">
        <v>151.24260000000001</v>
      </c>
      <c r="K289" s="28">
        <v>23.3309</v>
      </c>
      <c r="L289" s="28">
        <v>144.2235</v>
      </c>
      <c r="M289" s="28">
        <v>2.7894999999999999</v>
      </c>
      <c r="N289" s="28">
        <v>416.01609999999999</v>
      </c>
      <c r="O289" s="28">
        <v>405.92500000000001</v>
      </c>
      <c r="P289" s="28">
        <v>586.69050000000004</v>
      </c>
      <c r="Q289" s="28">
        <v>1787.0211999999999</v>
      </c>
      <c r="R289" s="28">
        <v>108.3074</v>
      </c>
      <c r="S289" s="28">
        <v>326.03879999999998</v>
      </c>
      <c r="T289" s="28">
        <v>1089.0517</v>
      </c>
      <c r="U289" s="28">
        <v>27.279399999999999</v>
      </c>
      <c r="V289" s="28">
        <v>528.75049999999999</v>
      </c>
      <c r="W289" s="28">
        <v>130.16210000000001</v>
      </c>
      <c r="X289" s="28">
        <v>72.227000000000004</v>
      </c>
      <c r="Y289" s="28">
        <v>407.11270000000002</v>
      </c>
      <c r="Z289" s="28">
        <v>756.27800000000002</v>
      </c>
      <c r="AA289" s="28">
        <v>790.61879999999996</v>
      </c>
      <c r="AB289" s="11">
        <f>AB288*(1+SUMPRODUCT($B$6:$AA$6,'2-artRendite'!B289:AA289))</f>
        <v>385.75397309084326</v>
      </c>
      <c r="AC289" s="8">
        <v>269.50490000000002</v>
      </c>
    </row>
    <row r="290" spans="1:29" ht="14.25" x14ac:dyDescent="0.2">
      <c r="A290" s="40">
        <v>41820</v>
      </c>
      <c r="B290" s="27">
        <v>69.496099999999998</v>
      </c>
      <c r="C290" s="27">
        <v>1456.5871</v>
      </c>
      <c r="D290" s="27">
        <v>46.665199999999999</v>
      </c>
      <c r="E290" s="27">
        <v>661.4384</v>
      </c>
      <c r="F290" s="27">
        <v>30.9801</v>
      </c>
      <c r="G290" s="27">
        <v>48.8247</v>
      </c>
      <c r="H290" s="27">
        <v>334.23160000000001</v>
      </c>
      <c r="I290" s="27">
        <v>471.49029999999999</v>
      </c>
      <c r="J290" s="27">
        <v>145.64769999999999</v>
      </c>
      <c r="K290" s="27">
        <v>24.818899999999999</v>
      </c>
      <c r="L290" s="27">
        <v>156.16849999999999</v>
      </c>
      <c r="M290" s="27">
        <v>2.7412000000000001</v>
      </c>
      <c r="N290" s="27">
        <v>410.5265</v>
      </c>
      <c r="O290" s="27">
        <v>456.5444</v>
      </c>
      <c r="P290" s="27">
        <v>538.55719999999997</v>
      </c>
      <c r="Q290" s="27">
        <v>1583.5361</v>
      </c>
      <c r="R290" s="27">
        <v>109.47450000000001</v>
      </c>
      <c r="S290" s="27">
        <v>322.61520000000002</v>
      </c>
      <c r="T290" s="27">
        <v>1130.1149</v>
      </c>
      <c r="U290" s="27">
        <v>24.625</v>
      </c>
      <c r="V290" s="27">
        <v>548.29610000000002</v>
      </c>
      <c r="W290" s="27">
        <v>140.12860000000001</v>
      </c>
      <c r="X290" s="27">
        <v>73.737200000000001</v>
      </c>
      <c r="Y290" s="27">
        <v>420.67540000000002</v>
      </c>
      <c r="Z290" s="27">
        <v>771.68420000000003</v>
      </c>
      <c r="AA290" s="27">
        <v>767.18920000000003</v>
      </c>
      <c r="AB290" s="11">
        <f>AB289*(1+SUMPRODUCT($B$6:$AA$6,'2-artRendite'!B290:AA290))</f>
        <v>387.27132557445168</v>
      </c>
      <c r="AC290" s="8">
        <v>271.1121</v>
      </c>
    </row>
    <row r="291" spans="1:29" ht="14.25" x14ac:dyDescent="0.2">
      <c r="A291" s="39">
        <v>41851</v>
      </c>
      <c r="B291" s="28">
        <v>72.980599999999995</v>
      </c>
      <c r="C291" s="28">
        <v>1386.6033</v>
      </c>
      <c r="D291" s="28">
        <v>51.9833</v>
      </c>
      <c r="E291" s="28">
        <v>667.13369999999998</v>
      </c>
      <c r="F291" s="28">
        <v>26.412400000000002</v>
      </c>
      <c r="G291" s="28">
        <v>41.758800000000001</v>
      </c>
      <c r="H291" s="28">
        <v>323.9871</v>
      </c>
      <c r="I291" s="28">
        <v>456.40429999999998</v>
      </c>
      <c r="J291" s="28">
        <v>130.15549999999999</v>
      </c>
      <c r="K291" s="28">
        <v>21.710699999999999</v>
      </c>
      <c r="L291" s="28">
        <v>160.85140000000001</v>
      </c>
      <c r="M291" s="28">
        <v>2.3714</v>
      </c>
      <c r="N291" s="28">
        <v>398.27730000000003</v>
      </c>
      <c r="O291" s="28">
        <v>442.59249999999997</v>
      </c>
      <c r="P291" s="28">
        <v>503.55059999999997</v>
      </c>
      <c r="Q291" s="28">
        <v>1503.4069</v>
      </c>
      <c r="R291" s="28">
        <v>101.78740000000001</v>
      </c>
      <c r="S291" s="28">
        <v>294.85750000000002</v>
      </c>
      <c r="T291" s="28">
        <v>1051.9309000000001</v>
      </c>
      <c r="U291" s="28">
        <v>22.610800000000001</v>
      </c>
      <c r="V291" s="28">
        <v>513.96559999999999</v>
      </c>
      <c r="W291" s="28">
        <v>149.2534</v>
      </c>
      <c r="X291" s="28">
        <v>75.908500000000004</v>
      </c>
      <c r="Y291" s="28">
        <v>430.96339999999998</v>
      </c>
      <c r="Z291" s="28">
        <v>762.49300000000005</v>
      </c>
      <c r="AA291" s="28">
        <v>777.00879999999995</v>
      </c>
      <c r="AB291" s="11">
        <f>AB290*(1+SUMPRODUCT($B$6:$AA$6,'2-artRendite'!B291:AA291))</f>
        <v>372.48648556338179</v>
      </c>
      <c r="AC291" s="8">
        <v>257.60109999999997</v>
      </c>
    </row>
    <row r="292" spans="1:29" ht="14.25" x14ac:dyDescent="0.2">
      <c r="A292" s="40">
        <v>41880</v>
      </c>
      <c r="B292" s="27">
        <v>76.441400000000002</v>
      </c>
      <c r="C292" s="27">
        <v>1347.2955999999999</v>
      </c>
      <c r="D292" s="27">
        <v>52.4206</v>
      </c>
      <c r="E292" s="27">
        <v>649.44309999999996</v>
      </c>
      <c r="F292" s="27">
        <v>26.147200000000002</v>
      </c>
      <c r="G292" s="27">
        <v>44.217399999999998</v>
      </c>
      <c r="H292" s="27">
        <v>325.15640000000002</v>
      </c>
      <c r="I292" s="27">
        <v>450.48090000000002</v>
      </c>
      <c r="J292" s="27">
        <v>130.80760000000001</v>
      </c>
      <c r="K292" s="27">
        <v>20.648499999999999</v>
      </c>
      <c r="L292" s="27">
        <v>154.8227</v>
      </c>
      <c r="M292" s="27">
        <v>2.484</v>
      </c>
      <c r="N292" s="27">
        <v>404.06580000000002</v>
      </c>
      <c r="O292" s="27">
        <v>421.26069999999999</v>
      </c>
      <c r="P292" s="27">
        <v>476.68549999999999</v>
      </c>
      <c r="Q292" s="27">
        <v>1511.6314</v>
      </c>
      <c r="R292" s="27">
        <v>89.876999999999995</v>
      </c>
      <c r="S292" s="27">
        <v>277.48779999999999</v>
      </c>
      <c r="T292" s="27">
        <v>1030.7228</v>
      </c>
      <c r="U292" s="27">
        <v>23.333100000000002</v>
      </c>
      <c r="V292" s="27">
        <v>503.96339999999998</v>
      </c>
      <c r="W292" s="27">
        <v>148.43719999999999</v>
      </c>
      <c r="X292" s="27">
        <v>76.160499999999999</v>
      </c>
      <c r="Y292" s="27">
        <v>433.36239999999998</v>
      </c>
      <c r="Z292" s="27">
        <v>741.43399999999997</v>
      </c>
      <c r="AA292" s="27">
        <v>743.24810000000002</v>
      </c>
      <c r="AB292" s="11">
        <f>AB291*(1+SUMPRODUCT($B$6:$AA$6,'2-artRendite'!B292:AA292))</f>
        <v>367.8121857981792</v>
      </c>
      <c r="AC292" s="8">
        <v>254.90880000000001</v>
      </c>
    </row>
    <row r="293" spans="1:29" ht="14.25" x14ac:dyDescent="0.2">
      <c r="A293" s="39">
        <v>41912</v>
      </c>
      <c r="B293" s="28">
        <v>70.9786</v>
      </c>
      <c r="C293" s="28">
        <v>1228.5023000000001</v>
      </c>
      <c r="D293" s="28">
        <v>50.376199999999997</v>
      </c>
      <c r="E293" s="28">
        <v>618.01379999999995</v>
      </c>
      <c r="F293" s="28">
        <v>22.993400000000001</v>
      </c>
      <c r="G293" s="28">
        <v>40.764099999999999</v>
      </c>
      <c r="H293" s="28">
        <v>306.01690000000002</v>
      </c>
      <c r="I293" s="28">
        <v>416.52820000000003</v>
      </c>
      <c r="J293" s="28">
        <v>113.56180000000001</v>
      </c>
      <c r="K293" s="28">
        <v>21.599399999999999</v>
      </c>
      <c r="L293" s="28">
        <v>164.5223</v>
      </c>
      <c r="M293" s="28">
        <v>2.4870999999999999</v>
      </c>
      <c r="N293" s="28">
        <v>350.04289999999997</v>
      </c>
      <c r="O293" s="28">
        <v>368.64170000000001</v>
      </c>
      <c r="P293" s="28">
        <v>425.03320000000002</v>
      </c>
      <c r="Q293" s="28">
        <v>1288.3779999999999</v>
      </c>
      <c r="R293" s="28">
        <v>90.521699999999996</v>
      </c>
      <c r="S293" s="28">
        <v>254.4376</v>
      </c>
      <c r="T293" s="28">
        <v>971.0951</v>
      </c>
      <c r="U293" s="28">
        <v>19.782699999999998</v>
      </c>
      <c r="V293" s="28">
        <v>483.49900000000002</v>
      </c>
      <c r="W293" s="28">
        <v>143.6909</v>
      </c>
      <c r="X293" s="28">
        <v>77.836399999999998</v>
      </c>
      <c r="Y293" s="28">
        <v>405.33240000000001</v>
      </c>
      <c r="Z293" s="28">
        <v>675.88040000000001</v>
      </c>
      <c r="AA293" s="28">
        <v>689.77</v>
      </c>
      <c r="AB293" s="11">
        <f>AB292*(1+SUMPRODUCT($B$6:$AA$6,'2-artRendite'!B293:AA293))</f>
        <v>344.07339930052353</v>
      </c>
      <c r="AC293" s="8">
        <v>239.03870000000001</v>
      </c>
    </row>
    <row r="294" spans="1:29" ht="14.25" x14ac:dyDescent="0.2">
      <c r="A294" s="40">
        <v>41943</v>
      </c>
      <c r="B294" s="27">
        <v>74.013800000000003</v>
      </c>
      <c r="C294" s="27">
        <v>1106.5129999999999</v>
      </c>
      <c r="D294" s="27">
        <v>48.982999999999997</v>
      </c>
      <c r="E294" s="27">
        <v>626.13919999999996</v>
      </c>
      <c r="F294" s="27">
        <v>27.008199999999999</v>
      </c>
      <c r="G294" s="27">
        <v>42.810600000000001</v>
      </c>
      <c r="H294" s="27">
        <v>295.91800000000001</v>
      </c>
      <c r="I294" s="27">
        <v>392.98700000000002</v>
      </c>
      <c r="J294" s="27">
        <v>120.83920000000001</v>
      </c>
      <c r="K294" s="27">
        <v>20.1144</v>
      </c>
      <c r="L294" s="27">
        <v>167.11609999999999</v>
      </c>
      <c r="M294" s="27">
        <v>2.2860999999999998</v>
      </c>
      <c r="N294" s="27">
        <v>338.16320000000002</v>
      </c>
      <c r="O294" s="27">
        <v>348.09309999999999</v>
      </c>
      <c r="P294" s="27">
        <v>484.09840000000003</v>
      </c>
      <c r="Q294" s="27">
        <v>1593.3807999999999</v>
      </c>
      <c r="R294" s="27">
        <v>97.119500000000002</v>
      </c>
      <c r="S294" s="27">
        <v>248.0993</v>
      </c>
      <c r="T294" s="27">
        <v>868.36890000000005</v>
      </c>
      <c r="U294" s="27">
        <v>22.0501</v>
      </c>
      <c r="V294" s="27">
        <v>432.4298</v>
      </c>
      <c r="W294" s="27">
        <v>144.94130000000001</v>
      </c>
      <c r="X294" s="27">
        <v>68.379000000000005</v>
      </c>
      <c r="Y294" s="27">
        <v>386.55259999999998</v>
      </c>
      <c r="Z294" s="27">
        <v>641.95219999999995</v>
      </c>
      <c r="AA294" s="27">
        <v>668.24210000000005</v>
      </c>
      <c r="AB294" s="11">
        <f>AB293*(1+SUMPRODUCT($B$6:$AA$6,'2-artRendite'!B294:AA294))</f>
        <v>343.95677274832093</v>
      </c>
      <c r="AC294" s="8">
        <v>237.11709999999999</v>
      </c>
    </row>
    <row r="295" spans="1:29" ht="14.25" x14ac:dyDescent="0.2">
      <c r="A295" s="39">
        <v>41971</v>
      </c>
      <c r="B295" s="28">
        <v>72.5869</v>
      </c>
      <c r="C295" s="28">
        <v>897.80759999999998</v>
      </c>
      <c r="D295" s="28">
        <v>47.721699999999998</v>
      </c>
      <c r="E295" s="28">
        <v>585.85360000000003</v>
      </c>
      <c r="F295" s="28">
        <v>26.9514</v>
      </c>
      <c r="G295" s="28">
        <v>40.799100000000003</v>
      </c>
      <c r="H295" s="28">
        <v>296.68880000000001</v>
      </c>
      <c r="I295" s="28">
        <v>338.73270000000002</v>
      </c>
      <c r="J295" s="28">
        <v>129.8014</v>
      </c>
      <c r="K295" s="28">
        <v>20.197099999999999</v>
      </c>
      <c r="L295" s="28">
        <v>168.83959999999999</v>
      </c>
      <c r="M295" s="28">
        <v>2.3605999999999998</v>
      </c>
      <c r="N295" s="28">
        <v>348.41340000000002</v>
      </c>
      <c r="O295" s="28">
        <v>335.11649999999997</v>
      </c>
      <c r="P295" s="28">
        <v>468.76589999999999</v>
      </c>
      <c r="Q295" s="28">
        <v>1591.6706999999999</v>
      </c>
      <c r="R295" s="28">
        <v>89.55</v>
      </c>
      <c r="S295" s="28">
        <v>241.14320000000001</v>
      </c>
      <c r="T295" s="28">
        <v>739.6463</v>
      </c>
      <c r="U295" s="28">
        <v>23.640799999999999</v>
      </c>
      <c r="V295" s="28">
        <v>355.70429999999999</v>
      </c>
      <c r="W295" s="28">
        <v>138.72030000000001</v>
      </c>
      <c r="X295" s="28">
        <v>66.912199999999999</v>
      </c>
      <c r="Y295" s="28">
        <v>390.36239999999998</v>
      </c>
      <c r="Z295" s="28">
        <v>629.54200000000003</v>
      </c>
      <c r="AA295" s="28">
        <v>688.02509999999995</v>
      </c>
      <c r="AB295" s="11">
        <f>AB294*(1+SUMPRODUCT($B$6:$AA$6,'2-artRendite'!B295:AA295))</f>
        <v>333.30995147574146</v>
      </c>
      <c r="AC295" s="8">
        <v>227.47149999999999</v>
      </c>
    </row>
    <row r="296" spans="1:29" ht="14.25" x14ac:dyDescent="0.2">
      <c r="A296" s="40">
        <v>42004</v>
      </c>
      <c r="B296" s="27">
        <v>66.434299999999993</v>
      </c>
      <c r="C296" s="27">
        <v>734.65039999999999</v>
      </c>
      <c r="D296" s="27">
        <v>42.414999999999999</v>
      </c>
      <c r="E296" s="27">
        <v>581.65179999999998</v>
      </c>
      <c r="F296" s="27">
        <v>27.5242</v>
      </c>
      <c r="G296" s="27">
        <v>40.929400000000001</v>
      </c>
      <c r="H296" s="27">
        <v>298.86869999999999</v>
      </c>
      <c r="I296" s="27">
        <v>290.82870000000003</v>
      </c>
      <c r="J296" s="27">
        <v>127.06740000000001</v>
      </c>
      <c r="K296" s="27">
        <v>18.589400000000001</v>
      </c>
      <c r="L296" s="27">
        <v>163.18260000000001</v>
      </c>
      <c r="M296" s="27">
        <v>1.6792</v>
      </c>
      <c r="N296" s="27">
        <v>323.53649999999999</v>
      </c>
      <c r="O296" s="27">
        <v>336.05329999999998</v>
      </c>
      <c r="P296" s="27">
        <v>469.42180000000002</v>
      </c>
      <c r="Q296" s="27">
        <v>1564.6268</v>
      </c>
      <c r="R296" s="27">
        <v>88.532499999999999</v>
      </c>
      <c r="S296" s="27">
        <v>224.59960000000001</v>
      </c>
      <c r="T296" s="27">
        <v>596.63070000000005</v>
      </c>
      <c r="U296" s="27">
        <v>24.101299999999998</v>
      </c>
      <c r="V296" s="27">
        <v>286.96550000000002</v>
      </c>
      <c r="W296" s="27">
        <v>135.99170000000001</v>
      </c>
      <c r="X296" s="27">
        <v>68.491200000000006</v>
      </c>
      <c r="Y296" s="27">
        <v>356.68329999999997</v>
      </c>
      <c r="Z296" s="27">
        <v>627.72230000000002</v>
      </c>
      <c r="AA296" s="27">
        <v>659.25559999999996</v>
      </c>
      <c r="AB296" s="11">
        <f>AB295*(1+SUMPRODUCT($B$6:$AA$6,'2-artRendite'!B296:AA296))</f>
        <v>313.1106427447437</v>
      </c>
      <c r="AC296" s="8">
        <v>210.1242</v>
      </c>
    </row>
    <row r="297" spans="1:29" ht="14.25" x14ac:dyDescent="0.2">
      <c r="A297" s="39">
        <v>42034</v>
      </c>
      <c r="B297" s="28">
        <v>66.759200000000007</v>
      </c>
      <c r="C297" s="28">
        <v>661.75369999999998</v>
      </c>
      <c r="D297" s="28">
        <v>41.2194</v>
      </c>
      <c r="E297" s="28">
        <v>513.52480000000003</v>
      </c>
      <c r="F297" s="28">
        <v>25.652899999999999</v>
      </c>
      <c r="G297" s="28">
        <v>40.3123</v>
      </c>
      <c r="H297" s="28">
        <v>322.6474</v>
      </c>
      <c r="I297" s="28">
        <v>272.20620000000002</v>
      </c>
      <c r="J297" s="28">
        <v>109.5766</v>
      </c>
      <c r="K297" s="28">
        <v>16.238199999999999</v>
      </c>
      <c r="L297" s="28">
        <v>153.2561</v>
      </c>
      <c r="M297" s="28">
        <v>1.5603</v>
      </c>
      <c r="N297" s="28">
        <v>323.52269999999999</v>
      </c>
      <c r="O297" s="28">
        <v>370.72500000000002</v>
      </c>
      <c r="P297" s="28">
        <v>440.76690000000002</v>
      </c>
      <c r="Q297" s="28">
        <v>1484.9896000000001</v>
      </c>
      <c r="R297" s="28">
        <v>82.639600000000002</v>
      </c>
      <c r="S297" s="28">
        <v>228.78139999999999</v>
      </c>
      <c r="T297" s="28">
        <v>586.60879999999997</v>
      </c>
      <c r="U297" s="28">
        <v>20.546399999999998</v>
      </c>
      <c r="V297" s="28">
        <v>257.79410000000001</v>
      </c>
      <c r="W297" s="28">
        <v>132.60509999999999</v>
      </c>
      <c r="X297" s="28">
        <v>63.385199999999998</v>
      </c>
      <c r="Y297" s="28">
        <v>356.16370000000001</v>
      </c>
      <c r="Z297" s="28">
        <v>642.63229999999999</v>
      </c>
      <c r="AA297" s="28">
        <v>645.52200000000005</v>
      </c>
      <c r="AB297" s="11">
        <f>AB296*(1+SUMPRODUCT($B$6:$AA$6,'2-artRendite'!B297:AA297))</f>
        <v>299.57887280847092</v>
      </c>
      <c r="AC297" s="8">
        <v>203.10560000000001</v>
      </c>
    </row>
    <row r="298" spans="1:29" ht="14.25" x14ac:dyDescent="0.2">
      <c r="A298" s="40">
        <v>42062</v>
      </c>
      <c r="B298" s="27">
        <v>64.902299999999997</v>
      </c>
      <c r="C298" s="27">
        <v>759.82389999999998</v>
      </c>
      <c r="D298" s="27">
        <v>35.1629</v>
      </c>
      <c r="E298" s="27">
        <v>554.12940000000003</v>
      </c>
      <c r="F298" s="27">
        <v>26.702500000000001</v>
      </c>
      <c r="G298" s="27">
        <v>43.909799999999997</v>
      </c>
      <c r="H298" s="27">
        <v>305.97949999999997</v>
      </c>
      <c r="I298" s="27">
        <v>314.87959999999998</v>
      </c>
      <c r="J298" s="27">
        <v>109.0068</v>
      </c>
      <c r="K298" s="27">
        <v>15.1653</v>
      </c>
      <c r="L298" s="27">
        <v>152.67959999999999</v>
      </c>
      <c r="M298" s="27">
        <v>1.5683</v>
      </c>
      <c r="N298" s="27">
        <v>300.24849999999998</v>
      </c>
      <c r="O298" s="27">
        <v>355.80099999999999</v>
      </c>
      <c r="P298" s="27">
        <v>470.88099999999997</v>
      </c>
      <c r="Q298" s="27">
        <v>1573.9984999999999</v>
      </c>
      <c r="R298" s="27">
        <v>90.177199999999999</v>
      </c>
      <c r="S298" s="27">
        <v>213.5788</v>
      </c>
      <c r="T298" s="27">
        <v>670.89200000000005</v>
      </c>
      <c r="U298" s="27">
        <v>20.969799999999999</v>
      </c>
      <c r="V298" s="27">
        <v>267.6114</v>
      </c>
      <c r="W298" s="27">
        <v>128.465</v>
      </c>
      <c r="X298" s="27">
        <v>71.083399999999997</v>
      </c>
      <c r="Y298" s="27">
        <v>330.28160000000003</v>
      </c>
      <c r="Z298" s="27">
        <v>615.34119999999996</v>
      </c>
      <c r="AA298" s="27">
        <v>609.30250000000001</v>
      </c>
      <c r="AB298" s="11">
        <f>AB297*(1+SUMPRODUCT($B$6:$AA$6,'2-artRendite'!B298:AA298))</f>
        <v>303.95796256934801</v>
      </c>
      <c r="AC298" s="8">
        <v>208.3382</v>
      </c>
    </row>
    <row r="299" spans="1:29" ht="14.25" x14ac:dyDescent="0.2">
      <c r="A299" s="39">
        <v>42094</v>
      </c>
      <c r="B299" s="28">
        <v>63.660299999999999</v>
      </c>
      <c r="C299" s="28">
        <v>666.51959999999997</v>
      </c>
      <c r="D299" s="28">
        <v>33.261499999999998</v>
      </c>
      <c r="E299" s="28">
        <v>564.1259</v>
      </c>
      <c r="F299" s="28">
        <v>25.5487</v>
      </c>
      <c r="G299" s="28">
        <v>42.673099999999998</v>
      </c>
      <c r="H299" s="28">
        <v>298.17630000000003</v>
      </c>
      <c r="I299" s="28">
        <v>278.08960000000002</v>
      </c>
      <c r="J299" s="28">
        <v>112.9996</v>
      </c>
      <c r="K299" s="28">
        <v>14.178599999999999</v>
      </c>
      <c r="L299" s="28">
        <v>162.06129999999999</v>
      </c>
      <c r="M299" s="28">
        <v>1.4942</v>
      </c>
      <c r="N299" s="28">
        <v>263.5378</v>
      </c>
      <c r="O299" s="28">
        <v>356.6678</v>
      </c>
      <c r="P299" s="28">
        <v>444.19110000000001</v>
      </c>
      <c r="Q299" s="28">
        <v>1502.3163</v>
      </c>
      <c r="R299" s="28">
        <v>83.172700000000006</v>
      </c>
      <c r="S299" s="28">
        <v>185.04329999999999</v>
      </c>
      <c r="T299" s="28">
        <v>602.67089999999996</v>
      </c>
      <c r="U299" s="28">
        <v>20.9191</v>
      </c>
      <c r="V299" s="28">
        <v>244.31450000000001</v>
      </c>
      <c r="W299" s="28">
        <v>129.41720000000001</v>
      </c>
      <c r="X299" s="28">
        <v>63.613399999999999</v>
      </c>
      <c r="Y299" s="28">
        <v>348.1223</v>
      </c>
      <c r="Z299" s="28">
        <v>592.40440000000001</v>
      </c>
      <c r="AA299" s="28">
        <v>562.97969999999998</v>
      </c>
      <c r="AB299" s="11">
        <f>AB298*(1+SUMPRODUCT($B$6:$AA$6,'2-artRendite'!B299:AA299))</f>
        <v>290.07675181072881</v>
      </c>
      <c r="AC299" s="8">
        <v>197.63730000000001</v>
      </c>
    </row>
    <row r="300" spans="1:29" ht="14.25" x14ac:dyDescent="0.2">
      <c r="A300" s="40">
        <v>42124</v>
      </c>
      <c r="B300" s="27">
        <v>68.510999999999996</v>
      </c>
      <c r="C300" s="27">
        <v>787.6259</v>
      </c>
      <c r="D300" s="27">
        <v>33.752099999999999</v>
      </c>
      <c r="E300" s="27">
        <v>593.86530000000005</v>
      </c>
      <c r="F300" s="27">
        <v>24.3706</v>
      </c>
      <c r="G300" s="27">
        <v>45.815600000000003</v>
      </c>
      <c r="H300" s="27">
        <v>297.98090000000002</v>
      </c>
      <c r="I300" s="27">
        <v>320.29000000000002</v>
      </c>
      <c r="J300" s="27">
        <v>100.056</v>
      </c>
      <c r="K300" s="27">
        <v>15.2311</v>
      </c>
      <c r="L300" s="27">
        <v>159.27189999999999</v>
      </c>
      <c r="M300" s="27">
        <v>1.5230999999999999</v>
      </c>
      <c r="N300" s="27">
        <v>296.43389999999999</v>
      </c>
      <c r="O300" s="27">
        <v>346.18619999999999</v>
      </c>
      <c r="P300" s="27">
        <v>443.41730000000001</v>
      </c>
      <c r="Q300" s="27">
        <v>1452.8681999999999</v>
      </c>
      <c r="R300" s="27">
        <v>86.096000000000004</v>
      </c>
      <c r="S300" s="27">
        <v>205.99090000000001</v>
      </c>
      <c r="T300" s="27">
        <v>692.71720000000005</v>
      </c>
      <c r="U300" s="27">
        <v>19.4421</v>
      </c>
      <c r="V300" s="27">
        <v>295.19529999999997</v>
      </c>
      <c r="W300" s="27">
        <v>146.08340000000001</v>
      </c>
      <c r="X300" s="27">
        <v>69.390299999999996</v>
      </c>
      <c r="Y300" s="27">
        <v>404.44959999999998</v>
      </c>
      <c r="Z300" s="27">
        <v>590.86249999999995</v>
      </c>
      <c r="AA300" s="27">
        <v>543.27530000000002</v>
      </c>
      <c r="AB300" s="11">
        <f>AB299*(1+SUMPRODUCT($B$6:$AA$6,'2-artRendite'!B300:AA300))</f>
        <v>304.64523155033396</v>
      </c>
      <c r="AC300" s="8">
        <v>208.96950000000001</v>
      </c>
    </row>
    <row r="301" spans="1:29" ht="14.25" x14ac:dyDescent="0.2">
      <c r="A301" s="41">
        <v>42152</v>
      </c>
      <c r="B301" s="42">
        <v>62.518500000000003</v>
      </c>
      <c r="C301" s="42">
        <v>731.77470000000005</v>
      </c>
      <c r="D301" s="42">
        <v>30.732099999999999</v>
      </c>
      <c r="E301" s="42">
        <v>569.38990000000001</v>
      </c>
      <c r="F301" s="42">
        <v>23.522500000000001</v>
      </c>
      <c r="G301" s="42">
        <v>43.420099999999998</v>
      </c>
      <c r="H301" s="42">
        <v>299.33670000000001</v>
      </c>
      <c r="I301" s="42">
        <v>302.08710000000002</v>
      </c>
      <c r="J301" s="42">
        <v>102.31310000000001</v>
      </c>
      <c r="K301" s="42">
        <v>15.8752</v>
      </c>
      <c r="L301" s="42">
        <v>164.12270000000001</v>
      </c>
      <c r="M301" s="42">
        <v>1.4710000000000001</v>
      </c>
      <c r="N301" s="42">
        <v>271.72230000000002</v>
      </c>
      <c r="O301" s="42">
        <v>357.24959999999999</v>
      </c>
      <c r="P301" s="42">
        <v>420.70679999999999</v>
      </c>
      <c r="Q301" s="42">
        <v>1400.9493</v>
      </c>
      <c r="R301" s="42">
        <v>87.212400000000002</v>
      </c>
      <c r="S301" s="42">
        <v>186.61330000000001</v>
      </c>
      <c r="T301" s="42">
        <v>672.48360000000002</v>
      </c>
      <c r="U301" s="42">
        <v>20.0473</v>
      </c>
      <c r="V301" s="42">
        <v>280.46600000000001</v>
      </c>
      <c r="W301" s="42">
        <v>138.26990000000001</v>
      </c>
      <c r="X301" s="42">
        <v>73.517499999999998</v>
      </c>
      <c r="Y301" s="42">
        <v>379.69049999999999</v>
      </c>
      <c r="Z301" s="42">
        <v>578.38350000000003</v>
      </c>
      <c r="AA301" s="42">
        <v>526.77319999999997</v>
      </c>
      <c r="AB301" s="11">
        <f>AB300*(1+SUMPRODUCT($B$6:$AA$6,'2-artRendite'!B301:AA301))</f>
        <v>295.95699727823933</v>
      </c>
      <c r="AC301" s="8">
        <v>201.73910000000001</v>
      </c>
    </row>
  </sheetData>
  <pageMargins left="0.78740157499999996" right="0.78740157499999996" top="0.984251969" bottom="0.984251969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AC933"/>
  <sheetViews>
    <sheetView showGridLines="0" zoomScale="70" zoomScaleNormal="70" workbookViewId="0">
      <pane xSplit="1" ySplit="7" topLeftCell="E8" activePane="bottomRight" state="frozen"/>
      <selection activeCell="D7" sqref="D7"/>
      <selection pane="topRight" activeCell="D7" sqref="D7"/>
      <selection pane="bottomLeft" activeCell="D7" sqref="D7"/>
      <selection pane="bottomRight" activeCell="AC7" sqref="AC7"/>
    </sheetView>
  </sheetViews>
  <sheetFormatPr baseColWidth="10" defaultRowHeight="15" x14ac:dyDescent="0.25"/>
  <cols>
    <col min="1" max="1" width="14.28515625" style="9" customWidth="1"/>
    <col min="2" max="3" width="14.28515625" style="1" customWidth="1"/>
    <col min="4" max="4" width="14.28515625" style="2" customWidth="1"/>
    <col min="5" max="12" width="14.28515625" style="1" customWidth="1"/>
    <col min="13" max="13" width="14.28515625" style="8" customWidth="1"/>
    <col min="14" max="22" width="14.28515625" style="1" customWidth="1"/>
    <col min="23" max="23" width="14.28515625" style="3" customWidth="1"/>
    <col min="24" max="27" width="14.28515625" customWidth="1"/>
    <col min="28" max="180" width="11.42578125" style="3"/>
    <col min="181" max="181" width="8.42578125" style="3" customWidth="1"/>
    <col min="182" max="182" width="10.85546875" style="3" bestFit="1" customWidth="1"/>
    <col min="183" max="183" width="9.42578125" style="3" bestFit="1" customWidth="1"/>
    <col min="184" max="184" width="10.5703125" style="3" bestFit="1" customWidth="1"/>
    <col min="185" max="185" width="9.85546875" style="3" bestFit="1" customWidth="1"/>
    <col min="186" max="186" width="10.140625" style="3" bestFit="1" customWidth="1"/>
    <col min="187" max="187" width="11.28515625" style="3" bestFit="1" customWidth="1"/>
    <col min="188" max="188" width="9.5703125" style="3" bestFit="1" customWidth="1"/>
    <col min="189" max="189" width="5.5703125" style="3" customWidth="1"/>
    <col min="190" max="190" width="11.42578125" style="3"/>
    <col min="191" max="191" width="2.140625" style="3" customWidth="1"/>
    <col min="192" max="192" width="7.42578125" style="3" customWidth="1"/>
    <col min="193" max="193" width="6.85546875" style="3" customWidth="1"/>
    <col min="194" max="194" width="7.7109375" style="3" customWidth="1"/>
    <col min="195" max="196" width="6.85546875" style="3" customWidth="1"/>
    <col min="197" max="197" width="7.85546875" style="3" customWidth="1"/>
    <col min="198" max="198" width="7.140625" style="3" customWidth="1"/>
    <col min="199" max="199" width="6.28515625" style="3" customWidth="1"/>
    <col min="200" max="200" width="6.5703125" style="3" customWidth="1"/>
    <col min="201" max="201" width="6.28515625" style="3" customWidth="1"/>
    <col min="202" max="203" width="6.85546875" style="3" customWidth="1"/>
    <col min="204" max="204" width="6.5703125" style="3" customWidth="1"/>
    <col min="205" max="205" width="6.85546875" style="3" customWidth="1"/>
    <col min="206" max="206" width="6.42578125" style="3" customWidth="1"/>
    <col min="207" max="207" width="6.28515625" style="3" customWidth="1"/>
    <col min="208" max="208" width="6.42578125" style="3" customWidth="1"/>
    <col min="209" max="436" width="11.42578125" style="3"/>
    <col min="437" max="437" width="8.42578125" style="3" customWidth="1"/>
    <col min="438" max="438" width="10.85546875" style="3" bestFit="1" customWidth="1"/>
    <col min="439" max="439" width="9.42578125" style="3" bestFit="1" customWidth="1"/>
    <col min="440" max="440" width="10.5703125" style="3" bestFit="1" customWidth="1"/>
    <col min="441" max="441" width="9.85546875" style="3" bestFit="1" customWidth="1"/>
    <col min="442" max="442" width="10.140625" style="3" bestFit="1" customWidth="1"/>
    <col min="443" max="443" width="11.28515625" style="3" bestFit="1" customWidth="1"/>
    <col min="444" max="444" width="9.5703125" style="3" bestFit="1" customWidth="1"/>
    <col min="445" max="445" width="5.5703125" style="3" customWidth="1"/>
    <col min="446" max="446" width="11.42578125" style="3"/>
    <col min="447" max="447" width="2.140625" style="3" customWidth="1"/>
    <col min="448" max="448" width="7.42578125" style="3" customWidth="1"/>
    <col min="449" max="449" width="6.85546875" style="3" customWidth="1"/>
    <col min="450" max="450" width="7.7109375" style="3" customWidth="1"/>
    <col min="451" max="452" width="6.85546875" style="3" customWidth="1"/>
    <col min="453" max="453" width="7.85546875" style="3" customWidth="1"/>
    <col min="454" max="454" width="7.140625" style="3" customWidth="1"/>
    <col min="455" max="455" width="6.28515625" style="3" customWidth="1"/>
    <col min="456" max="456" width="6.5703125" style="3" customWidth="1"/>
    <col min="457" max="457" width="6.28515625" style="3" customWidth="1"/>
    <col min="458" max="459" width="6.85546875" style="3" customWidth="1"/>
    <col min="460" max="460" width="6.5703125" style="3" customWidth="1"/>
    <col min="461" max="461" width="6.85546875" style="3" customWidth="1"/>
    <col min="462" max="462" width="6.42578125" style="3" customWidth="1"/>
    <col min="463" max="463" width="6.28515625" style="3" customWidth="1"/>
    <col min="464" max="464" width="6.42578125" style="3" customWidth="1"/>
    <col min="465" max="692" width="11.42578125" style="3"/>
    <col min="693" max="693" width="8.42578125" style="3" customWidth="1"/>
    <col min="694" max="694" width="10.85546875" style="3" bestFit="1" customWidth="1"/>
    <col min="695" max="695" width="9.42578125" style="3" bestFit="1" customWidth="1"/>
    <col min="696" max="696" width="10.5703125" style="3" bestFit="1" customWidth="1"/>
    <col min="697" max="697" width="9.85546875" style="3" bestFit="1" customWidth="1"/>
    <col min="698" max="698" width="10.140625" style="3" bestFit="1" customWidth="1"/>
    <col min="699" max="699" width="11.28515625" style="3" bestFit="1" customWidth="1"/>
    <col min="700" max="700" width="9.5703125" style="3" bestFit="1" customWidth="1"/>
    <col min="701" max="701" width="5.5703125" style="3" customWidth="1"/>
    <col min="702" max="702" width="11.42578125" style="3"/>
    <col min="703" max="703" width="2.140625" style="3" customWidth="1"/>
    <col min="704" max="704" width="7.42578125" style="3" customWidth="1"/>
    <col min="705" max="705" width="6.85546875" style="3" customWidth="1"/>
    <col min="706" max="706" width="7.7109375" style="3" customWidth="1"/>
    <col min="707" max="708" width="6.85546875" style="3" customWidth="1"/>
    <col min="709" max="709" width="7.85546875" style="3" customWidth="1"/>
    <col min="710" max="710" width="7.140625" style="3" customWidth="1"/>
    <col min="711" max="711" width="6.28515625" style="3" customWidth="1"/>
    <col min="712" max="712" width="6.5703125" style="3" customWidth="1"/>
    <col min="713" max="713" width="6.28515625" style="3" customWidth="1"/>
    <col min="714" max="715" width="6.85546875" style="3" customWidth="1"/>
    <col min="716" max="716" width="6.5703125" style="3" customWidth="1"/>
    <col min="717" max="717" width="6.85546875" style="3" customWidth="1"/>
    <col min="718" max="718" width="6.42578125" style="3" customWidth="1"/>
    <col min="719" max="719" width="6.28515625" style="3" customWidth="1"/>
    <col min="720" max="720" width="6.42578125" style="3" customWidth="1"/>
    <col min="721" max="948" width="11.42578125" style="3"/>
    <col min="949" max="949" width="8.42578125" style="3" customWidth="1"/>
    <col min="950" max="950" width="10.85546875" style="3" bestFit="1" customWidth="1"/>
    <col min="951" max="951" width="9.42578125" style="3" bestFit="1" customWidth="1"/>
    <col min="952" max="952" width="10.5703125" style="3" bestFit="1" customWidth="1"/>
    <col min="953" max="953" width="9.85546875" style="3" bestFit="1" customWidth="1"/>
    <col min="954" max="954" width="10.140625" style="3" bestFit="1" customWidth="1"/>
    <col min="955" max="955" width="11.28515625" style="3" bestFit="1" customWidth="1"/>
    <col min="956" max="956" width="9.5703125" style="3" bestFit="1" customWidth="1"/>
    <col min="957" max="957" width="5.5703125" style="3" customWidth="1"/>
    <col min="958" max="958" width="11.42578125" style="3"/>
    <col min="959" max="959" width="2.140625" style="3" customWidth="1"/>
    <col min="960" max="960" width="7.42578125" style="3" customWidth="1"/>
    <col min="961" max="961" width="6.85546875" style="3" customWidth="1"/>
    <col min="962" max="962" width="7.7109375" style="3" customWidth="1"/>
    <col min="963" max="964" width="6.85546875" style="3" customWidth="1"/>
    <col min="965" max="965" width="7.85546875" style="3" customWidth="1"/>
    <col min="966" max="966" width="7.140625" style="3" customWidth="1"/>
    <col min="967" max="967" width="6.28515625" style="3" customWidth="1"/>
    <col min="968" max="968" width="6.5703125" style="3" customWidth="1"/>
    <col min="969" max="969" width="6.28515625" style="3" customWidth="1"/>
    <col min="970" max="971" width="6.85546875" style="3" customWidth="1"/>
    <col min="972" max="972" width="6.5703125" style="3" customWidth="1"/>
    <col min="973" max="973" width="6.85546875" style="3" customWidth="1"/>
    <col min="974" max="974" width="6.42578125" style="3" customWidth="1"/>
    <col min="975" max="975" width="6.28515625" style="3" customWidth="1"/>
    <col min="976" max="976" width="6.42578125" style="3" customWidth="1"/>
    <col min="977" max="1204" width="11.42578125" style="3"/>
    <col min="1205" max="1205" width="8.42578125" style="3" customWidth="1"/>
    <col min="1206" max="1206" width="10.85546875" style="3" bestFit="1" customWidth="1"/>
    <col min="1207" max="1207" width="9.42578125" style="3" bestFit="1" customWidth="1"/>
    <col min="1208" max="1208" width="10.5703125" style="3" bestFit="1" customWidth="1"/>
    <col min="1209" max="1209" width="9.85546875" style="3" bestFit="1" customWidth="1"/>
    <col min="1210" max="1210" width="10.140625" style="3" bestFit="1" customWidth="1"/>
    <col min="1211" max="1211" width="11.28515625" style="3" bestFit="1" customWidth="1"/>
    <col min="1212" max="1212" width="9.5703125" style="3" bestFit="1" customWidth="1"/>
    <col min="1213" max="1213" width="5.5703125" style="3" customWidth="1"/>
    <col min="1214" max="1214" width="11.42578125" style="3"/>
    <col min="1215" max="1215" width="2.140625" style="3" customWidth="1"/>
    <col min="1216" max="1216" width="7.42578125" style="3" customWidth="1"/>
    <col min="1217" max="1217" width="6.85546875" style="3" customWidth="1"/>
    <col min="1218" max="1218" width="7.7109375" style="3" customWidth="1"/>
    <col min="1219" max="1220" width="6.85546875" style="3" customWidth="1"/>
    <col min="1221" max="1221" width="7.85546875" style="3" customWidth="1"/>
    <col min="1222" max="1222" width="7.140625" style="3" customWidth="1"/>
    <col min="1223" max="1223" width="6.28515625" style="3" customWidth="1"/>
    <col min="1224" max="1224" width="6.5703125" style="3" customWidth="1"/>
    <col min="1225" max="1225" width="6.28515625" style="3" customWidth="1"/>
    <col min="1226" max="1227" width="6.85546875" style="3" customWidth="1"/>
    <col min="1228" max="1228" width="6.5703125" style="3" customWidth="1"/>
    <col min="1229" max="1229" width="6.85546875" style="3" customWidth="1"/>
    <col min="1230" max="1230" width="6.42578125" style="3" customWidth="1"/>
    <col min="1231" max="1231" width="6.28515625" style="3" customWidth="1"/>
    <col min="1232" max="1232" width="6.42578125" style="3" customWidth="1"/>
    <col min="1233" max="1460" width="11.42578125" style="3"/>
    <col min="1461" max="1461" width="8.42578125" style="3" customWidth="1"/>
    <col min="1462" max="1462" width="10.85546875" style="3" bestFit="1" customWidth="1"/>
    <col min="1463" max="1463" width="9.42578125" style="3" bestFit="1" customWidth="1"/>
    <col min="1464" max="1464" width="10.5703125" style="3" bestFit="1" customWidth="1"/>
    <col min="1465" max="1465" width="9.85546875" style="3" bestFit="1" customWidth="1"/>
    <col min="1466" max="1466" width="10.140625" style="3" bestFit="1" customWidth="1"/>
    <col min="1467" max="1467" width="11.28515625" style="3" bestFit="1" customWidth="1"/>
    <col min="1468" max="1468" width="9.5703125" style="3" bestFit="1" customWidth="1"/>
    <col min="1469" max="1469" width="5.5703125" style="3" customWidth="1"/>
    <col min="1470" max="1470" width="11.42578125" style="3"/>
    <col min="1471" max="1471" width="2.140625" style="3" customWidth="1"/>
    <col min="1472" max="1472" width="7.42578125" style="3" customWidth="1"/>
    <col min="1473" max="1473" width="6.85546875" style="3" customWidth="1"/>
    <col min="1474" max="1474" width="7.7109375" style="3" customWidth="1"/>
    <col min="1475" max="1476" width="6.85546875" style="3" customWidth="1"/>
    <col min="1477" max="1477" width="7.85546875" style="3" customWidth="1"/>
    <col min="1478" max="1478" width="7.140625" style="3" customWidth="1"/>
    <col min="1479" max="1479" width="6.28515625" style="3" customWidth="1"/>
    <col min="1480" max="1480" width="6.5703125" style="3" customWidth="1"/>
    <col min="1481" max="1481" width="6.28515625" style="3" customWidth="1"/>
    <col min="1482" max="1483" width="6.85546875" style="3" customWidth="1"/>
    <col min="1484" max="1484" width="6.5703125" style="3" customWidth="1"/>
    <col min="1485" max="1485" width="6.85546875" style="3" customWidth="1"/>
    <col min="1486" max="1486" width="6.42578125" style="3" customWidth="1"/>
    <col min="1487" max="1487" width="6.28515625" style="3" customWidth="1"/>
    <col min="1488" max="1488" width="6.42578125" style="3" customWidth="1"/>
    <col min="1489" max="1716" width="11.42578125" style="3"/>
    <col min="1717" max="1717" width="8.42578125" style="3" customWidth="1"/>
    <col min="1718" max="1718" width="10.85546875" style="3" bestFit="1" customWidth="1"/>
    <col min="1719" max="1719" width="9.42578125" style="3" bestFit="1" customWidth="1"/>
    <col min="1720" max="1720" width="10.5703125" style="3" bestFit="1" customWidth="1"/>
    <col min="1721" max="1721" width="9.85546875" style="3" bestFit="1" customWidth="1"/>
    <col min="1722" max="1722" width="10.140625" style="3" bestFit="1" customWidth="1"/>
    <col min="1723" max="1723" width="11.28515625" style="3" bestFit="1" customWidth="1"/>
    <col min="1724" max="1724" width="9.5703125" style="3" bestFit="1" customWidth="1"/>
    <col min="1725" max="1725" width="5.5703125" style="3" customWidth="1"/>
    <col min="1726" max="1726" width="11.42578125" style="3"/>
    <col min="1727" max="1727" width="2.140625" style="3" customWidth="1"/>
    <col min="1728" max="1728" width="7.42578125" style="3" customWidth="1"/>
    <col min="1729" max="1729" width="6.85546875" style="3" customWidth="1"/>
    <col min="1730" max="1730" width="7.7109375" style="3" customWidth="1"/>
    <col min="1731" max="1732" width="6.85546875" style="3" customWidth="1"/>
    <col min="1733" max="1733" width="7.85546875" style="3" customWidth="1"/>
    <col min="1734" max="1734" width="7.140625" style="3" customWidth="1"/>
    <col min="1735" max="1735" width="6.28515625" style="3" customWidth="1"/>
    <col min="1736" max="1736" width="6.5703125" style="3" customWidth="1"/>
    <col min="1737" max="1737" width="6.28515625" style="3" customWidth="1"/>
    <col min="1738" max="1739" width="6.85546875" style="3" customWidth="1"/>
    <col min="1740" max="1740" width="6.5703125" style="3" customWidth="1"/>
    <col min="1741" max="1741" width="6.85546875" style="3" customWidth="1"/>
    <col min="1742" max="1742" width="6.42578125" style="3" customWidth="1"/>
    <col min="1743" max="1743" width="6.28515625" style="3" customWidth="1"/>
    <col min="1744" max="1744" width="6.42578125" style="3" customWidth="1"/>
    <col min="1745" max="1972" width="11.42578125" style="3"/>
    <col min="1973" max="1973" width="8.42578125" style="3" customWidth="1"/>
    <col min="1974" max="1974" width="10.85546875" style="3" bestFit="1" customWidth="1"/>
    <col min="1975" max="1975" width="9.42578125" style="3" bestFit="1" customWidth="1"/>
    <col min="1976" max="1976" width="10.5703125" style="3" bestFit="1" customWidth="1"/>
    <col min="1977" max="1977" width="9.85546875" style="3" bestFit="1" customWidth="1"/>
    <col min="1978" max="1978" width="10.140625" style="3" bestFit="1" customWidth="1"/>
    <col min="1979" max="1979" width="11.28515625" style="3" bestFit="1" customWidth="1"/>
    <col min="1980" max="1980" width="9.5703125" style="3" bestFit="1" customWidth="1"/>
    <col min="1981" max="1981" width="5.5703125" style="3" customWidth="1"/>
    <col min="1982" max="1982" width="11.42578125" style="3"/>
    <col min="1983" max="1983" width="2.140625" style="3" customWidth="1"/>
    <col min="1984" max="1984" width="7.42578125" style="3" customWidth="1"/>
    <col min="1985" max="1985" width="6.85546875" style="3" customWidth="1"/>
    <col min="1986" max="1986" width="7.7109375" style="3" customWidth="1"/>
    <col min="1987" max="1988" width="6.85546875" style="3" customWidth="1"/>
    <col min="1989" max="1989" width="7.85546875" style="3" customWidth="1"/>
    <col min="1990" max="1990" width="7.140625" style="3" customWidth="1"/>
    <col min="1991" max="1991" width="6.28515625" style="3" customWidth="1"/>
    <col min="1992" max="1992" width="6.5703125" style="3" customWidth="1"/>
    <col min="1993" max="1993" width="6.28515625" style="3" customWidth="1"/>
    <col min="1994" max="1995" width="6.85546875" style="3" customWidth="1"/>
    <col min="1996" max="1996" width="6.5703125" style="3" customWidth="1"/>
    <col min="1997" max="1997" width="6.85546875" style="3" customWidth="1"/>
    <col min="1998" max="1998" width="6.42578125" style="3" customWidth="1"/>
    <col min="1999" max="1999" width="6.28515625" style="3" customWidth="1"/>
    <col min="2000" max="2000" width="6.42578125" style="3" customWidth="1"/>
    <col min="2001" max="2228" width="11.42578125" style="3"/>
    <col min="2229" max="2229" width="8.42578125" style="3" customWidth="1"/>
    <col min="2230" max="2230" width="10.85546875" style="3" bestFit="1" customWidth="1"/>
    <col min="2231" max="2231" width="9.42578125" style="3" bestFit="1" customWidth="1"/>
    <col min="2232" max="2232" width="10.5703125" style="3" bestFit="1" customWidth="1"/>
    <col min="2233" max="2233" width="9.85546875" style="3" bestFit="1" customWidth="1"/>
    <col min="2234" max="2234" width="10.140625" style="3" bestFit="1" customWidth="1"/>
    <col min="2235" max="2235" width="11.28515625" style="3" bestFit="1" customWidth="1"/>
    <col min="2236" max="2236" width="9.5703125" style="3" bestFit="1" customWidth="1"/>
    <col min="2237" max="2237" width="5.5703125" style="3" customWidth="1"/>
    <col min="2238" max="2238" width="11.42578125" style="3"/>
    <col min="2239" max="2239" width="2.140625" style="3" customWidth="1"/>
    <col min="2240" max="2240" width="7.42578125" style="3" customWidth="1"/>
    <col min="2241" max="2241" width="6.85546875" style="3" customWidth="1"/>
    <col min="2242" max="2242" width="7.7109375" style="3" customWidth="1"/>
    <col min="2243" max="2244" width="6.85546875" style="3" customWidth="1"/>
    <col min="2245" max="2245" width="7.85546875" style="3" customWidth="1"/>
    <col min="2246" max="2246" width="7.140625" style="3" customWidth="1"/>
    <col min="2247" max="2247" width="6.28515625" style="3" customWidth="1"/>
    <col min="2248" max="2248" width="6.5703125" style="3" customWidth="1"/>
    <col min="2249" max="2249" width="6.28515625" style="3" customWidth="1"/>
    <col min="2250" max="2251" width="6.85546875" style="3" customWidth="1"/>
    <col min="2252" max="2252" width="6.5703125" style="3" customWidth="1"/>
    <col min="2253" max="2253" width="6.85546875" style="3" customWidth="1"/>
    <col min="2254" max="2254" width="6.42578125" style="3" customWidth="1"/>
    <col min="2255" max="2255" width="6.28515625" style="3" customWidth="1"/>
    <col min="2256" max="2256" width="6.42578125" style="3" customWidth="1"/>
    <col min="2257" max="2484" width="11.42578125" style="3"/>
    <col min="2485" max="2485" width="8.42578125" style="3" customWidth="1"/>
    <col min="2486" max="2486" width="10.85546875" style="3" bestFit="1" customWidth="1"/>
    <col min="2487" max="2487" width="9.42578125" style="3" bestFit="1" customWidth="1"/>
    <col min="2488" max="2488" width="10.5703125" style="3" bestFit="1" customWidth="1"/>
    <col min="2489" max="2489" width="9.85546875" style="3" bestFit="1" customWidth="1"/>
    <col min="2490" max="2490" width="10.140625" style="3" bestFit="1" customWidth="1"/>
    <col min="2491" max="2491" width="11.28515625" style="3" bestFit="1" customWidth="1"/>
    <col min="2492" max="2492" width="9.5703125" style="3" bestFit="1" customWidth="1"/>
    <col min="2493" max="2493" width="5.5703125" style="3" customWidth="1"/>
    <col min="2494" max="2494" width="11.42578125" style="3"/>
    <col min="2495" max="2495" width="2.140625" style="3" customWidth="1"/>
    <col min="2496" max="2496" width="7.42578125" style="3" customWidth="1"/>
    <col min="2497" max="2497" width="6.85546875" style="3" customWidth="1"/>
    <col min="2498" max="2498" width="7.7109375" style="3" customWidth="1"/>
    <col min="2499" max="2500" width="6.85546875" style="3" customWidth="1"/>
    <col min="2501" max="2501" width="7.85546875" style="3" customWidth="1"/>
    <col min="2502" max="2502" width="7.140625" style="3" customWidth="1"/>
    <col min="2503" max="2503" width="6.28515625" style="3" customWidth="1"/>
    <col min="2504" max="2504" width="6.5703125" style="3" customWidth="1"/>
    <col min="2505" max="2505" width="6.28515625" style="3" customWidth="1"/>
    <col min="2506" max="2507" width="6.85546875" style="3" customWidth="1"/>
    <col min="2508" max="2508" width="6.5703125" style="3" customWidth="1"/>
    <col min="2509" max="2509" width="6.85546875" style="3" customWidth="1"/>
    <col min="2510" max="2510" width="6.42578125" style="3" customWidth="1"/>
    <col min="2511" max="2511" width="6.28515625" style="3" customWidth="1"/>
    <col min="2512" max="2512" width="6.42578125" style="3" customWidth="1"/>
    <col min="2513" max="2740" width="11.42578125" style="3"/>
    <col min="2741" max="2741" width="8.42578125" style="3" customWidth="1"/>
    <col min="2742" max="2742" width="10.85546875" style="3" bestFit="1" customWidth="1"/>
    <col min="2743" max="2743" width="9.42578125" style="3" bestFit="1" customWidth="1"/>
    <col min="2744" max="2744" width="10.5703125" style="3" bestFit="1" customWidth="1"/>
    <col min="2745" max="2745" width="9.85546875" style="3" bestFit="1" customWidth="1"/>
    <col min="2746" max="2746" width="10.140625" style="3" bestFit="1" customWidth="1"/>
    <col min="2747" max="2747" width="11.28515625" style="3" bestFit="1" customWidth="1"/>
    <col min="2748" max="2748" width="9.5703125" style="3" bestFit="1" customWidth="1"/>
    <col min="2749" max="2749" width="5.5703125" style="3" customWidth="1"/>
    <col min="2750" max="2750" width="11.42578125" style="3"/>
    <col min="2751" max="2751" width="2.140625" style="3" customWidth="1"/>
    <col min="2752" max="2752" width="7.42578125" style="3" customWidth="1"/>
    <col min="2753" max="2753" width="6.85546875" style="3" customWidth="1"/>
    <col min="2754" max="2754" width="7.7109375" style="3" customWidth="1"/>
    <col min="2755" max="2756" width="6.85546875" style="3" customWidth="1"/>
    <col min="2757" max="2757" width="7.85546875" style="3" customWidth="1"/>
    <col min="2758" max="2758" width="7.140625" style="3" customWidth="1"/>
    <col min="2759" max="2759" width="6.28515625" style="3" customWidth="1"/>
    <col min="2760" max="2760" width="6.5703125" style="3" customWidth="1"/>
    <col min="2761" max="2761" width="6.28515625" style="3" customWidth="1"/>
    <col min="2762" max="2763" width="6.85546875" style="3" customWidth="1"/>
    <col min="2764" max="2764" width="6.5703125" style="3" customWidth="1"/>
    <col min="2765" max="2765" width="6.85546875" style="3" customWidth="1"/>
    <col min="2766" max="2766" width="6.42578125" style="3" customWidth="1"/>
    <col min="2767" max="2767" width="6.28515625" style="3" customWidth="1"/>
    <col min="2768" max="2768" width="6.42578125" style="3" customWidth="1"/>
    <col min="2769" max="2996" width="11.42578125" style="3"/>
    <col min="2997" max="2997" width="8.42578125" style="3" customWidth="1"/>
    <col min="2998" max="2998" width="10.85546875" style="3" bestFit="1" customWidth="1"/>
    <col min="2999" max="2999" width="9.42578125" style="3" bestFit="1" customWidth="1"/>
    <col min="3000" max="3000" width="10.5703125" style="3" bestFit="1" customWidth="1"/>
    <col min="3001" max="3001" width="9.85546875" style="3" bestFit="1" customWidth="1"/>
    <col min="3002" max="3002" width="10.140625" style="3" bestFit="1" customWidth="1"/>
    <col min="3003" max="3003" width="11.28515625" style="3" bestFit="1" customWidth="1"/>
    <col min="3004" max="3004" width="9.5703125" style="3" bestFit="1" customWidth="1"/>
    <col min="3005" max="3005" width="5.5703125" style="3" customWidth="1"/>
    <col min="3006" max="3006" width="11.42578125" style="3"/>
    <col min="3007" max="3007" width="2.140625" style="3" customWidth="1"/>
    <col min="3008" max="3008" width="7.42578125" style="3" customWidth="1"/>
    <col min="3009" max="3009" width="6.85546875" style="3" customWidth="1"/>
    <col min="3010" max="3010" width="7.7109375" style="3" customWidth="1"/>
    <col min="3011" max="3012" width="6.85546875" style="3" customWidth="1"/>
    <col min="3013" max="3013" width="7.85546875" style="3" customWidth="1"/>
    <col min="3014" max="3014" width="7.140625" style="3" customWidth="1"/>
    <col min="3015" max="3015" width="6.28515625" style="3" customWidth="1"/>
    <col min="3016" max="3016" width="6.5703125" style="3" customWidth="1"/>
    <col min="3017" max="3017" width="6.28515625" style="3" customWidth="1"/>
    <col min="3018" max="3019" width="6.85546875" style="3" customWidth="1"/>
    <col min="3020" max="3020" width="6.5703125" style="3" customWidth="1"/>
    <col min="3021" max="3021" width="6.85546875" style="3" customWidth="1"/>
    <col min="3022" max="3022" width="6.42578125" style="3" customWidth="1"/>
    <col min="3023" max="3023" width="6.28515625" style="3" customWidth="1"/>
    <col min="3024" max="3024" width="6.42578125" style="3" customWidth="1"/>
    <col min="3025" max="3252" width="11.42578125" style="3"/>
    <col min="3253" max="3253" width="8.42578125" style="3" customWidth="1"/>
    <col min="3254" max="3254" width="10.85546875" style="3" bestFit="1" customWidth="1"/>
    <col min="3255" max="3255" width="9.42578125" style="3" bestFit="1" customWidth="1"/>
    <col min="3256" max="3256" width="10.5703125" style="3" bestFit="1" customWidth="1"/>
    <col min="3257" max="3257" width="9.85546875" style="3" bestFit="1" customWidth="1"/>
    <col min="3258" max="3258" width="10.140625" style="3" bestFit="1" customWidth="1"/>
    <col min="3259" max="3259" width="11.28515625" style="3" bestFit="1" customWidth="1"/>
    <col min="3260" max="3260" width="9.5703125" style="3" bestFit="1" customWidth="1"/>
    <col min="3261" max="3261" width="5.5703125" style="3" customWidth="1"/>
    <col min="3262" max="3262" width="11.42578125" style="3"/>
    <col min="3263" max="3263" width="2.140625" style="3" customWidth="1"/>
    <col min="3264" max="3264" width="7.42578125" style="3" customWidth="1"/>
    <col min="3265" max="3265" width="6.85546875" style="3" customWidth="1"/>
    <col min="3266" max="3266" width="7.7109375" style="3" customWidth="1"/>
    <col min="3267" max="3268" width="6.85546875" style="3" customWidth="1"/>
    <col min="3269" max="3269" width="7.85546875" style="3" customWidth="1"/>
    <col min="3270" max="3270" width="7.140625" style="3" customWidth="1"/>
    <col min="3271" max="3271" width="6.28515625" style="3" customWidth="1"/>
    <col min="3272" max="3272" width="6.5703125" style="3" customWidth="1"/>
    <col min="3273" max="3273" width="6.28515625" style="3" customWidth="1"/>
    <col min="3274" max="3275" width="6.85546875" style="3" customWidth="1"/>
    <col min="3276" max="3276" width="6.5703125" style="3" customWidth="1"/>
    <col min="3277" max="3277" width="6.85546875" style="3" customWidth="1"/>
    <col min="3278" max="3278" width="6.42578125" style="3" customWidth="1"/>
    <col min="3279" max="3279" width="6.28515625" style="3" customWidth="1"/>
    <col min="3280" max="3280" width="6.42578125" style="3" customWidth="1"/>
    <col min="3281" max="3508" width="11.42578125" style="3"/>
    <col min="3509" max="3509" width="8.42578125" style="3" customWidth="1"/>
    <col min="3510" max="3510" width="10.85546875" style="3" bestFit="1" customWidth="1"/>
    <col min="3511" max="3511" width="9.42578125" style="3" bestFit="1" customWidth="1"/>
    <col min="3512" max="3512" width="10.5703125" style="3" bestFit="1" customWidth="1"/>
    <col min="3513" max="3513" width="9.85546875" style="3" bestFit="1" customWidth="1"/>
    <col min="3514" max="3514" width="10.140625" style="3" bestFit="1" customWidth="1"/>
    <col min="3515" max="3515" width="11.28515625" style="3" bestFit="1" customWidth="1"/>
    <col min="3516" max="3516" width="9.5703125" style="3" bestFit="1" customWidth="1"/>
    <col min="3517" max="3517" width="5.5703125" style="3" customWidth="1"/>
    <col min="3518" max="3518" width="11.42578125" style="3"/>
    <col min="3519" max="3519" width="2.140625" style="3" customWidth="1"/>
    <col min="3520" max="3520" width="7.42578125" style="3" customWidth="1"/>
    <col min="3521" max="3521" width="6.85546875" style="3" customWidth="1"/>
    <col min="3522" max="3522" width="7.7109375" style="3" customWidth="1"/>
    <col min="3523" max="3524" width="6.85546875" style="3" customWidth="1"/>
    <col min="3525" max="3525" width="7.85546875" style="3" customWidth="1"/>
    <col min="3526" max="3526" width="7.140625" style="3" customWidth="1"/>
    <col min="3527" max="3527" width="6.28515625" style="3" customWidth="1"/>
    <col min="3528" max="3528" width="6.5703125" style="3" customWidth="1"/>
    <col min="3529" max="3529" width="6.28515625" style="3" customWidth="1"/>
    <col min="3530" max="3531" width="6.85546875" style="3" customWidth="1"/>
    <col min="3532" max="3532" width="6.5703125" style="3" customWidth="1"/>
    <col min="3533" max="3533" width="6.85546875" style="3" customWidth="1"/>
    <col min="3534" max="3534" width="6.42578125" style="3" customWidth="1"/>
    <col min="3535" max="3535" width="6.28515625" style="3" customWidth="1"/>
    <col min="3536" max="3536" width="6.42578125" style="3" customWidth="1"/>
    <col min="3537" max="3764" width="11.42578125" style="3"/>
    <col min="3765" max="3765" width="8.42578125" style="3" customWidth="1"/>
    <col min="3766" max="3766" width="10.85546875" style="3" bestFit="1" customWidth="1"/>
    <col min="3767" max="3767" width="9.42578125" style="3" bestFit="1" customWidth="1"/>
    <col min="3768" max="3768" width="10.5703125" style="3" bestFit="1" customWidth="1"/>
    <col min="3769" max="3769" width="9.85546875" style="3" bestFit="1" customWidth="1"/>
    <col min="3770" max="3770" width="10.140625" style="3" bestFit="1" customWidth="1"/>
    <col min="3771" max="3771" width="11.28515625" style="3" bestFit="1" customWidth="1"/>
    <col min="3772" max="3772" width="9.5703125" style="3" bestFit="1" customWidth="1"/>
    <col min="3773" max="3773" width="5.5703125" style="3" customWidth="1"/>
    <col min="3774" max="3774" width="11.42578125" style="3"/>
    <col min="3775" max="3775" width="2.140625" style="3" customWidth="1"/>
    <col min="3776" max="3776" width="7.42578125" style="3" customWidth="1"/>
    <col min="3777" max="3777" width="6.85546875" style="3" customWidth="1"/>
    <col min="3778" max="3778" width="7.7109375" style="3" customWidth="1"/>
    <col min="3779" max="3780" width="6.85546875" style="3" customWidth="1"/>
    <col min="3781" max="3781" width="7.85546875" style="3" customWidth="1"/>
    <col min="3782" max="3782" width="7.140625" style="3" customWidth="1"/>
    <col min="3783" max="3783" width="6.28515625" style="3" customWidth="1"/>
    <col min="3784" max="3784" width="6.5703125" style="3" customWidth="1"/>
    <col min="3785" max="3785" width="6.28515625" style="3" customWidth="1"/>
    <col min="3786" max="3787" width="6.85546875" style="3" customWidth="1"/>
    <col min="3788" max="3788" width="6.5703125" style="3" customWidth="1"/>
    <col min="3789" max="3789" width="6.85546875" style="3" customWidth="1"/>
    <col min="3790" max="3790" width="6.42578125" style="3" customWidth="1"/>
    <col min="3791" max="3791" width="6.28515625" style="3" customWidth="1"/>
    <col min="3792" max="3792" width="6.42578125" style="3" customWidth="1"/>
    <col min="3793" max="4020" width="11.42578125" style="3"/>
    <col min="4021" max="4021" width="8.42578125" style="3" customWidth="1"/>
    <col min="4022" max="4022" width="10.85546875" style="3" bestFit="1" customWidth="1"/>
    <col min="4023" max="4023" width="9.42578125" style="3" bestFit="1" customWidth="1"/>
    <col min="4024" max="4024" width="10.5703125" style="3" bestFit="1" customWidth="1"/>
    <col min="4025" max="4025" width="9.85546875" style="3" bestFit="1" customWidth="1"/>
    <col min="4026" max="4026" width="10.140625" style="3" bestFit="1" customWidth="1"/>
    <col min="4027" max="4027" width="11.28515625" style="3" bestFit="1" customWidth="1"/>
    <col min="4028" max="4028" width="9.5703125" style="3" bestFit="1" customWidth="1"/>
    <col min="4029" max="4029" width="5.5703125" style="3" customWidth="1"/>
    <col min="4030" max="4030" width="11.42578125" style="3"/>
    <col min="4031" max="4031" width="2.140625" style="3" customWidth="1"/>
    <col min="4032" max="4032" width="7.42578125" style="3" customWidth="1"/>
    <col min="4033" max="4033" width="6.85546875" style="3" customWidth="1"/>
    <col min="4034" max="4034" width="7.7109375" style="3" customWidth="1"/>
    <col min="4035" max="4036" width="6.85546875" style="3" customWidth="1"/>
    <col min="4037" max="4037" width="7.85546875" style="3" customWidth="1"/>
    <col min="4038" max="4038" width="7.140625" style="3" customWidth="1"/>
    <col min="4039" max="4039" width="6.28515625" style="3" customWidth="1"/>
    <col min="4040" max="4040" width="6.5703125" style="3" customWidth="1"/>
    <col min="4041" max="4041" width="6.28515625" style="3" customWidth="1"/>
    <col min="4042" max="4043" width="6.85546875" style="3" customWidth="1"/>
    <col min="4044" max="4044" width="6.5703125" style="3" customWidth="1"/>
    <col min="4045" max="4045" width="6.85546875" style="3" customWidth="1"/>
    <col min="4046" max="4046" width="6.42578125" style="3" customWidth="1"/>
    <col min="4047" max="4047" width="6.28515625" style="3" customWidth="1"/>
    <col min="4048" max="4048" width="6.42578125" style="3" customWidth="1"/>
    <col min="4049" max="4276" width="11.42578125" style="3"/>
    <col min="4277" max="4277" width="8.42578125" style="3" customWidth="1"/>
    <col min="4278" max="4278" width="10.85546875" style="3" bestFit="1" customWidth="1"/>
    <col min="4279" max="4279" width="9.42578125" style="3" bestFit="1" customWidth="1"/>
    <col min="4280" max="4280" width="10.5703125" style="3" bestFit="1" customWidth="1"/>
    <col min="4281" max="4281" width="9.85546875" style="3" bestFit="1" customWidth="1"/>
    <col min="4282" max="4282" width="10.140625" style="3" bestFit="1" customWidth="1"/>
    <col min="4283" max="4283" width="11.28515625" style="3" bestFit="1" customWidth="1"/>
    <col min="4284" max="4284" width="9.5703125" style="3" bestFit="1" customWidth="1"/>
    <col min="4285" max="4285" width="5.5703125" style="3" customWidth="1"/>
    <col min="4286" max="4286" width="11.42578125" style="3"/>
    <col min="4287" max="4287" width="2.140625" style="3" customWidth="1"/>
    <col min="4288" max="4288" width="7.42578125" style="3" customWidth="1"/>
    <col min="4289" max="4289" width="6.85546875" style="3" customWidth="1"/>
    <col min="4290" max="4290" width="7.7109375" style="3" customWidth="1"/>
    <col min="4291" max="4292" width="6.85546875" style="3" customWidth="1"/>
    <col min="4293" max="4293" width="7.85546875" style="3" customWidth="1"/>
    <col min="4294" max="4294" width="7.140625" style="3" customWidth="1"/>
    <col min="4295" max="4295" width="6.28515625" style="3" customWidth="1"/>
    <col min="4296" max="4296" width="6.5703125" style="3" customWidth="1"/>
    <col min="4297" max="4297" width="6.28515625" style="3" customWidth="1"/>
    <col min="4298" max="4299" width="6.85546875" style="3" customWidth="1"/>
    <col min="4300" max="4300" width="6.5703125" style="3" customWidth="1"/>
    <col min="4301" max="4301" width="6.85546875" style="3" customWidth="1"/>
    <col min="4302" max="4302" width="6.42578125" style="3" customWidth="1"/>
    <col min="4303" max="4303" width="6.28515625" style="3" customWidth="1"/>
    <col min="4304" max="4304" width="6.42578125" style="3" customWidth="1"/>
    <col min="4305" max="4532" width="11.42578125" style="3"/>
    <col min="4533" max="4533" width="8.42578125" style="3" customWidth="1"/>
    <col min="4534" max="4534" width="10.85546875" style="3" bestFit="1" customWidth="1"/>
    <col min="4535" max="4535" width="9.42578125" style="3" bestFit="1" customWidth="1"/>
    <col min="4536" max="4536" width="10.5703125" style="3" bestFit="1" customWidth="1"/>
    <col min="4537" max="4537" width="9.85546875" style="3" bestFit="1" customWidth="1"/>
    <col min="4538" max="4538" width="10.140625" style="3" bestFit="1" customWidth="1"/>
    <col min="4539" max="4539" width="11.28515625" style="3" bestFit="1" customWidth="1"/>
    <col min="4540" max="4540" width="9.5703125" style="3" bestFit="1" customWidth="1"/>
    <col min="4541" max="4541" width="5.5703125" style="3" customWidth="1"/>
    <col min="4542" max="4542" width="11.42578125" style="3"/>
    <col min="4543" max="4543" width="2.140625" style="3" customWidth="1"/>
    <col min="4544" max="4544" width="7.42578125" style="3" customWidth="1"/>
    <col min="4545" max="4545" width="6.85546875" style="3" customWidth="1"/>
    <col min="4546" max="4546" width="7.7109375" style="3" customWidth="1"/>
    <col min="4547" max="4548" width="6.85546875" style="3" customWidth="1"/>
    <col min="4549" max="4549" width="7.85546875" style="3" customWidth="1"/>
    <col min="4550" max="4550" width="7.140625" style="3" customWidth="1"/>
    <col min="4551" max="4551" width="6.28515625" style="3" customWidth="1"/>
    <col min="4552" max="4552" width="6.5703125" style="3" customWidth="1"/>
    <col min="4553" max="4553" width="6.28515625" style="3" customWidth="1"/>
    <col min="4554" max="4555" width="6.85546875" style="3" customWidth="1"/>
    <col min="4556" max="4556" width="6.5703125" style="3" customWidth="1"/>
    <col min="4557" max="4557" width="6.85546875" style="3" customWidth="1"/>
    <col min="4558" max="4558" width="6.42578125" style="3" customWidth="1"/>
    <col min="4559" max="4559" width="6.28515625" style="3" customWidth="1"/>
    <col min="4560" max="4560" width="6.42578125" style="3" customWidth="1"/>
    <col min="4561" max="4788" width="11.42578125" style="3"/>
    <col min="4789" max="4789" width="8.42578125" style="3" customWidth="1"/>
    <col min="4790" max="4790" width="10.85546875" style="3" bestFit="1" customWidth="1"/>
    <col min="4791" max="4791" width="9.42578125" style="3" bestFit="1" customWidth="1"/>
    <col min="4792" max="4792" width="10.5703125" style="3" bestFit="1" customWidth="1"/>
    <col min="4793" max="4793" width="9.85546875" style="3" bestFit="1" customWidth="1"/>
    <col min="4794" max="4794" width="10.140625" style="3" bestFit="1" customWidth="1"/>
    <col min="4795" max="4795" width="11.28515625" style="3" bestFit="1" customWidth="1"/>
    <col min="4796" max="4796" width="9.5703125" style="3" bestFit="1" customWidth="1"/>
    <col min="4797" max="4797" width="5.5703125" style="3" customWidth="1"/>
    <col min="4798" max="4798" width="11.42578125" style="3"/>
    <col min="4799" max="4799" width="2.140625" style="3" customWidth="1"/>
    <col min="4800" max="4800" width="7.42578125" style="3" customWidth="1"/>
    <col min="4801" max="4801" width="6.85546875" style="3" customWidth="1"/>
    <col min="4802" max="4802" width="7.7109375" style="3" customWidth="1"/>
    <col min="4803" max="4804" width="6.85546875" style="3" customWidth="1"/>
    <col min="4805" max="4805" width="7.85546875" style="3" customWidth="1"/>
    <col min="4806" max="4806" width="7.140625" style="3" customWidth="1"/>
    <col min="4807" max="4807" width="6.28515625" style="3" customWidth="1"/>
    <col min="4808" max="4808" width="6.5703125" style="3" customWidth="1"/>
    <col min="4809" max="4809" width="6.28515625" style="3" customWidth="1"/>
    <col min="4810" max="4811" width="6.85546875" style="3" customWidth="1"/>
    <col min="4812" max="4812" width="6.5703125" style="3" customWidth="1"/>
    <col min="4813" max="4813" width="6.85546875" style="3" customWidth="1"/>
    <col min="4814" max="4814" width="6.42578125" style="3" customWidth="1"/>
    <col min="4815" max="4815" width="6.28515625" style="3" customWidth="1"/>
    <col min="4816" max="4816" width="6.42578125" style="3" customWidth="1"/>
    <col min="4817" max="5044" width="11.42578125" style="3"/>
    <col min="5045" max="5045" width="8.42578125" style="3" customWidth="1"/>
    <col min="5046" max="5046" width="10.85546875" style="3" bestFit="1" customWidth="1"/>
    <col min="5047" max="5047" width="9.42578125" style="3" bestFit="1" customWidth="1"/>
    <col min="5048" max="5048" width="10.5703125" style="3" bestFit="1" customWidth="1"/>
    <col min="5049" max="5049" width="9.85546875" style="3" bestFit="1" customWidth="1"/>
    <col min="5050" max="5050" width="10.140625" style="3" bestFit="1" customWidth="1"/>
    <col min="5051" max="5051" width="11.28515625" style="3" bestFit="1" customWidth="1"/>
    <col min="5052" max="5052" width="9.5703125" style="3" bestFit="1" customWidth="1"/>
    <col min="5053" max="5053" width="5.5703125" style="3" customWidth="1"/>
    <col min="5054" max="5054" width="11.42578125" style="3"/>
    <col min="5055" max="5055" width="2.140625" style="3" customWidth="1"/>
    <col min="5056" max="5056" width="7.42578125" style="3" customWidth="1"/>
    <col min="5057" max="5057" width="6.85546875" style="3" customWidth="1"/>
    <col min="5058" max="5058" width="7.7109375" style="3" customWidth="1"/>
    <col min="5059" max="5060" width="6.85546875" style="3" customWidth="1"/>
    <col min="5061" max="5061" width="7.85546875" style="3" customWidth="1"/>
    <col min="5062" max="5062" width="7.140625" style="3" customWidth="1"/>
    <col min="5063" max="5063" width="6.28515625" style="3" customWidth="1"/>
    <col min="5064" max="5064" width="6.5703125" style="3" customWidth="1"/>
    <col min="5065" max="5065" width="6.28515625" style="3" customWidth="1"/>
    <col min="5066" max="5067" width="6.85546875" style="3" customWidth="1"/>
    <col min="5068" max="5068" width="6.5703125" style="3" customWidth="1"/>
    <col min="5069" max="5069" width="6.85546875" style="3" customWidth="1"/>
    <col min="5070" max="5070" width="6.42578125" style="3" customWidth="1"/>
    <col min="5071" max="5071" width="6.28515625" style="3" customWidth="1"/>
    <col min="5072" max="5072" width="6.42578125" style="3" customWidth="1"/>
    <col min="5073" max="5300" width="11.42578125" style="3"/>
    <col min="5301" max="5301" width="8.42578125" style="3" customWidth="1"/>
    <col min="5302" max="5302" width="10.85546875" style="3" bestFit="1" customWidth="1"/>
    <col min="5303" max="5303" width="9.42578125" style="3" bestFit="1" customWidth="1"/>
    <col min="5304" max="5304" width="10.5703125" style="3" bestFit="1" customWidth="1"/>
    <col min="5305" max="5305" width="9.85546875" style="3" bestFit="1" customWidth="1"/>
    <col min="5306" max="5306" width="10.140625" style="3" bestFit="1" customWidth="1"/>
    <col min="5307" max="5307" width="11.28515625" style="3" bestFit="1" customWidth="1"/>
    <col min="5308" max="5308" width="9.5703125" style="3" bestFit="1" customWidth="1"/>
    <col min="5309" max="5309" width="5.5703125" style="3" customWidth="1"/>
    <col min="5310" max="5310" width="11.42578125" style="3"/>
    <col min="5311" max="5311" width="2.140625" style="3" customWidth="1"/>
    <col min="5312" max="5312" width="7.42578125" style="3" customWidth="1"/>
    <col min="5313" max="5313" width="6.85546875" style="3" customWidth="1"/>
    <col min="5314" max="5314" width="7.7109375" style="3" customWidth="1"/>
    <col min="5315" max="5316" width="6.85546875" style="3" customWidth="1"/>
    <col min="5317" max="5317" width="7.85546875" style="3" customWidth="1"/>
    <col min="5318" max="5318" width="7.140625" style="3" customWidth="1"/>
    <col min="5319" max="5319" width="6.28515625" style="3" customWidth="1"/>
    <col min="5320" max="5320" width="6.5703125" style="3" customWidth="1"/>
    <col min="5321" max="5321" width="6.28515625" style="3" customWidth="1"/>
    <col min="5322" max="5323" width="6.85546875" style="3" customWidth="1"/>
    <col min="5324" max="5324" width="6.5703125" style="3" customWidth="1"/>
    <col min="5325" max="5325" width="6.85546875" style="3" customWidth="1"/>
    <col min="5326" max="5326" width="6.42578125" style="3" customWidth="1"/>
    <col min="5327" max="5327" width="6.28515625" style="3" customWidth="1"/>
    <col min="5328" max="5328" width="6.42578125" style="3" customWidth="1"/>
    <col min="5329" max="5556" width="11.42578125" style="3"/>
    <col min="5557" max="5557" width="8.42578125" style="3" customWidth="1"/>
    <col min="5558" max="5558" width="10.85546875" style="3" bestFit="1" customWidth="1"/>
    <col min="5559" max="5559" width="9.42578125" style="3" bestFit="1" customWidth="1"/>
    <col min="5560" max="5560" width="10.5703125" style="3" bestFit="1" customWidth="1"/>
    <col min="5561" max="5561" width="9.85546875" style="3" bestFit="1" customWidth="1"/>
    <col min="5562" max="5562" width="10.140625" style="3" bestFit="1" customWidth="1"/>
    <col min="5563" max="5563" width="11.28515625" style="3" bestFit="1" customWidth="1"/>
    <col min="5564" max="5564" width="9.5703125" style="3" bestFit="1" customWidth="1"/>
    <col min="5565" max="5565" width="5.5703125" style="3" customWidth="1"/>
    <col min="5566" max="5566" width="11.42578125" style="3"/>
    <col min="5567" max="5567" width="2.140625" style="3" customWidth="1"/>
    <col min="5568" max="5568" width="7.42578125" style="3" customWidth="1"/>
    <col min="5569" max="5569" width="6.85546875" style="3" customWidth="1"/>
    <col min="5570" max="5570" width="7.7109375" style="3" customWidth="1"/>
    <col min="5571" max="5572" width="6.85546875" style="3" customWidth="1"/>
    <col min="5573" max="5573" width="7.85546875" style="3" customWidth="1"/>
    <col min="5574" max="5574" width="7.140625" style="3" customWidth="1"/>
    <col min="5575" max="5575" width="6.28515625" style="3" customWidth="1"/>
    <col min="5576" max="5576" width="6.5703125" style="3" customWidth="1"/>
    <col min="5577" max="5577" width="6.28515625" style="3" customWidth="1"/>
    <col min="5578" max="5579" width="6.85546875" style="3" customWidth="1"/>
    <col min="5580" max="5580" width="6.5703125" style="3" customWidth="1"/>
    <col min="5581" max="5581" width="6.85546875" style="3" customWidth="1"/>
    <col min="5582" max="5582" width="6.42578125" style="3" customWidth="1"/>
    <col min="5583" max="5583" width="6.28515625" style="3" customWidth="1"/>
    <col min="5584" max="5584" width="6.42578125" style="3" customWidth="1"/>
    <col min="5585" max="5812" width="11.42578125" style="3"/>
    <col min="5813" max="5813" width="8.42578125" style="3" customWidth="1"/>
    <col min="5814" max="5814" width="10.85546875" style="3" bestFit="1" customWidth="1"/>
    <col min="5815" max="5815" width="9.42578125" style="3" bestFit="1" customWidth="1"/>
    <col min="5816" max="5816" width="10.5703125" style="3" bestFit="1" customWidth="1"/>
    <col min="5817" max="5817" width="9.85546875" style="3" bestFit="1" customWidth="1"/>
    <col min="5818" max="5818" width="10.140625" style="3" bestFit="1" customWidth="1"/>
    <col min="5819" max="5819" width="11.28515625" style="3" bestFit="1" customWidth="1"/>
    <col min="5820" max="5820" width="9.5703125" style="3" bestFit="1" customWidth="1"/>
    <col min="5821" max="5821" width="5.5703125" style="3" customWidth="1"/>
    <col min="5822" max="5822" width="11.42578125" style="3"/>
    <col min="5823" max="5823" width="2.140625" style="3" customWidth="1"/>
    <col min="5824" max="5824" width="7.42578125" style="3" customWidth="1"/>
    <col min="5825" max="5825" width="6.85546875" style="3" customWidth="1"/>
    <col min="5826" max="5826" width="7.7109375" style="3" customWidth="1"/>
    <col min="5827" max="5828" width="6.85546875" style="3" customWidth="1"/>
    <col min="5829" max="5829" width="7.85546875" style="3" customWidth="1"/>
    <col min="5830" max="5830" width="7.140625" style="3" customWidth="1"/>
    <col min="5831" max="5831" width="6.28515625" style="3" customWidth="1"/>
    <col min="5832" max="5832" width="6.5703125" style="3" customWidth="1"/>
    <col min="5833" max="5833" width="6.28515625" style="3" customWidth="1"/>
    <col min="5834" max="5835" width="6.85546875" style="3" customWidth="1"/>
    <col min="5836" max="5836" width="6.5703125" style="3" customWidth="1"/>
    <col min="5837" max="5837" width="6.85546875" style="3" customWidth="1"/>
    <col min="5838" max="5838" width="6.42578125" style="3" customWidth="1"/>
    <col min="5839" max="5839" width="6.28515625" style="3" customWidth="1"/>
    <col min="5840" max="5840" width="6.42578125" style="3" customWidth="1"/>
    <col min="5841" max="6068" width="11.42578125" style="3"/>
    <col min="6069" max="6069" width="8.42578125" style="3" customWidth="1"/>
    <col min="6070" max="6070" width="10.85546875" style="3" bestFit="1" customWidth="1"/>
    <col min="6071" max="6071" width="9.42578125" style="3" bestFit="1" customWidth="1"/>
    <col min="6072" max="6072" width="10.5703125" style="3" bestFit="1" customWidth="1"/>
    <col min="6073" max="6073" width="9.85546875" style="3" bestFit="1" customWidth="1"/>
    <col min="6074" max="6074" width="10.140625" style="3" bestFit="1" customWidth="1"/>
    <col min="6075" max="6075" width="11.28515625" style="3" bestFit="1" customWidth="1"/>
    <col min="6076" max="6076" width="9.5703125" style="3" bestFit="1" customWidth="1"/>
    <col min="6077" max="6077" width="5.5703125" style="3" customWidth="1"/>
    <col min="6078" max="6078" width="11.42578125" style="3"/>
    <col min="6079" max="6079" width="2.140625" style="3" customWidth="1"/>
    <col min="6080" max="6080" width="7.42578125" style="3" customWidth="1"/>
    <col min="6081" max="6081" width="6.85546875" style="3" customWidth="1"/>
    <col min="6082" max="6082" width="7.7109375" style="3" customWidth="1"/>
    <col min="6083" max="6084" width="6.85546875" style="3" customWidth="1"/>
    <col min="6085" max="6085" width="7.85546875" style="3" customWidth="1"/>
    <col min="6086" max="6086" width="7.140625" style="3" customWidth="1"/>
    <col min="6087" max="6087" width="6.28515625" style="3" customWidth="1"/>
    <col min="6088" max="6088" width="6.5703125" style="3" customWidth="1"/>
    <col min="6089" max="6089" width="6.28515625" style="3" customWidth="1"/>
    <col min="6090" max="6091" width="6.85546875" style="3" customWidth="1"/>
    <col min="6092" max="6092" width="6.5703125" style="3" customWidth="1"/>
    <col min="6093" max="6093" width="6.85546875" style="3" customWidth="1"/>
    <col min="6094" max="6094" width="6.42578125" style="3" customWidth="1"/>
    <col min="6095" max="6095" width="6.28515625" style="3" customWidth="1"/>
    <col min="6096" max="6096" width="6.42578125" style="3" customWidth="1"/>
    <col min="6097" max="6324" width="11.42578125" style="3"/>
    <col min="6325" max="6325" width="8.42578125" style="3" customWidth="1"/>
    <col min="6326" max="6326" width="10.85546875" style="3" bestFit="1" customWidth="1"/>
    <col min="6327" max="6327" width="9.42578125" style="3" bestFit="1" customWidth="1"/>
    <col min="6328" max="6328" width="10.5703125" style="3" bestFit="1" customWidth="1"/>
    <col min="6329" max="6329" width="9.85546875" style="3" bestFit="1" customWidth="1"/>
    <col min="6330" max="6330" width="10.140625" style="3" bestFit="1" customWidth="1"/>
    <col min="6331" max="6331" width="11.28515625" style="3" bestFit="1" customWidth="1"/>
    <col min="6332" max="6332" width="9.5703125" style="3" bestFit="1" customWidth="1"/>
    <col min="6333" max="6333" width="5.5703125" style="3" customWidth="1"/>
    <col min="6334" max="6334" width="11.42578125" style="3"/>
    <col min="6335" max="6335" width="2.140625" style="3" customWidth="1"/>
    <col min="6336" max="6336" width="7.42578125" style="3" customWidth="1"/>
    <col min="6337" max="6337" width="6.85546875" style="3" customWidth="1"/>
    <col min="6338" max="6338" width="7.7109375" style="3" customWidth="1"/>
    <col min="6339" max="6340" width="6.85546875" style="3" customWidth="1"/>
    <col min="6341" max="6341" width="7.85546875" style="3" customWidth="1"/>
    <col min="6342" max="6342" width="7.140625" style="3" customWidth="1"/>
    <col min="6343" max="6343" width="6.28515625" style="3" customWidth="1"/>
    <col min="6344" max="6344" width="6.5703125" style="3" customWidth="1"/>
    <col min="6345" max="6345" width="6.28515625" style="3" customWidth="1"/>
    <col min="6346" max="6347" width="6.85546875" style="3" customWidth="1"/>
    <col min="6348" max="6348" width="6.5703125" style="3" customWidth="1"/>
    <col min="6349" max="6349" width="6.85546875" style="3" customWidth="1"/>
    <col min="6350" max="6350" width="6.42578125" style="3" customWidth="1"/>
    <col min="6351" max="6351" width="6.28515625" style="3" customWidth="1"/>
    <col min="6352" max="6352" width="6.42578125" style="3" customWidth="1"/>
    <col min="6353" max="6580" width="11.42578125" style="3"/>
    <col min="6581" max="6581" width="8.42578125" style="3" customWidth="1"/>
    <col min="6582" max="6582" width="10.85546875" style="3" bestFit="1" customWidth="1"/>
    <col min="6583" max="6583" width="9.42578125" style="3" bestFit="1" customWidth="1"/>
    <col min="6584" max="6584" width="10.5703125" style="3" bestFit="1" customWidth="1"/>
    <col min="6585" max="6585" width="9.85546875" style="3" bestFit="1" customWidth="1"/>
    <col min="6586" max="6586" width="10.140625" style="3" bestFit="1" customWidth="1"/>
    <col min="6587" max="6587" width="11.28515625" style="3" bestFit="1" customWidth="1"/>
    <col min="6588" max="6588" width="9.5703125" style="3" bestFit="1" customWidth="1"/>
    <col min="6589" max="6589" width="5.5703125" style="3" customWidth="1"/>
    <col min="6590" max="6590" width="11.42578125" style="3"/>
    <col min="6591" max="6591" width="2.140625" style="3" customWidth="1"/>
    <col min="6592" max="6592" width="7.42578125" style="3" customWidth="1"/>
    <col min="6593" max="6593" width="6.85546875" style="3" customWidth="1"/>
    <col min="6594" max="6594" width="7.7109375" style="3" customWidth="1"/>
    <col min="6595" max="6596" width="6.85546875" style="3" customWidth="1"/>
    <col min="6597" max="6597" width="7.85546875" style="3" customWidth="1"/>
    <col min="6598" max="6598" width="7.140625" style="3" customWidth="1"/>
    <col min="6599" max="6599" width="6.28515625" style="3" customWidth="1"/>
    <col min="6600" max="6600" width="6.5703125" style="3" customWidth="1"/>
    <col min="6601" max="6601" width="6.28515625" style="3" customWidth="1"/>
    <col min="6602" max="6603" width="6.85546875" style="3" customWidth="1"/>
    <col min="6604" max="6604" width="6.5703125" style="3" customWidth="1"/>
    <col min="6605" max="6605" width="6.85546875" style="3" customWidth="1"/>
    <col min="6606" max="6606" width="6.42578125" style="3" customWidth="1"/>
    <col min="6607" max="6607" width="6.28515625" style="3" customWidth="1"/>
    <col min="6608" max="6608" width="6.42578125" style="3" customWidth="1"/>
    <col min="6609" max="6836" width="11.42578125" style="3"/>
    <col min="6837" max="6837" width="8.42578125" style="3" customWidth="1"/>
    <col min="6838" max="6838" width="10.85546875" style="3" bestFit="1" customWidth="1"/>
    <col min="6839" max="6839" width="9.42578125" style="3" bestFit="1" customWidth="1"/>
    <col min="6840" max="6840" width="10.5703125" style="3" bestFit="1" customWidth="1"/>
    <col min="6841" max="6841" width="9.85546875" style="3" bestFit="1" customWidth="1"/>
    <col min="6842" max="6842" width="10.140625" style="3" bestFit="1" customWidth="1"/>
    <col min="6843" max="6843" width="11.28515625" style="3" bestFit="1" customWidth="1"/>
    <col min="6844" max="6844" width="9.5703125" style="3" bestFit="1" customWidth="1"/>
    <col min="6845" max="6845" width="5.5703125" style="3" customWidth="1"/>
    <col min="6846" max="6846" width="11.42578125" style="3"/>
    <col min="6847" max="6847" width="2.140625" style="3" customWidth="1"/>
    <col min="6848" max="6848" width="7.42578125" style="3" customWidth="1"/>
    <col min="6849" max="6849" width="6.85546875" style="3" customWidth="1"/>
    <col min="6850" max="6850" width="7.7109375" style="3" customWidth="1"/>
    <col min="6851" max="6852" width="6.85546875" style="3" customWidth="1"/>
    <col min="6853" max="6853" width="7.85546875" style="3" customWidth="1"/>
    <col min="6854" max="6854" width="7.140625" style="3" customWidth="1"/>
    <col min="6855" max="6855" width="6.28515625" style="3" customWidth="1"/>
    <col min="6856" max="6856" width="6.5703125" style="3" customWidth="1"/>
    <col min="6857" max="6857" width="6.28515625" style="3" customWidth="1"/>
    <col min="6858" max="6859" width="6.85546875" style="3" customWidth="1"/>
    <col min="6860" max="6860" width="6.5703125" style="3" customWidth="1"/>
    <col min="6861" max="6861" width="6.85546875" style="3" customWidth="1"/>
    <col min="6862" max="6862" width="6.42578125" style="3" customWidth="1"/>
    <col min="6863" max="6863" width="6.28515625" style="3" customWidth="1"/>
    <col min="6864" max="6864" width="6.42578125" style="3" customWidth="1"/>
    <col min="6865" max="7092" width="11.42578125" style="3"/>
    <col min="7093" max="7093" width="8.42578125" style="3" customWidth="1"/>
    <col min="7094" max="7094" width="10.85546875" style="3" bestFit="1" customWidth="1"/>
    <col min="7095" max="7095" width="9.42578125" style="3" bestFit="1" customWidth="1"/>
    <col min="7096" max="7096" width="10.5703125" style="3" bestFit="1" customWidth="1"/>
    <col min="7097" max="7097" width="9.85546875" style="3" bestFit="1" customWidth="1"/>
    <col min="7098" max="7098" width="10.140625" style="3" bestFit="1" customWidth="1"/>
    <col min="7099" max="7099" width="11.28515625" style="3" bestFit="1" customWidth="1"/>
    <col min="7100" max="7100" width="9.5703125" style="3" bestFit="1" customWidth="1"/>
    <col min="7101" max="7101" width="5.5703125" style="3" customWidth="1"/>
    <col min="7102" max="7102" width="11.42578125" style="3"/>
    <col min="7103" max="7103" width="2.140625" style="3" customWidth="1"/>
    <col min="7104" max="7104" width="7.42578125" style="3" customWidth="1"/>
    <col min="7105" max="7105" width="6.85546875" style="3" customWidth="1"/>
    <col min="7106" max="7106" width="7.7109375" style="3" customWidth="1"/>
    <col min="7107" max="7108" width="6.85546875" style="3" customWidth="1"/>
    <col min="7109" max="7109" width="7.85546875" style="3" customWidth="1"/>
    <col min="7110" max="7110" width="7.140625" style="3" customWidth="1"/>
    <col min="7111" max="7111" width="6.28515625" style="3" customWidth="1"/>
    <col min="7112" max="7112" width="6.5703125" style="3" customWidth="1"/>
    <col min="7113" max="7113" width="6.28515625" style="3" customWidth="1"/>
    <col min="7114" max="7115" width="6.85546875" style="3" customWidth="1"/>
    <col min="7116" max="7116" width="6.5703125" style="3" customWidth="1"/>
    <col min="7117" max="7117" width="6.85546875" style="3" customWidth="1"/>
    <col min="7118" max="7118" width="6.42578125" style="3" customWidth="1"/>
    <col min="7119" max="7119" width="6.28515625" style="3" customWidth="1"/>
    <col min="7120" max="7120" width="6.42578125" style="3" customWidth="1"/>
    <col min="7121" max="7348" width="11.42578125" style="3"/>
    <col min="7349" max="7349" width="8.42578125" style="3" customWidth="1"/>
    <col min="7350" max="7350" width="10.85546875" style="3" bestFit="1" customWidth="1"/>
    <col min="7351" max="7351" width="9.42578125" style="3" bestFit="1" customWidth="1"/>
    <col min="7352" max="7352" width="10.5703125" style="3" bestFit="1" customWidth="1"/>
    <col min="7353" max="7353" width="9.85546875" style="3" bestFit="1" customWidth="1"/>
    <col min="7354" max="7354" width="10.140625" style="3" bestFit="1" customWidth="1"/>
    <col min="7355" max="7355" width="11.28515625" style="3" bestFit="1" customWidth="1"/>
    <col min="7356" max="7356" width="9.5703125" style="3" bestFit="1" customWidth="1"/>
    <col min="7357" max="7357" width="5.5703125" style="3" customWidth="1"/>
    <col min="7358" max="7358" width="11.42578125" style="3"/>
    <col min="7359" max="7359" width="2.140625" style="3" customWidth="1"/>
    <col min="7360" max="7360" width="7.42578125" style="3" customWidth="1"/>
    <col min="7361" max="7361" width="6.85546875" style="3" customWidth="1"/>
    <col min="7362" max="7362" width="7.7109375" style="3" customWidth="1"/>
    <col min="7363" max="7364" width="6.85546875" style="3" customWidth="1"/>
    <col min="7365" max="7365" width="7.85546875" style="3" customWidth="1"/>
    <col min="7366" max="7366" width="7.140625" style="3" customWidth="1"/>
    <col min="7367" max="7367" width="6.28515625" style="3" customWidth="1"/>
    <col min="7368" max="7368" width="6.5703125" style="3" customWidth="1"/>
    <col min="7369" max="7369" width="6.28515625" style="3" customWidth="1"/>
    <col min="7370" max="7371" width="6.85546875" style="3" customWidth="1"/>
    <col min="7372" max="7372" width="6.5703125" style="3" customWidth="1"/>
    <col min="7373" max="7373" width="6.85546875" style="3" customWidth="1"/>
    <col min="7374" max="7374" width="6.42578125" style="3" customWidth="1"/>
    <col min="7375" max="7375" width="6.28515625" style="3" customWidth="1"/>
    <col min="7376" max="7376" width="6.42578125" style="3" customWidth="1"/>
    <col min="7377" max="7604" width="11.42578125" style="3"/>
    <col min="7605" max="7605" width="8.42578125" style="3" customWidth="1"/>
    <col min="7606" max="7606" width="10.85546875" style="3" bestFit="1" customWidth="1"/>
    <col min="7607" max="7607" width="9.42578125" style="3" bestFit="1" customWidth="1"/>
    <col min="7608" max="7608" width="10.5703125" style="3" bestFit="1" customWidth="1"/>
    <col min="7609" max="7609" width="9.85546875" style="3" bestFit="1" customWidth="1"/>
    <col min="7610" max="7610" width="10.140625" style="3" bestFit="1" customWidth="1"/>
    <col min="7611" max="7611" width="11.28515625" style="3" bestFit="1" customWidth="1"/>
    <col min="7612" max="7612" width="9.5703125" style="3" bestFit="1" customWidth="1"/>
    <col min="7613" max="7613" width="5.5703125" style="3" customWidth="1"/>
    <col min="7614" max="7614" width="11.42578125" style="3"/>
    <col min="7615" max="7615" width="2.140625" style="3" customWidth="1"/>
    <col min="7616" max="7616" width="7.42578125" style="3" customWidth="1"/>
    <col min="7617" max="7617" width="6.85546875" style="3" customWidth="1"/>
    <col min="7618" max="7618" width="7.7109375" style="3" customWidth="1"/>
    <col min="7619" max="7620" width="6.85546875" style="3" customWidth="1"/>
    <col min="7621" max="7621" width="7.85546875" style="3" customWidth="1"/>
    <col min="7622" max="7622" width="7.140625" style="3" customWidth="1"/>
    <col min="7623" max="7623" width="6.28515625" style="3" customWidth="1"/>
    <col min="7624" max="7624" width="6.5703125" style="3" customWidth="1"/>
    <col min="7625" max="7625" width="6.28515625" style="3" customWidth="1"/>
    <col min="7626" max="7627" width="6.85546875" style="3" customWidth="1"/>
    <col min="7628" max="7628" width="6.5703125" style="3" customWidth="1"/>
    <col min="7629" max="7629" width="6.85546875" style="3" customWidth="1"/>
    <col min="7630" max="7630" width="6.42578125" style="3" customWidth="1"/>
    <col min="7631" max="7631" width="6.28515625" style="3" customWidth="1"/>
    <col min="7632" max="7632" width="6.42578125" style="3" customWidth="1"/>
    <col min="7633" max="7860" width="11.42578125" style="3"/>
    <col min="7861" max="7861" width="8.42578125" style="3" customWidth="1"/>
    <col min="7862" max="7862" width="10.85546875" style="3" bestFit="1" customWidth="1"/>
    <col min="7863" max="7863" width="9.42578125" style="3" bestFit="1" customWidth="1"/>
    <col min="7864" max="7864" width="10.5703125" style="3" bestFit="1" customWidth="1"/>
    <col min="7865" max="7865" width="9.85546875" style="3" bestFit="1" customWidth="1"/>
    <col min="7866" max="7866" width="10.140625" style="3" bestFit="1" customWidth="1"/>
    <col min="7867" max="7867" width="11.28515625" style="3" bestFit="1" customWidth="1"/>
    <col min="7868" max="7868" width="9.5703125" style="3" bestFit="1" customWidth="1"/>
    <col min="7869" max="7869" width="5.5703125" style="3" customWidth="1"/>
    <col min="7870" max="7870" width="11.42578125" style="3"/>
    <col min="7871" max="7871" width="2.140625" style="3" customWidth="1"/>
    <col min="7872" max="7872" width="7.42578125" style="3" customWidth="1"/>
    <col min="7873" max="7873" width="6.85546875" style="3" customWidth="1"/>
    <col min="7874" max="7874" width="7.7109375" style="3" customWidth="1"/>
    <col min="7875" max="7876" width="6.85546875" style="3" customWidth="1"/>
    <col min="7877" max="7877" width="7.85546875" style="3" customWidth="1"/>
    <col min="7878" max="7878" width="7.140625" style="3" customWidth="1"/>
    <col min="7879" max="7879" width="6.28515625" style="3" customWidth="1"/>
    <col min="7880" max="7880" width="6.5703125" style="3" customWidth="1"/>
    <col min="7881" max="7881" width="6.28515625" style="3" customWidth="1"/>
    <col min="7882" max="7883" width="6.85546875" style="3" customWidth="1"/>
    <col min="7884" max="7884" width="6.5703125" style="3" customWidth="1"/>
    <col min="7885" max="7885" width="6.85546875" style="3" customWidth="1"/>
    <col min="7886" max="7886" width="6.42578125" style="3" customWidth="1"/>
    <col min="7887" max="7887" width="6.28515625" style="3" customWidth="1"/>
    <col min="7888" max="7888" width="6.42578125" style="3" customWidth="1"/>
    <col min="7889" max="8116" width="11.42578125" style="3"/>
    <col min="8117" max="8117" width="8.42578125" style="3" customWidth="1"/>
    <col min="8118" max="8118" width="10.85546875" style="3" bestFit="1" customWidth="1"/>
    <col min="8119" max="8119" width="9.42578125" style="3" bestFit="1" customWidth="1"/>
    <col min="8120" max="8120" width="10.5703125" style="3" bestFit="1" customWidth="1"/>
    <col min="8121" max="8121" width="9.85546875" style="3" bestFit="1" customWidth="1"/>
    <col min="8122" max="8122" width="10.140625" style="3" bestFit="1" customWidth="1"/>
    <col min="8123" max="8123" width="11.28515625" style="3" bestFit="1" customWidth="1"/>
    <col min="8124" max="8124" width="9.5703125" style="3" bestFit="1" customWidth="1"/>
    <col min="8125" max="8125" width="5.5703125" style="3" customWidth="1"/>
    <col min="8126" max="8126" width="11.42578125" style="3"/>
    <col min="8127" max="8127" width="2.140625" style="3" customWidth="1"/>
    <col min="8128" max="8128" width="7.42578125" style="3" customWidth="1"/>
    <col min="8129" max="8129" width="6.85546875" style="3" customWidth="1"/>
    <col min="8130" max="8130" width="7.7109375" style="3" customWidth="1"/>
    <col min="8131" max="8132" width="6.85546875" style="3" customWidth="1"/>
    <col min="8133" max="8133" width="7.85546875" style="3" customWidth="1"/>
    <col min="8134" max="8134" width="7.140625" style="3" customWidth="1"/>
    <col min="8135" max="8135" width="6.28515625" style="3" customWidth="1"/>
    <col min="8136" max="8136" width="6.5703125" style="3" customWidth="1"/>
    <col min="8137" max="8137" width="6.28515625" style="3" customWidth="1"/>
    <col min="8138" max="8139" width="6.85546875" style="3" customWidth="1"/>
    <col min="8140" max="8140" width="6.5703125" style="3" customWidth="1"/>
    <col min="8141" max="8141" width="6.85546875" style="3" customWidth="1"/>
    <col min="8142" max="8142" width="6.42578125" style="3" customWidth="1"/>
    <col min="8143" max="8143" width="6.28515625" style="3" customWidth="1"/>
    <col min="8144" max="8144" width="6.42578125" style="3" customWidth="1"/>
    <col min="8145" max="8372" width="11.42578125" style="3"/>
    <col min="8373" max="8373" width="8.42578125" style="3" customWidth="1"/>
    <col min="8374" max="8374" width="10.85546875" style="3" bestFit="1" customWidth="1"/>
    <col min="8375" max="8375" width="9.42578125" style="3" bestFit="1" customWidth="1"/>
    <col min="8376" max="8376" width="10.5703125" style="3" bestFit="1" customWidth="1"/>
    <col min="8377" max="8377" width="9.85546875" style="3" bestFit="1" customWidth="1"/>
    <col min="8378" max="8378" width="10.140625" style="3" bestFit="1" customWidth="1"/>
    <col min="8379" max="8379" width="11.28515625" style="3" bestFit="1" customWidth="1"/>
    <col min="8380" max="8380" width="9.5703125" style="3" bestFit="1" customWidth="1"/>
    <col min="8381" max="8381" width="5.5703125" style="3" customWidth="1"/>
    <col min="8382" max="8382" width="11.42578125" style="3"/>
    <col min="8383" max="8383" width="2.140625" style="3" customWidth="1"/>
    <col min="8384" max="8384" width="7.42578125" style="3" customWidth="1"/>
    <col min="8385" max="8385" width="6.85546875" style="3" customWidth="1"/>
    <col min="8386" max="8386" width="7.7109375" style="3" customWidth="1"/>
    <col min="8387" max="8388" width="6.85546875" style="3" customWidth="1"/>
    <col min="8389" max="8389" width="7.85546875" style="3" customWidth="1"/>
    <col min="8390" max="8390" width="7.140625" style="3" customWidth="1"/>
    <col min="8391" max="8391" width="6.28515625" style="3" customWidth="1"/>
    <col min="8392" max="8392" width="6.5703125" style="3" customWidth="1"/>
    <col min="8393" max="8393" width="6.28515625" style="3" customWidth="1"/>
    <col min="8394" max="8395" width="6.85546875" style="3" customWidth="1"/>
    <col min="8396" max="8396" width="6.5703125" style="3" customWidth="1"/>
    <col min="8397" max="8397" width="6.85546875" style="3" customWidth="1"/>
    <col min="8398" max="8398" width="6.42578125" style="3" customWidth="1"/>
    <col min="8399" max="8399" width="6.28515625" style="3" customWidth="1"/>
    <col min="8400" max="8400" width="6.42578125" style="3" customWidth="1"/>
    <col min="8401" max="8628" width="11.42578125" style="3"/>
    <col min="8629" max="8629" width="8.42578125" style="3" customWidth="1"/>
    <col min="8630" max="8630" width="10.85546875" style="3" bestFit="1" customWidth="1"/>
    <col min="8631" max="8631" width="9.42578125" style="3" bestFit="1" customWidth="1"/>
    <col min="8632" max="8632" width="10.5703125" style="3" bestFit="1" customWidth="1"/>
    <col min="8633" max="8633" width="9.85546875" style="3" bestFit="1" customWidth="1"/>
    <col min="8634" max="8634" width="10.140625" style="3" bestFit="1" customWidth="1"/>
    <col min="8635" max="8635" width="11.28515625" style="3" bestFit="1" customWidth="1"/>
    <col min="8636" max="8636" width="9.5703125" style="3" bestFit="1" customWidth="1"/>
    <col min="8637" max="8637" width="5.5703125" style="3" customWidth="1"/>
    <col min="8638" max="8638" width="11.42578125" style="3"/>
    <col min="8639" max="8639" width="2.140625" style="3" customWidth="1"/>
    <col min="8640" max="8640" width="7.42578125" style="3" customWidth="1"/>
    <col min="8641" max="8641" width="6.85546875" style="3" customWidth="1"/>
    <col min="8642" max="8642" width="7.7109375" style="3" customWidth="1"/>
    <col min="8643" max="8644" width="6.85546875" style="3" customWidth="1"/>
    <col min="8645" max="8645" width="7.85546875" style="3" customWidth="1"/>
    <col min="8646" max="8646" width="7.140625" style="3" customWidth="1"/>
    <col min="8647" max="8647" width="6.28515625" style="3" customWidth="1"/>
    <col min="8648" max="8648" width="6.5703125" style="3" customWidth="1"/>
    <col min="8649" max="8649" width="6.28515625" style="3" customWidth="1"/>
    <col min="8650" max="8651" width="6.85546875" style="3" customWidth="1"/>
    <col min="8652" max="8652" width="6.5703125" style="3" customWidth="1"/>
    <col min="8653" max="8653" width="6.85546875" style="3" customWidth="1"/>
    <col min="8654" max="8654" width="6.42578125" style="3" customWidth="1"/>
    <col min="8655" max="8655" width="6.28515625" style="3" customWidth="1"/>
    <col min="8656" max="8656" width="6.42578125" style="3" customWidth="1"/>
    <col min="8657" max="8884" width="11.42578125" style="3"/>
    <col min="8885" max="8885" width="8.42578125" style="3" customWidth="1"/>
    <col min="8886" max="8886" width="10.85546875" style="3" bestFit="1" customWidth="1"/>
    <col min="8887" max="8887" width="9.42578125" style="3" bestFit="1" customWidth="1"/>
    <col min="8888" max="8888" width="10.5703125" style="3" bestFit="1" customWidth="1"/>
    <col min="8889" max="8889" width="9.85546875" style="3" bestFit="1" customWidth="1"/>
    <col min="8890" max="8890" width="10.140625" style="3" bestFit="1" customWidth="1"/>
    <col min="8891" max="8891" width="11.28515625" style="3" bestFit="1" customWidth="1"/>
    <col min="8892" max="8892" width="9.5703125" style="3" bestFit="1" customWidth="1"/>
    <col min="8893" max="8893" width="5.5703125" style="3" customWidth="1"/>
    <col min="8894" max="8894" width="11.42578125" style="3"/>
    <col min="8895" max="8895" width="2.140625" style="3" customWidth="1"/>
    <col min="8896" max="8896" width="7.42578125" style="3" customWidth="1"/>
    <col min="8897" max="8897" width="6.85546875" style="3" customWidth="1"/>
    <col min="8898" max="8898" width="7.7109375" style="3" customWidth="1"/>
    <col min="8899" max="8900" width="6.85546875" style="3" customWidth="1"/>
    <col min="8901" max="8901" width="7.85546875" style="3" customWidth="1"/>
    <col min="8902" max="8902" width="7.140625" style="3" customWidth="1"/>
    <col min="8903" max="8903" width="6.28515625" style="3" customWidth="1"/>
    <col min="8904" max="8904" width="6.5703125" style="3" customWidth="1"/>
    <col min="8905" max="8905" width="6.28515625" style="3" customWidth="1"/>
    <col min="8906" max="8907" width="6.85546875" style="3" customWidth="1"/>
    <col min="8908" max="8908" width="6.5703125" style="3" customWidth="1"/>
    <col min="8909" max="8909" width="6.85546875" style="3" customWidth="1"/>
    <col min="8910" max="8910" width="6.42578125" style="3" customWidth="1"/>
    <col min="8911" max="8911" width="6.28515625" style="3" customWidth="1"/>
    <col min="8912" max="8912" width="6.42578125" style="3" customWidth="1"/>
    <col min="8913" max="9140" width="11.42578125" style="3"/>
    <col min="9141" max="9141" width="8.42578125" style="3" customWidth="1"/>
    <col min="9142" max="9142" width="10.85546875" style="3" bestFit="1" customWidth="1"/>
    <col min="9143" max="9143" width="9.42578125" style="3" bestFit="1" customWidth="1"/>
    <col min="9144" max="9144" width="10.5703125" style="3" bestFit="1" customWidth="1"/>
    <col min="9145" max="9145" width="9.85546875" style="3" bestFit="1" customWidth="1"/>
    <col min="9146" max="9146" width="10.140625" style="3" bestFit="1" customWidth="1"/>
    <col min="9147" max="9147" width="11.28515625" style="3" bestFit="1" customWidth="1"/>
    <col min="9148" max="9148" width="9.5703125" style="3" bestFit="1" customWidth="1"/>
    <col min="9149" max="9149" width="5.5703125" style="3" customWidth="1"/>
    <col min="9150" max="9150" width="11.42578125" style="3"/>
    <col min="9151" max="9151" width="2.140625" style="3" customWidth="1"/>
    <col min="9152" max="9152" width="7.42578125" style="3" customWidth="1"/>
    <col min="9153" max="9153" width="6.85546875" style="3" customWidth="1"/>
    <col min="9154" max="9154" width="7.7109375" style="3" customWidth="1"/>
    <col min="9155" max="9156" width="6.85546875" style="3" customWidth="1"/>
    <col min="9157" max="9157" width="7.85546875" style="3" customWidth="1"/>
    <col min="9158" max="9158" width="7.140625" style="3" customWidth="1"/>
    <col min="9159" max="9159" width="6.28515625" style="3" customWidth="1"/>
    <col min="9160" max="9160" width="6.5703125" style="3" customWidth="1"/>
    <col min="9161" max="9161" width="6.28515625" style="3" customWidth="1"/>
    <col min="9162" max="9163" width="6.85546875" style="3" customWidth="1"/>
    <col min="9164" max="9164" width="6.5703125" style="3" customWidth="1"/>
    <col min="9165" max="9165" width="6.85546875" style="3" customWidth="1"/>
    <col min="9166" max="9166" width="6.42578125" style="3" customWidth="1"/>
    <col min="9167" max="9167" width="6.28515625" style="3" customWidth="1"/>
    <col min="9168" max="9168" width="6.42578125" style="3" customWidth="1"/>
    <col min="9169" max="9396" width="11.42578125" style="3"/>
    <col min="9397" max="9397" width="8.42578125" style="3" customWidth="1"/>
    <col min="9398" max="9398" width="10.85546875" style="3" bestFit="1" customWidth="1"/>
    <col min="9399" max="9399" width="9.42578125" style="3" bestFit="1" customWidth="1"/>
    <col min="9400" max="9400" width="10.5703125" style="3" bestFit="1" customWidth="1"/>
    <col min="9401" max="9401" width="9.85546875" style="3" bestFit="1" customWidth="1"/>
    <col min="9402" max="9402" width="10.140625" style="3" bestFit="1" customWidth="1"/>
    <col min="9403" max="9403" width="11.28515625" style="3" bestFit="1" customWidth="1"/>
    <col min="9404" max="9404" width="9.5703125" style="3" bestFit="1" customWidth="1"/>
    <col min="9405" max="9405" width="5.5703125" style="3" customWidth="1"/>
    <col min="9406" max="9406" width="11.42578125" style="3"/>
    <col min="9407" max="9407" width="2.140625" style="3" customWidth="1"/>
    <col min="9408" max="9408" width="7.42578125" style="3" customWidth="1"/>
    <col min="9409" max="9409" width="6.85546875" style="3" customWidth="1"/>
    <col min="9410" max="9410" width="7.7109375" style="3" customWidth="1"/>
    <col min="9411" max="9412" width="6.85546875" style="3" customWidth="1"/>
    <col min="9413" max="9413" width="7.85546875" style="3" customWidth="1"/>
    <col min="9414" max="9414" width="7.140625" style="3" customWidth="1"/>
    <col min="9415" max="9415" width="6.28515625" style="3" customWidth="1"/>
    <col min="9416" max="9416" width="6.5703125" style="3" customWidth="1"/>
    <col min="9417" max="9417" width="6.28515625" style="3" customWidth="1"/>
    <col min="9418" max="9419" width="6.85546875" style="3" customWidth="1"/>
    <col min="9420" max="9420" width="6.5703125" style="3" customWidth="1"/>
    <col min="9421" max="9421" width="6.85546875" style="3" customWidth="1"/>
    <col min="9422" max="9422" width="6.42578125" style="3" customWidth="1"/>
    <col min="9423" max="9423" width="6.28515625" style="3" customWidth="1"/>
    <col min="9424" max="9424" width="6.42578125" style="3" customWidth="1"/>
    <col min="9425" max="9652" width="11.42578125" style="3"/>
    <col min="9653" max="9653" width="8.42578125" style="3" customWidth="1"/>
    <col min="9654" max="9654" width="10.85546875" style="3" bestFit="1" customWidth="1"/>
    <col min="9655" max="9655" width="9.42578125" style="3" bestFit="1" customWidth="1"/>
    <col min="9656" max="9656" width="10.5703125" style="3" bestFit="1" customWidth="1"/>
    <col min="9657" max="9657" width="9.85546875" style="3" bestFit="1" customWidth="1"/>
    <col min="9658" max="9658" width="10.140625" style="3" bestFit="1" customWidth="1"/>
    <col min="9659" max="9659" width="11.28515625" style="3" bestFit="1" customWidth="1"/>
    <col min="9660" max="9660" width="9.5703125" style="3" bestFit="1" customWidth="1"/>
    <col min="9661" max="9661" width="5.5703125" style="3" customWidth="1"/>
    <col min="9662" max="9662" width="11.42578125" style="3"/>
    <col min="9663" max="9663" width="2.140625" style="3" customWidth="1"/>
    <col min="9664" max="9664" width="7.42578125" style="3" customWidth="1"/>
    <col min="9665" max="9665" width="6.85546875" style="3" customWidth="1"/>
    <col min="9666" max="9666" width="7.7109375" style="3" customWidth="1"/>
    <col min="9667" max="9668" width="6.85546875" style="3" customWidth="1"/>
    <col min="9669" max="9669" width="7.85546875" style="3" customWidth="1"/>
    <col min="9670" max="9670" width="7.140625" style="3" customWidth="1"/>
    <col min="9671" max="9671" width="6.28515625" style="3" customWidth="1"/>
    <col min="9672" max="9672" width="6.5703125" style="3" customWidth="1"/>
    <col min="9673" max="9673" width="6.28515625" style="3" customWidth="1"/>
    <col min="9674" max="9675" width="6.85546875" style="3" customWidth="1"/>
    <col min="9676" max="9676" width="6.5703125" style="3" customWidth="1"/>
    <col min="9677" max="9677" width="6.85546875" style="3" customWidth="1"/>
    <col min="9678" max="9678" width="6.42578125" style="3" customWidth="1"/>
    <col min="9679" max="9679" width="6.28515625" style="3" customWidth="1"/>
    <col min="9680" max="9680" width="6.42578125" style="3" customWidth="1"/>
    <col min="9681" max="9908" width="11.42578125" style="3"/>
    <col min="9909" max="9909" width="8.42578125" style="3" customWidth="1"/>
    <col min="9910" max="9910" width="10.85546875" style="3" bestFit="1" customWidth="1"/>
    <col min="9911" max="9911" width="9.42578125" style="3" bestFit="1" customWidth="1"/>
    <col min="9912" max="9912" width="10.5703125" style="3" bestFit="1" customWidth="1"/>
    <col min="9913" max="9913" width="9.85546875" style="3" bestFit="1" customWidth="1"/>
    <col min="9914" max="9914" width="10.140625" style="3" bestFit="1" customWidth="1"/>
    <col min="9915" max="9915" width="11.28515625" style="3" bestFit="1" customWidth="1"/>
    <col min="9916" max="9916" width="9.5703125" style="3" bestFit="1" customWidth="1"/>
    <col min="9917" max="9917" width="5.5703125" style="3" customWidth="1"/>
    <col min="9918" max="9918" width="11.42578125" style="3"/>
    <col min="9919" max="9919" width="2.140625" style="3" customWidth="1"/>
    <col min="9920" max="9920" width="7.42578125" style="3" customWidth="1"/>
    <col min="9921" max="9921" width="6.85546875" style="3" customWidth="1"/>
    <col min="9922" max="9922" width="7.7109375" style="3" customWidth="1"/>
    <col min="9923" max="9924" width="6.85546875" style="3" customWidth="1"/>
    <col min="9925" max="9925" width="7.85546875" style="3" customWidth="1"/>
    <col min="9926" max="9926" width="7.140625" style="3" customWidth="1"/>
    <col min="9927" max="9927" width="6.28515625" style="3" customWidth="1"/>
    <col min="9928" max="9928" width="6.5703125" style="3" customWidth="1"/>
    <col min="9929" max="9929" width="6.28515625" style="3" customWidth="1"/>
    <col min="9930" max="9931" width="6.85546875" style="3" customWidth="1"/>
    <col min="9932" max="9932" width="6.5703125" style="3" customWidth="1"/>
    <col min="9933" max="9933" width="6.85546875" style="3" customWidth="1"/>
    <col min="9934" max="9934" width="6.42578125" style="3" customWidth="1"/>
    <col min="9935" max="9935" width="6.28515625" style="3" customWidth="1"/>
    <col min="9936" max="9936" width="6.42578125" style="3" customWidth="1"/>
    <col min="9937" max="10164" width="11.42578125" style="3"/>
    <col min="10165" max="10165" width="8.42578125" style="3" customWidth="1"/>
    <col min="10166" max="10166" width="10.85546875" style="3" bestFit="1" customWidth="1"/>
    <col min="10167" max="10167" width="9.42578125" style="3" bestFit="1" customWidth="1"/>
    <col min="10168" max="10168" width="10.5703125" style="3" bestFit="1" customWidth="1"/>
    <col min="10169" max="10169" width="9.85546875" style="3" bestFit="1" customWidth="1"/>
    <col min="10170" max="10170" width="10.140625" style="3" bestFit="1" customWidth="1"/>
    <col min="10171" max="10171" width="11.28515625" style="3" bestFit="1" customWidth="1"/>
    <col min="10172" max="10172" width="9.5703125" style="3" bestFit="1" customWidth="1"/>
    <col min="10173" max="10173" width="5.5703125" style="3" customWidth="1"/>
    <col min="10174" max="10174" width="11.42578125" style="3"/>
    <col min="10175" max="10175" width="2.140625" style="3" customWidth="1"/>
    <col min="10176" max="10176" width="7.42578125" style="3" customWidth="1"/>
    <col min="10177" max="10177" width="6.85546875" style="3" customWidth="1"/>
    <col min="10178" max="10178" width="7.7109375" style="3" customWidth="1"/>
    <col min="10179" max="10180" width="6.85546875" style="3" customWidth="1"/>
    <col min="10181" max="10181" width="7.85546875" style="3" customWidth="1"/>
    <col min="10182" max="10182" width="7.140625" style="3" customWidth="1"/>
    <col min="10183" max="10183" width="6.28515625" style="3" customWidth="1"/>
    <col min="10184" max="10184" width="6.5703125" style="3" customWidth="1"/>
    <col min="10185" max="10185" width="6.28515625" style="3" customWidth="1"/>
    <col min="10186" max="10187" width="6.85546875" style="3" customWidth="1"/>
    <col min="10188" max="10188" width="6.5703125" style="3" customWidth="1"/>
    <col min="10189" max="10189" width="6.85546875" style="3" customWidth="1"/>
    <col min="10190" max="10190" width="6.42578125" style="3" customWidth="1"/>
    <col min="10191" max="10191" width="6.28515625" style="3" customWidth="1"/>
    <col min="10192" max="10192" width="6.42578125" style="3" customWidth="1"/>
    <col min="10193" max="10420" width="11.42578125" style="3"/>
    <col min="10421" max="10421" width="8.42578125" style="3" customWidth="1"/>
    <col min="10422" max="10422" width="10.85546875" style="3" bestFit="1" customWidth="1"/>
    <col min="10423" max="10423" width="9.42578125" style="3" bestFit="1" customWidth="1"/>
    <col min="10424" max="10424" width="10.5703125" style="3" bestFit="1" customWidth="1"/>
    <col min="10425" max="10425" width="9.85546875" style="3" bestFit="1" customWidth="1"/>
    <col min="10426" max="10426" width="10.140625" style="3" bestFit="1" customWidth="1"/>
    <col min="10427" max="10427" width="11.28515625" style="3" bestFit="1" customWidth="1"/>
    <col min="10428" max="10428" width="9.5703125" style="3" bestFit="1" customWidth="1"/>
    <col min="10429" max="10429" width="5.5703125" style="3" customWidth="1"/>
    <col min="10430" max="10430" width="11.42578125" style="3"/>
    <col min="10431" max="10431" width="2.140625" style="3" customWidth="1"/>
    <col min="10432" max="10432" width="7.42578125" style="3" customWidth="1"/>
    <col min="10433" max="10433" width="6.85546875" style="3" customWidth="1"/>
    <col min="10434" max="10434" width="7.7109375" style="3" customWidth="1"/>
    <col min="10435" max="10436" width="6.85546875" style="3" customWidth="1"/>
    <col min="10437" max="10437" width="7.85546875" style="3" customWidth="1"/>
    <col min="10438" max="10438" width="7.140625" style="3" customWidth="1"/>
    <col min="10439" max="10439" width="6.28515625" style="3" customWidth="1"/>
    <col min="10440" max="10440" width="6.5703125" style="3" customWidth="1"/>
    <col min="10441" max="10441" width="6.28515625" style="3" customWidth="1"/>
    <col min="10442" max="10443" width="6.85546875" style="3" customWidth="1"/>
    <col min="10444" max="10444" width="6.5703125" style="3" customWidth="1"/>
    <col min="10445" max="10445" width="6.85546875" style="3" customWidth="1"/>
    <col min="10446" max="10446" width="6.42578125" style="3" customWidth="1"/>
    <col min="10447" max="10447" width="6.28515625" style="3" customWidth="1"/>
    <col min="10448" max="10448" width="6.42578125" style="3" customWidth="1"/>
    <col min="10449" max="10676" width="11.42578125" style="3"/>
    <col min="10677" max="10677" width="8.42578125" style="3" customWidth="1"/>
    <col min="10678" max="10678" width="10.85546875" style="3" bestFit="1" customWidth="1"/>
    <col min="10679" max="10679" width="9.42578125" style="3" bestFit="1" customWidth="1"/>
    <col min="10680" max="10680" width="10.5703125" style="3" bestFit="1" customWidth="1"/>
    <col min="10681" max="10681" width="9.85546875" style="3" bestFit="1" customWidth="1"/>
    <col min="10682" max="10682" width="10.140625" style="3" bestFit="1" customWidth="1"/>
    <col min="10683" max="10683" width="11.28515625" style="3" bestFit="1" customWidth="1"/>
    <col min="10684" max="10684" width="9.5703125" style="3" bestFit="1" customWidth="1"/>
    <col min="10685" max="10685" width="5.5703125" style="3" customWidth="1"/>
    <col min="10686" max="10686" width="11.42578125" style="3"/>
    <col min="10687" max="10687" width="2.140625" style="3" customWidth="1"/>
    <col min="10688" max="10688" width="7.42578125" style="3" customWidth="1"/>
    <col min="10689" max="10689" width="6.85546875" style="3" customWidth="1"/>
    <col min="10690" max="10690" width="7.7109375" style="3" customWidth="1"/>
    <col min="10691" max="10692" width="6.85546875" style="3" customWidth="1"/>
    <col min="10693" max="10693" width="7.85546875" style="3" customWidth="1"/>
    <col min="10694" max="10694" width="7.140625" style="3" customWidth="1"/>
    <col min="10695" max="10695" width="6.28515625" style="3" customWidth="1"/>
    <col min="10696" max="10696" width="6.5703125" style="3" customWidth="1"/>
    <col min="10697" max="10697" width="6.28515625" style="3" customWidth="1"/>
    <col min="10698" max="10699" width="6.85546875" style="3" customWidth="1"/>
    <col min="10700" max="10700" width="6.5703125" style="3" customWidth="1"/>
    <col min="10701" max="10701" width="6.85546875" style="3" customWidth="1"/>
    <col min="10702" max="10702" width="6.42578125" style="3" customWidth="1"/>
    <col min="10703" max="10703" width="6.28515625" style="3" customWidth="1"/>
    <col min="10704" max="10704" width="6.42578125" style="3" customWidth="1"/>
    <col min="10705" max="10932" width="11.42578125" style="3"/>
    <col min="10933" max="10933" width="8.42578125" style="3" customWidth="1"/>
    <col min="10934" max="10934" width="10.85546875" style="3" bestFit="1" customWidth="1"/>
    <col min="10935" max="10935" width="9.42578125" style="3" bestFit="1" customWidth="1"/>
    <col min="10936" max="10936" width="10.5703125" style="3" bestFit="1" customWidth="1"/>
    <col min="10937" max="10937" width="9.85546875" style="3" bestFit="1" customWidth="1"/>
    <col min="10938" max="10938" width="10.140625" style="3" bestFit="1" customWidth="1"/>
    <col min="10939" max="10939" width="11.28515625" style="3" bestFit="1" customWidth="1"/>
    <col min="10940" max="10940" width="9.5703125" style="3" bestFit="1" customWidth="1"/>
    <col min="10941" max="10941" width="5.5703125" style="3" customWidth="1"/>
    <col min="10942" max="10942" width="11.42578125" style="3"/>
    <col min="10943" max="10943" width="2.140625" style="3" customWidth="1"/>
    <col min="10944" max="10944" width="7.42578125" style="3" customWidth="1"/>
    <col min="10945" max="10945" width="6.85546875" style="3" customWidth="1"/>
    <col min="10946" max="10946" width="7.7109375" style="3" customWidth="1"/>
    <col min="10947" max="10948" width="6.85546875" style="3" customWidth="1"/>
    <col min="10949" max="10949" width="7.85546875" style="3" customWidth="1"/>
    <col min="10950" max="10950" width="7.140625" style="3" customWidth="1"/>
    <col min="10951" max="10951" width="6.28515625" style="3" customWidth="1"/>
    <col min="10952" max="10952" width="6.5703125" style="3" customWidth="1"/>
    <col min="10953" max="10953" width="6.28515625" style="3" customWidth="1"/>
    <col min="10954" max="10955" width="6.85546875" style="3" customWidth="1"/>
    <col min="10956" max="10956" width="6.5703125" style="3" customWidth="1"/>
    <col min="10957" max="10957" width="6.85546875" style="3" customWidth="1"/>
    <col min="10958" max="10958" width="6.42578125" style="3" customWidth="1"/>
    <col min="10959" max="10959" width="6.28515625" style="3" customWidth="1"/>
    <col min="10960" max="10960" width="6.42578125" style="3" customWidth="1"/>
    <col min="10961" max="11188" width="11.42578125" style="3"/>
    <col min="11189" max="11189" width="8.42578125" style="3" customWidth="1"/>
    <col min="11190" max="11190" width="10.85546875" style="3" bestFit="1" customWidth="1"/>
    <col min="11191" max="11191" width="9.42578125" style="3" bestFit="1" customWidth="1"/>
    <col min="11192" max="11192" width="10.5703125" style="3" bestFit="1" customWidth="1"/>
    <col min="11193" max="11193" width="9.85546875" style="3" bestFit="1" customWidth="1"/>
    <col min="11194" max="11194" width="10.140625" style="3" bestFit="1" customWidth="1"/>
    <col min="11195" max="11195" width="11.28515625" style="3" bestFit="1" customWidth="1"/>
    <col min="11196" max="11196" width="9.5703125" style="3" bestFit="1" customWidth="1"/>
    <col min="11197" max="11197" width="5.5703125" style="3" customWidth="1"/>
    <col min="11198" max="11198" width="11.42578125" style="3"/>
    <col min="11199" max="11199" width="2.140625" style="3" customWidth="1"/>
    <col min="11200" max="11200" width="7.42578125" style="3" customWidth="1"/>
    <col min="11201" max="11201" width="6.85546875" style="3" customWidth="1"/>
    <col min="11202" max="11202" width="7.7109375" style="3" customWidth="1"/>
    <col min="11203" max="11204" width="6.85546875" style="3" customWidth="1"/>
    <col min="11205" max="11205" width="7.85546875" style="3" customWidth="1"/>
    <col min="11206" max="11206" width="7.140625" style="3" customWidth="1"/>
    <col min="11207" max="11207" width="6.28515625" style="3" customWidth="1"/>
    <col min="11208" max="11208" width="6.5703125" style="3" customWidth="1"/>
    <col min="11209" max="11209" width="6.28515625" style="3" customWidth="1"/>
    <col min="11210" max="11211" width="6.85546875" style="3" customWidth="1"/>
    <col min="11212" max="11212" width="6.5703125" style="3" customWidth="1"/>
    <col min="11213" max="11213" width="6.85546875" style="3" customWidth="1"/>
    <col min="11214" max="11214" width="6.42578125" style="3" customWidth="1"/>
    <col min="11215" max="11215" width="6.28515625" style="3" customWidth="1"/>
    <col min="11216" max="11216" width="6.42578125" style="3" customWidth="1"/>
    <col min="11217" max="11444" width="11.42578125" style="3"/>
    <col min="11445" max="11445" width="8.42578125" style="3" customWidth="1"/>
    <col min="11446" max="11446" width="10.85546875" style="3" bestFit="1" customWidth="1"/>
    <col min="11447" max="11447" width="9.42578125" style="3" bestFit="1" customWidth="1"/>
    <col min="11448" max="11448" width="10.5703125" style="3" bestFit="1" customWidth="1"/>
    <col min="11449" max="11449" width="9.85546875" style="3" bestFit="1" customWidth="1"/>
    <col min="11450" max="11450" width="10.140625" style="3" bestFit="1" customWidth="1"/>
    <col min="11451" max="11451" width="11.28515625" style="3" bestFit="1" customWidth="1"/>
    <col min="11452" max="11452" width="9.5703125" style="3" bestFit="1" customWidth="1"/>
    <col min="11453" max="11453" width="5.5703125" style="3" customWidth="1"/>
    <col min="11454" max="11454" width="11.42578125" style="3"/>
    <col min="11455" max="11455" width="2.140625" style="3" customWidth="1"/>
    <col min="11456" max="11456" width="7.42578125" style="3" customWidth="1"/>
    <col min="11457" max="11457" width="6.85546875" style="3" customWidth="1"/>
    <col min="11458" max="11458" width="7.7109375" style="3" customWidth="1"/>
    <col min="11459" max="11460" width="6.85546875" style="3" customWidth="1"/>
    <col min="11461" max="11461" width="7.85546875" style="3" customWidth="1"/>
    <col min="11462" max="11462" width="7.140625" style="3" customWidth="1"/>
    <col min="11463" max="11463" width="6.28515625" style="3" customWidth="1"/>
    <col min="11464" max="11464" width="6.5703125" style="3" customWidth="1"/>
    <col min="11465" max="11465" width="6.28515625" style="3" customWidth="1"/>
    <col min="11466" max="11467" width="6.85546875" style="3" customWidth="1"/>
    <col min="11468" max="11468" width="6.5703125" style="3" customWidth="1"/>
    <col min="11469" max="11469" width="6.85546875" style="3" customWidth="1"/>
    <col min="11470" max="11470" width="6.42578125" style="3" customWidth="1"/>
    <col min="11471" max="11471" width="6.28515625" style="3" customWidth="1"/>
    <col min="11472" max="11472" width="6.42578125" style="3" customWidth="1"/>
    <col min="11473" max="11700" width="11.42578125" style="3"/>
    <col min="11701" max="11701" width="8.42578125" style="3" customWidth="1"/>
    <col min="11702" max="11702" width="10.85546875" style="3" bestFit="1" customWidth="1"/>
    <col min="11703" max="11703" width="9.42578125" style="3" bestFit="1" customWidth="1"/>
    <col min="11704" max="11704" width="10.5703125" style="3" bestFit="1" customWidth="1"/>
    <col min="11705" max="11705" width="9.85546875" style="3" bestFit="1" customWidth="1"/>
    <col min="11706" max="11706" width="10.140625" style="3" bestFit="1" customWidth="1"/>
    <col min="11707" max="11707" width="11.28515625" style="3" bestFit="1" customWidth="1"/>
    <col min="11708" max="11708" width="9.5703125" style="3" bestFit="1" customWidth="1"/>
    <col min="11709" max="11709" width="5.5703125" style="3" customWidth="1"/>
    <col min="11710" max="11710" width="11.42578125" style="3"/>
    <col min="11711" max="11711" width="2.140625" style="3" customWidth="1"/>
    <col min="11712" max="11712" width="7.42578125" style="3" customWidth="1"/>
    <col min="11713" max="11713" width="6.85546875" style="3" customWidth="1"/>
    <col min="11714" max="11714" width="7.7109375" style="3" customWidth="1"/>
    <col min="11715" max="11716" width="6.85546875" style="3" customWidth="1"/>
    <col min="11717" max="11717" width="7.85546875" style="3" customWidth="1"/>
    <col min="11718" max="11718" width="7.140625" style="3" customWidth="1"/>
    <col min="11719" max="11719" width="6.28515625" style="3" customWidth="1"/>
    <col min="11720" max="11720" width="6.5703125" style="3" customWidth="1"/>
    <col min="11721" max="11721" width="6.28515625" style="3" customWidth="1"/>
    <col min="11722" max="11723" width="6.85546875" style="3" customWidth="1"/>
    <col min="11724" max="11724" width="6.5703125" style="3" customWidth="1"/>
    <col min="11725" max="11725" width="6.85546875" style="3" customWidth="1"/>
    <col min="11726" max="11726" width="6.42578125" style="3" customWidth="1"/>
    <col min="11727" max="11727" width="6.28515625" style="3" customWidth="1"/>
    <col min="11728" max="11728" width="6.42578125" style="3" customWidth="1"/>
    <col min="11729" max="11956" width="11.42578125" style="3"/>
    <col min="11957" max="11957" width="8.42578125" style="3" customWidth="1"/>
    <col min="11958" max="11958" width="10.85546875" style="3" bestFit="1" customWidth="1"/>
    <col min="11959" max="11959" width="9.42578125" style="3" bestFit="1" customWidth="1"/>
    <col min="11960" max="11960" width="10.5703125" style="3" bestFit="1" customWidth="1"/>
    <col min="11961" max="11961" width="9.85546875" style="3" bestFit="1" customWidth="1"/>
    <col min="11962" max="11962" width="10.140625" style="3" bestFit="1" customWidth="1"/>
    <col min="11963" max="11963" width="11.28515625" style="3" bestFit="1" customWidth="1"/>
    <col min="11964" max="11964" width="9.5703125" style="3" bestFit="1" customWidth="1"/>
    <col min="11965" max="11965" width="5.5703125" style="3" customWidth="1"/>
    <col min="11966" max="11966" width="11.42578125" style="3"/>
    <col min="11967" max="11967" width="2.140625" style="3" customWidth="1"/>
    <col min="11968" max="11968" width="7.42578125" style="3" customWidth="1"/>
    <col min="11969" max="11969" width="6.85546875" style="3" customWidth="1"/>
    <col min="11970" max="11970" width="7.7109375" style="3" customWidth="1"/>
    <col min="11971" max="11972" width="6.85546875" style="3" customWidth="1"/>
    <col min="11973" max="11973" width="7.85546875" style="3" customWidth="1"/>
    <col min="11974" max="11974" width="7.140625" style="3" customWidth="1"/>
    <col min="11975" max="11975" width="6.28515625" style="3" customWidth="1"/>
    <col min="11976" max="11976" width="6.5703125" style="3" customWidth="1"/>
    <col min="11977" max="11977" width="6.28515625" style="3" customWidth="1"/>
    <col min="11978" max="11979" width="6.85546875" style="3" customWidth="1"/>
    <col min="11980" max="11980" width="6.5703125" style="3" customWidth="1"/>
    <col min="11981" max="11981" width="6.85546875" style="3" customWidth="1"/>
    <col min="11982" max="11982" width="6.42578125" style="3" customWidth="1"/>
    <col min="11983" max="11983" width="6.28515625" style="3" customWidth="1"/>
    <col min="11984" max="11984" width="6.42578125" style="3" customWidth="1"/>
    <col min="11985" max="12212" width="11.42578125" style="3"/>
    <col min="12213" max="12213" width="8.42578125" style="3" customWidth="1"/>
    <col min="12214" max="12214" width="10.85546875" style="3" bestFit="1" customWidth="1"/>
    <col min="12215" max="12215" width="9.42578125" style="3" bestFit="1" customWidth="1"/>
    <col min="12216" max="12216" width="10.5703125" style="3" bestFit="1" customWidth="1"/>
    <col min="12217" max="12217" width="9.85546875" style="3" bestFit="1" customWidth="1"/>
    <col min="12218" max="12218" width="10.140625" style="3" bestFit="1" customWidth="1"/>
    <col min="12219" max="12219" width="11.28515625" style="3" bestFit="1" customWidth="1"/>
    <col min="12220" max="12220" width="9.5703125" style="3" bestFit="1" customWidth="1"/>
    <col min="12221" max="12221" width="5.5703125" style="3" customWidth="1"/>
    <col min="12222" max="12222" width="11.42578125" style="3"/>
    <col min="12223" max="12223" width="2.140625" style="3" customWidth="1"/>
    <col min="12224" max="12224" width="7.42578125" style="3" customWidth="1"/>
    <col min="12225" max="12225" width="6.85546875" style="3" customWidth="1"/>
    <col min="12226" max="12226" width="7.7109375" style="3" customWidth="1"/>
    <col min="12227" max="12228" width="6.85546875" style="3" customWidth="1"/>
    <col min="12229" max="12229" width="7.85546875" style="3" customWidth="1"/>
    <col min="12230" max="12230" width="7.140625" style="3" customWidth="1"/>
    <col min="12231" max="12231" width="6.28515625" style="3" customWidth="1"/>
    <col min="12232" max="12232" width="6.5703125" style="3" customWidth="1"/>
    <col min="12233" max="12233" width="6.28515625" style="3" customWidth="1"/>
    <col min="12234" max="12235" width="6.85546875" style="3" customWidth="1"/>
    <col min="12236" max="12236" width="6.5703125" style="3" customWidth="1"/>
    <col min="12237" max="12237" width="6.85546875" style="3" customWidth="1"/>
    <col min="12238" max="12238" width="6.42578125" style="3" customWidth="1"/>
    <col min="12239" max="12239" width="6.28515625" style="3" customWidth="1"/>
    <col min="12240" max="12240" width="6.42578125" style="3" customWidth="1"/>
    <col min="12241" max="12468" width="11.42578125" style="3"/>
    <col min="12469" max="12469" width="8.42578125" style="3" customWidth="1"/>
    <col min="12470" max="12470" width="10.85546875" style="3" bestFit="1" customWidth="1"/>
    <col min="12471" max="12471" width="9.42578125" style="3" bestFit="1" customWidth="1"/>
    <col min="12472" max="12472" width="10.5703125" style="3" bestFit="1" customWidth="1"/>
    <col min="12473" max="12473" width="9.85546875" style="3" bestFit="1" customWidth="1"/>
    <col min="12474" max="12474" width="10.140625" style="3" bestFit="1" customWidth="1"/>
    <col min="12475" max="12475" width="11.28515625" style="3" bestFit="1" customWidth="1"/>
    <col min="12476" max="12476" width="9.5703125" style="3" bestFit="1" customWidth="1"/>
    <col min="12477" max="12477" width="5.5703125" style="3" customWidth="1"/>
    <col min="12478" max="12478" width="11.42578125" style="3"/>
    <col min="12479" max="12479" width="2.140625" style="3" customWidth="1"/>
    <col min="12480" max="12480" width="7.42578125" style="3" customWidth="1"/>
    <col min="12481" max="12481" width="6.85546875" style="3" customWidth="1"/>
    <col min="12482" max="12482" width="7.7109375" style="3" customWidth="1"/>
    <col min="12483" max="12484" width="6.85546875" style="3" customWidth="1"/>
    <col min="12485" max="12485" width="7.85546875" style="3" customWidth="1"/>
    <col min="12486" max="12486" width="7.140625" style="3" customWidth="1"/>
    <col min="12487" max="12487" width="6.28515625" style="3" customWidth="1"/>
    <col min="12488" max="12488" width="6.5703125" style="3" customWidth="1"/>
    <col min="12489" max="12489" width="6.28515625" style="3" customWidth="1"/>
    <col min="12490" max="12491" width="6.85546875" style="3" customWidth="1"/>
    <col min="12492" max="12492" width="6.5703125" style="3" customWidth="1"/>
    <col min="12493" max="12493" width="6.85546875" style="3" customWidth="1"/>
    <col min="12494" max="12494" width="6.42578125" style="3" customWidth="1"/>
    <col min="12495" max="12495" width="6.28515625" style="3" customWidth="1"/>
    <col min="12496" max="12496" width="6.42578125" style="3" customWidth="1"/>
    <col min="12497" max="12724" width="11.42578125" style="3"/>
    <col min="12725" max="12725" width="8.42578125" style="3" customWidth="1"/>
    <col min="12726" max="12726" width="10.85546875" style="3" bestFit="1" customWidth="1"/>
    <col min="12727" max="12727" width="9.42578125" style="3" bestFit="1" customWidth="1"/>
    <col min="12728" max="12728" width="10.5703125" style="3" bestFit="1" customWidth="1"/>
    <col min="12729" max="12729" width="9.85546875" style="3" bestFit="1" customWidth="1"/>
    <col min="12730" max="12730" width="10.140625" style="3" bestFit="1" customWidth="1"/>
    <col min="12731" max="12731" width="11.28515625" style="3" bestFit="1" customWidth="1"/>
    <col min="12732" max="12732" width="9.5703125" style="3" bestFit="1" customWidth="1"/>
    <col min="12733" max="12733" width="5.5703125" style="3" customWidth="1"/>
    <col min="12734" max="12734" width="11.42578125" style="3"/>
    <col min="12735" max="12735" width="2.140625" style="3" customWidth="1"/>
    <col min="12736" max="12736" width="7.42578125" style="3" customWidth="1"/>
    <col min="12737" max="12737" width="6.85546875" style="3" customWidth="1"/>
    <col min="12738" max="12738" width="7.7109375" style="3" customWidth="1"/>
    <col min="12739" max="12740" width="6.85546875" style="3" customWidth="1"/>
    <col min="12741" max="12741" width="7.85546875" style="3" customWidth="1"/>
    <col min="12742" max="12742" width="7.140625" style="3" customWidth="1"/>
    <col min="12743" max="12743" width="6.28515625" style="3" customWidth="1"/>
    <col min="12744" max="12744" width="6.5703125" style="3" customWidth="1"/>
    <col min="12745" max="12745" width="6.28515625" style="3" customWidth="1"/>
    <col min="12746" max="12747" width="6.85546875" style="3" customWidth="1"/>
    <col min="12748" max="12748" width="6.5703125" style="3" customWidth="1"/>
    <col min="12749" max="12749" width="6.85546875" style="3" customWidth="1"/>
    <col min="12750" max="12750" width="6.42578125" style="3" customWidth="1"/>
    <col min="12751" max="12751" width="6.28515625" style="3" customWidth="1"/>
    <col min="12752" max="12752" width="6.42578125" style="3" customWidth="1"/>
    <col min="12753" max="12980" width="11.42578125" style="3"/>
    <col min="12981" max="12981" width="8.42578125" style="3" customWidth="1"/>
    <col min="12982" max="12982" width="10.85546875" style="3" bestFit="1" customWidth="1"/>
    <col min="12983" max="12983" width="9.42578125" style="3" bestFit="1" customWidth="1"/>
    <col min="12984" max="12984" width="10.5703125" style="3" bestFit="1" customWidth="1"/>
    <col min="12985" max="12985" width="9.85546875" style="3" bestFit="1" customWidth="1"/>
    <col min="12986" max="12986" width="10.140625" style="3" bestFit="1" customWidth="1"/>
    <col min="12987" max="12987" width="11.28515625" style="3" bestFit="1" customWidth="1"/>
    <col min="12988" max="12988" width="9.5703125" style="3" bestFit="1" customWidth="1"/>
    <col min="12989" max="12989" width="5.5703125" style="3" customWidth="1"/>
    <col min="12990" max="12990" width="11.42578125" style="3"/>
    <col min="12991" max="12991" width="2.140625" style="3" customWidth="1"/>
    <col min="12992" max="12992" width="7.42578125" style="3" customWidth="1"/>
    <col min="12993" max="12993" width="6.85546875" style="3" customWidth="1"/>
    <col min="12994" max="12994" width="7.7109375" style="3" customWidth="1"/>
    <col min="12995" max="12996" width="6.85546875" style="3" customWidth="1"/>
    <col min="12997" max="12997" width="7.85546875" style="3" customWidth="1"/>
    <col min="12998" max="12998" width="7.140625" style="3" customWidth="1"/>
    <col min="12999" max="12999" width="6.28515625" style="3" customWidth="1"/>
    <col min="13000" max="13000" width="6.5703125" style="3" customWidth="1"/>
    <col min="13001" max="13001" width="6.28515625" style="3" customWidth="1"/>
    <col min="13002" max="13003" width="6.85546875" style="3" customWidth="1"/>
    <col min="13004" max="13004" width="6.5703125" style="3" customWidth="1"/>
    <col min="13005" max="13005" width="6.85546875" style="3" customWidth="1"/>
    <col min="13006" max="13006" width="6.42578125" style="3" customWidth="1"/>
    <col min="13007" max="13007" width="6.28515625" style="3" customWidth="1"/>
    <col min="13008" max="13008" width="6.42578125" style="3" customWidth="1"/>
    <col min="13009" max="13236" width="11.42578125" style="3"/>
    <col min="13237" max="13237" width="8.42578125" style="3" customWidth="1"/>
    <col min="13238" max="13238" width="10.85546875" style="3" bestFit="1" customWidth="1"/>
    <col min="13239" max="13239" width="9.42578125" style="3" bestFit="1" customWidth="1"/>
    <col min="13240" max="13240" width="10.5703125" style="3" bestFit="1" customWidth="1"/>
    <col min="13241" max="13241" width="9.85546875" style="3" bestFit="1" customWidth="1"/>
    <col min="13242" max="13242" width="10.140625" style="3" bestFit="1" customWidth="1"/>
    <col min="13243" max="13243" width="11.28515625" style="3" bestFit="1" customWidth="1"/>
    <col min="13244" max="13244" width="9.5703125" style="3" bestFit="1" customWidth="1"/>
    <col min="13245" max="13245" width="5.5703125" style="3" customWidth="1"/>
    <col min="13246" max="13246" width="11.42578125" style="3"/>
    <col min="13247" max="13247" width="2.140625" style="3" customWidth="1"/>
    <col min="13248" max="13248" width="7.42578125" style="3" customWidth="1"/>
    <col min="13249" max="13249" width="6.85546875" style="3" customWidth="1"/>
    <col min="13250" max="13250" width="7.7109375" style="3" customWidth="1"/>
    <col min="13251" max="13252" width="6.85546875" style="3" customWidth="1"/>
    <col min="13253" max="13253" width="7.85546875" style="3" customWidth="1"/>
    <col min="13254" max="13254" width="7.140625" style="3" customWidth="1"/>
    <col min="13255" max="13255" width="6.28515625" style="3" customWidth="1"/>
    <col min="13256" max="13256" width="6.5703125" style="3" customWidth="1"/>
    <col min="13257" max="13257" width="6.28515625" style="3" customWidth="1"/>
    <col min="13258" max="13259" width="6.85546875" style="3" customWidth="1"/>
    <col min="13260" max="13260" width="6.5703125" style="3" customWidth="1"/>
    <col min="13261" max="13261" width="6.85546875" style="3" customWidth="1"/>
    <col min="13262" max="13262" width="6.42578125" style="3" customWidth="1"/>
    <col min="13263" max="13263" width="6.28515625" style="3" customWidth="1"/>
    <col min="13264" max="13264" width="6.42578125" style="3" customWidth="1"/>
    <col min="13265" max="13492" width="11.42578125" style="3"/>
    <col min="13493" max="13493" width="8.42578125" style="3" customWidth="1"/>
    <col min="13494" max="13494" width="10.85546875" style="3" bestFit="1" customWidth="1"/>
    <col min="13495" max="13495" width="9.42578125" style="3" bestFit="1" customWidth="1"/>
    <col min="13496" max="13496" width="10.5703125" style="3" bestFit="1" customWidth="1"/>
    <col min="13497" max="13497" width="9.85546875" style="3" bestFit="1" customWidth="1"/>
    <col min="13498" max="13498" width="10.140625" style="3" bestFit="1" customWidth="1"/>
    <col min="13499" max="13499" width="11.28515625" style="3" bestFit="1" customWidth="1"/>
    <col min="13500" max="13500" width="9.5703125" style="3" bestFit="1" customWidth="1"/>
    <col min="13501" max="13501" width="5.5703125" style="3" customWidth="1"/>
    <col min="13502" max="13502" width="11.42578125" style="3"/>
    <col min="13503" max="13503" width="2.140625" style="3" customWidth="1"/>
    <col min="13504" max="13504" width="7.42578125" style="3" customWidth="1"/>
    <col min="13505" max="13505" width="6.85546875" style="3" customWidth="1"/>
    <col min="13506" max="13506" width="7.7109375" style="3" customWidth="1"/>
    <col min="13507" max="13508" width="6.85546875" style="3" customWidth="1"/>
    <col min="13509" max="13509" width="7.85546875" style="3" customWidth="1"/>
    <col min="13510" max="13510" width="7.140625" style="3" customWidth="1"/>
    <col min="13511" max="13511" width="6.28515625" style="3" customWidth="1"/>
    <col min="13512" max="13512" width="6.5703125" style="3" customWidth="1"/>
    <col min="13513" max="13513" width="6.28515625" style="3" customWidth="1"/>
    <col min="13514" max="13515" width="6.85546875" style="3" customWidth="1"/>
    <col min="13516" max="13516" width="6.5703125" style="3" customWidth="1"/>
    <col min="13517" max="13517" width="6.85546875" style="3" customWidth="1"/>
    <col min="13518" max="13518" width="6.42578125" style="3" customWidth="1"/>
    <col min="13519" max="13519" width="6.28515625" style="3" customWidth="1"/>
    <col min="13520" max="13520" width="6.42578125" style="3" customWidth="1"/>
    <col min="13521" max="13748" width="11.42578125" style="3"/>
    <col min="13749" max="13749" width="8.42578125" style="3" customWidth="1"/>
    <col min="13750" max="13750" width="10.85546875" style="3" bestFit="1" customWidth="1"/>
    <col min="13751" max="13751" width="9.42578125" style="3" bestFit="1" customWidth="1"/>
    <col min="13752" max="13752" width="10.5703125" style="3" bestFit="1" customWidth="1"/>
    <col min="13753" max="13753" width="9.85546875" style="3" bestFit="1" customWidth="1"/>
    <col min="13754" max="13754" width="10.140625" style="3" bestFit="1" customWidth="1"/>
    <col min="13755" max="13755" width="11.28515625" style="3" bestFit="1" customWidth="1"/>
    <col min="13756" max="13756" width="9.5703125" style="3" bestFit="1" customWidth="1"/>
    <col min="13757" max="13757" width="5.5703125" style="3" customWidth="1"/>
    <col min="13758" max="13758" width="11.42578125" style="3"/>
    <col min="13759" max="13759" width="2.140625" style="3" customWidth="1"/>
    <col min="13760" max="13760" width="7.42578125" style="3" customWidth="1"/>
    <col min="13761" max="13761" width="6.85546875" style="3" customWidth="1"/>
    <col min="13762" max="13762" width="7.7109375" style="3" customWidth="1"/>
    <col min="13763" max="13764" width="6.85546875" style="3" customWidth="1"/>
    <col min="13765" max="13765" width="7.85546875" style="3" customWidth="1"/>
    <col min="13766" max="13766" width="7.140625" style="3" customWidth="1"/>
    <col min="13767" max="13767" width="6.28515625" style="3" customWidth="1"/>
    <col min="13768" max="13768" width="6.5703125" style="3" customWidth="1"/>
    <col min="13769" max="13769" width="6.28515625" style="3" customWidth="1"/>
    <col min="13770" max="13771" width="6.85546875" style="3" customWidth="1"/>
    <col min="13772" max="13772" width="6.5703125" style="3" customWidth="1"/>
    <col min="13773" max="13773" width="6.85546875" style="3" customWidth="1"/>
    <col min="13774" max="13774" width="6.42578125" style="3" customWidth="1"/>
    <col min="13775" max="13775" width="6.28515625" style="3" customWidth="1"/>
    <col min="13776" max="13776" width="6.42578125" style="3" customWidth="1"/>
    <col min="13777" max="14004" width="11.42578125" style="3"/>
    <col min="14005" max="14005" width="8.42578125" style="3" customWidth="1"/>
    <col min="14006" max="14006" width="10.85546875" style="3" bestFit="1" customWidth="1"/>
    <col min="14007" max="14007" width="9.42578125" style="3" bestFit="1" customWidth="1"/>
    <col min="14008" max="14008" width="10.5703125" style="3" bestFit="1" customWidth="1"/>
    <col min="14009" max="14009" width="9.85546875" style="3" bestFit="1" customWidth="1"/>
    <col min="14010" max="14010" width="10.140625" style="3" bestFit="1" customWidth="1"/>
    <col min="14011" max="14011" width="11.28515625" style="3" bestFit="1" customWidth="1"/>
    <col min="14012" max="14012" width="9.5703125" style="3" bestFit="1" customWidth="1"/>
    <col min="14013" max="14013" width="5.5703125" style="3" customWidth="1"/>
    <col min="14014" max="14014" width="11.42578125" style="3"/>
    <col min="14015" max="14015" width="2.140625" style="3" customWidth="1"/>
    <col min="14016" max="14016" width="7.42578125" style="3" customWidth="1"/>
    <col min="14017" max="14017" width="6.85546875" style="3" customWidth="1"/>
    <col min="14018" max="14018" width="7.7109375" style="3" customWidth="1"/>
    <col min="14019" max="14020" width="6.85546875" style="3" customWidth="1"/>
    <col min="14021" max="14021" width="7.85546875" style="3" customWidth="1"/>
    <col min="14022" max="14022" width="7.140625" style="3" customWidth="1"/>
    <col min="14023" max="14023" width="6.28515625" style="3" customWidth="1"/>
    <col min="14024" max="14024" width="6.5703125" style="3" customWidth="1"/>
    <col min="14025" max="14025" width="6.28515625" style="3" customWidth="1"/>
    <col min="14026" max="14027" width="6.85546875" style="3" customWidth="1"/>
    <col min="14028" max="14028" width="6.5703125" style="3" customWidth="1"/>
    <col min="14029" max="14029" width="6.85546875" style="3" customWidth="1"/>
    <col min="14030" max="14030" width="6.42578125" style="3" customWidth="1"/>
    <col min="14031" max="14031" width="6.28515625" style="3" customWidth="1"/>
    <col min="14032" max="14032" width="6.42578125" style="3" customWidth="1"/>
    <col min="14033" max="14260" width="11.42578125" style="3"/>
    <col min="14261" max="14261" width="8.42578125" style="3" customWidth="1"/>
    <col min="14262" max="14262" width="10.85546875" style="3" bestFit="1" customWidth="1"/>
    <col min="14263" max="14263" width="9.42578125" style="3" bestFit="1" customWidth="1"/>
    <col min="14264" max="14264" width="10.5703125" style="3" bestFit="1" customWidth="1"/>
    <col min="14265" max="14265" width="9.85546875" style="3" bestFit="1" customWidth="1"/>
    <col min="14266" max="14266" width="10.140625" style="3" bestFit="1" customWidth="1"/>
    <col min="14267" max="14267" width="11.28515625" style="3" bestFit="1" customWidth="1"/>
    <col min="14268" max="14268" width="9.5703125" style="3" bestFit="1" customWidth="1"/>
    <col min="14269" max="14269" width="5.5703125" style="3" customWidth="1"/>
    <col min="14270" max="14270" width="11.42578125" style="3"/>
    <col min="14271" max="14271" width="2.140625" style="3" customWidth="1"/>
    <col min="14272" max="14272" width="7.42578125" style="3" customWidth="1"/>
    <col min="14273" max="14273" width="6.85546875" style="3" customWidth="1"/>
    <col min="14274" max="14274" width="7.7109375" style="3" customWidth="1"/>
    <col min="14275" max="14276" width="6.85546875" style="3" customWidth="1"/>
    <col min="14277" max="14277" width="7.85546875" style="3" customWidth="1"/>
    <col min="14278" max="14278" width="7.140625" style="3" customWidth="1"/>
    <col min="14279" max="14279" width="6.28515625" style="3" customWidth="1"/>
    <col min="14280" max="14280" width="6.5703125" style="3" customWidth="1"/>
    <col min="14281" max="14281" width="6.28515625" style="3" customWidth="1"/>
    <col min="14282" max="14283" width="6.85546875" style="3" customWidth="1"/>
    <col min="14284" max="14284" width="6.5703125" style="3" customWidth="1"/>
    <col min="14285" max="14285" width="6.85546875" style="3" customWidth="1"/>
    <col min="14286" max="14286" width="6.42578125" style="3" customWidth="1"/>
    <col min="14287" max="14287" width="6.28515625" style="3" customWidth="1"/>
    <col min="14288" max="14288" width="6.42578125" style="3" customWidth="1"/>
    <col min="14289" max="14516" width="11.42578125" style="3"/>
    <col min="14517" max="14517" width="8.42578125" style="3" customWidth="1"/>
    <col min="14518" max="14518" width="10.85546875" style="3" bestFit="1" customWidth="1"/>
    <col min="14519" max="14519" width="9.42578125" style="3" bestFit="1" customWidth="1"/>
    <col min="14520" max="14520" width="10.5703125" style="3" bestFit="1" customWidth="1"/>
    <col min="14521" max="14521" width="9.85546875" style="3" bestFit="1" customWidth="1"/>
    <col min="14522" max="14522" width="10.140625" style="3" bestFit="1" customWidth="1"/>
    <col min="14523" max="14523" width="11.28515625" style="3" bestFit="1" customWidth="1"/>
    <col min="14524" max="14524" width="9.5703125" style="3" bestFit="1" customWidth="1"/>
    <col min="14525" max="14525" width="5.5703125" style="3" customWidth="1"/>
    <col min="14526" max="14526" width="11.42578125" style="3"/>
    <col min="14527" max="14527" width="2.140625" style="3" customWidth="1"/>
    <col min="14528" max="14528" width="7.42578125" style="3" customWidth="1"/>
    <col min="14529" max="14529" width="6.85546875" style="3" customWidth="1"/>
    <col min="14530" max="14530" width="7.7109375" style="3" customWidth="1"/>
    <col min="14531" max="14532" width="6.85546875" style="3" customWidth="1"/>
    <col min="14533" max="14533" width="7.85546875" style="3" customWidth="1"/>
    <col min="14534" max="14534" width="7.140625" style="3" customWidth="1"/>
    <col min="14535" max="14535" width="6.28515625" style="3" customWidth="1"/>
    <col min="14536" max="14536" width="6.5703125" style="3" customWidth="1"/>
    <col min="14537" max="14537" width="6.28515625" style="3" customWidth="1"/>
    <col min="14538" max="14539" width="6.85546875" style="3" customWidth="1"/>
    <col min="14540" max="14540" width="6.5703125" style="3" customWidth="1"/>
    <col min="14541" max="14541" width="6.85546875" style="3" customWidth="1"/>
    <col min="14542" max="14542" width="6.42578125" style="3" customWidth="1"/>
    <col min="14543" max="14543" width="6.28515625" style="3" customWidth="1"/>
    <col min="14544" max="14544" width="6.42578125" style="3" customWidth="1"/>
    <col min="14545" max="14772" width="11.42578125" style="3"/>
    <col min="14773" max="14773" width="8.42578125" style="3" customWidth="1"/>
    <col min="14774" max="14774" width="10.85546875" style="3" bestFit="1" customWidth="1"/>
    <col min="14775" max="14775" width="9.42578125" style="3" bestFit="1" customWidth="1"/>
    <col min="14776" max="14776" width="10.5703125" style="3" bestFit="1" customWidth="1"/>
    <col min="14777" max="14777" width="9.85546875" style="3" bestFit="1" customWidth="1"/>
    <col min="14778" max="14778" width="10.140625" style="3" bestFit="1" customWidth="1"/>
    <col min="14779" max="14779" width="11.28515625" style="3" bestFit="1" customWidth="1"/>
    <col min="14780" max="14780" width="9.5703125" style="3" bestFit="1" customWidth="1"/>
    <col min="14781" max="14781" width="5.5703125" style="3" customWidth="1"/>
    <col min="14782" max="14782" width="11.42578125" style="3"/>
    <col min="14783" max="14783" width="2.140625" style="3" customWidth="1"/>
    <col min="14784" max="14784" width="7.42578125" style="3" customWidth="1"/>
    <col min="14785" max="14785" width="6.85546875" style="3" customWidth="1"/>
    <col min="14786" max="14786" width="7.7109375" style="3" customWidth="1"/>
    <col min="14787" max="14788" width="6.85546875" style="3" customWidth="1"/>
    <col min="14789" max="14789" width="7.85546875" style="3" customWidth="1"/>
    <col min="14790" max="14790" width="7.140625" style="3" customWidth="1"/>
    <col min="14791" max="14791" width="6.28515625" style="3" customWidth="1"/>
    <col min="14792" max="14792" width="6.5703125" style="3" customWidth="1"/>
    <col min="14793" max="14793" width="6.28515625" style="3" customWidth="1"/>
    <col min="14794" max="14795" width="6.85546875" style="3" customWidth="1"/>
    <col min="14796" max="14796" width="6.5703125" style="3" customWidth="1"/>
    <col min="14797" max="14797" width="6.85546875" style="3" customWidth="1"/>
    <col min="14798" max="14798" width="6.42578125" style="3" customWidth="1"/>
    <col min="14799" max="14799" width="6.28515625" style="3" customWidth="1"/>
    <col min="14800" max="14800" width="6.42578125" style="3" customWidth="1"/>
    <col min="14801" max="15028" width="11.42578125" style="3"/>
    <col min="15029" max="15029" width="8.42578125" style="3" customWidth="1"/>
    <col min="15030" max="15030" width="10.85546875" style="3" bestFit="1" customWidth="1"/>
    <col min="15031" max="15031" width="9.42578125" style="3" bestFit="1" customWidth="1"/>
    <col min="15032" max="15032" width="10.5703125" style="3" bestFit="1" customWidth="1"/>
    <col min="15033" max="15033" width="9.85546875" style="3" bestFit="1" customWidth="1"/>
    <col min="15034" max="15034" width="10.140625" style="3" bestFit="1" customWidth="1"/>
    <col min="15035" max="15035" width="11.28515625" style="3" bestFit="1" customWidth="1"/>
    <col min="15036" max="15036" width="9.5703125" style="3" bestFit="1" customWidth="1"/>
    <col min="15037" max="15037" width="5.5703125" style="3" customWidth="1"/>
    <col min="15038" max="15038" width="11.42578125" style="3"/>
    <col min="15039" max="15039" width="2.140625" style="3" customWidth="1"/>
    <col min="15040" max="15040" width="7.42578125" style="3" customWidth="1"/>
    <col min="15041" max="15041" width="6.85546875" style="3" customWidth="1"/>
    <col min="15042" max="15042" width="7.7109375" style="3" customWidth="1"/>
    <col min="15043" max="15044" width="6.85546875" style="3" customWidth="1"/>
    <col min="15045" max="15045" width="7.85546875" style="3" customWidth="1"/>
    <col min="15046" max="15046" width="7.140625" style="3" customWidth="1"/>
    <col min="15047" max="15047" width="6.28515625" style="3" customWidth="1"/>
    <col min="15048" max="15048" width="6.5703125" style="3" customWidth="1"/>
    <col min="15049" max="15049" width="6.28515625" style="3" customWidth="1"/>
    <col min="15050" max="15051" width="6.85546875" style="3" customWidth="1"/>
    <col min="15052" max="15052" width="6.5703125" style="3" customWidth="1"/>
    <col min="15053" max="15053" width="6.85546875" style="3" customWidth="1"/>
    <col min="15054" max="15054" width="6.42578125" style="3" customWidth="1"/>
    <col min="15055" max="15055" width="6.28515625" style="3" customWidth="1"/>
    <col min="15056" max="15056" width="6.42578125" style="3" customWidth="1"/>
    <col min="15057" max="15284" width="11.42578125" style="3"/>
    <col min="15285" max="15285" width="8.42578125" style="3" customWidth="1"/>
    <col min="15286" max="15286" width="10.85546875" style="3" bestFit="1" customWidth="1"/>
    <col min="15287" max="15287" width="9.42578125" style="3" bestFit="1" customWidth="1"/>
    <col min="15288" max="15288" width="10.5703125" style="3" bestFit="1" customWidth="1"/>
    <col min="15289" max="15289" width="9.85546875" style="3" bestFit="1" customWidth="1"/>
    <col min="15290" max="15290" width="10.140625" style="3" bestFit="1" customWidth="1"/>
    <col min="15291" max="15291" width="11.28515625" style="3" bestFit="1" customWidth="1"/>
    <col min="15292" max="15292" width="9.5703125" style="3" bestFit="1" customWidth="1"/>
    <col min="15293" max="15293" width="5.5703125" style="3" customWidth="1"/>
    <col min="15294" max="15294" width="11.42578125" style="3"/>
    <col min="15295" max="15295" width="2.140625" style="3" customWidth="1"/>
    <col min="15296" max="15296" width="7.42578125" style="3" customWidth="1"/>
    <col min="15297" max="15297" width="6.85546875" style="3" customWidth="1"/>
    <col min="15298" max="15298" width="7.7109375" style="3" customWidth="1"/>
    <col min="15299" max="15300" width="6.85546875" style="3" customWidth="1"/>
    <col min="15301" max="15301" width="7.85546875" style="3" customWidth="1"/>
    <col min="15302" max="15302" width="7.140625" style="3" customWidth="1"/>
    <col min="15303" max="15303" width="6.28515625" style="3" customWidth="1"/>
    <col min="15304" max="15304" width="6.5703125" style="3" customWidth="1"/>
    <col min="15305" max="15305" width="6.28515625" style="3" customWidth="1"/>
    <col min="15306" max="15307" width="6.85546875" style="3" customWidth="1"/>
    <col min="15308" max="15308" width="6.5703125" style="3" customWidth="1"/>
    <col min="15309" max="15309" width="6.85546875" style="3" customWidth="1"/>
    <col min="15310" max="15310" width="6.42578125" style="3" customWidth="1"/>
    <col min="15311" max="15311" width="6.28515625" style="3" customWidth="1"/>
    <col min="15312" max="15312" width="6.42578125" style="3" customWidth="1"/>
    <col min="15313" max="15540" width="11.42578125" style="3"/>
    <col min="15541" max="15541" width="8.42578125" style="3" customWidth="1"/>
    <col min="15542" max="15542" width="10.85546875" style="3" bestFit="1" customWidth="1"/>
    <col min="15543" max="15543" width="9.42578125" style="3" bestFit="1" customWidth="1"/>
    <col min="15544" max="15544" width="10.5703125" style="3" bestFit="1" customWidth="1"/>
    <col min="15545" max="15545" width="9.85546875" style="3" bestFit="1" customWidth="1"/>
    <col min="15546" max="15546" width="10.140625" style="3" bestFit="1" customWidth="1"/>
    <col min="15547" max="15547" width="11.28515625" style="3" bestFit="1" customWidth="1"/>
    <col min="15548" max="15548" width="9.5703125" style="3" bestFit="1" customWidth="1"/>
    <col min="15549" max="15549" width="5.5703125" style="3" customWidth="1"/>
    <col min="15550" max="15550" width="11.42578125" style="3"/>
    <col min="15551" max="15551" width="2.140625" style="3" customWidth="1"/>
    <col min="15552" max="15552" width="7.42578125" style="3" customWidth="1"/>
    <col min="15553" max="15553" width="6.85546875" style="3" customWidth="1"/>
    <col min="15554" max="15554" width="7.7109375" style="3" customWidth="1"/>
    <col min="15555" max="15556" width="6.85546875" style="3" customWidth="1"/>
    <col min="15557" max="15557" width="7.85546875" style="3" customWidth="1"/>
    <col min="15558" max="15558" width="7.140625" style="3" customWidth="1"/>
    <col min="15559" max="15559" width="6.28515625" style="3" customWidth="1"/>
    <col min="15560" max="15560" width="6.5703125" style="3" customWidth="1"/>
    <col min="15561" max="15561" width="6.28515625" style="3" customWidth="1"/>
    <col min="15562" max="15563" width="6.85546875" style="3" customWidth="1"/>
    <col min="15564" max="15564" width="6.5703125" style="3" customWidth="1"/>
    <col min="15565" max="15565" width="6.85546875" style="3" customWidth="1"/>
    <col min="15566" max="15566" width="6.42578125" style="3" customWidth="1"/>
    <col min="15567" max="15567" width="6.28515625" style="3" customWidth="1"/>
    <col min="15568" max="15568" width="6.42578125" style="3" customWidth="1"/>
    <col min="15569" max="15796" width="11.42578125" style="3"/>
    <col min="15797" max="15797" width="8.42578125" style="3" customWidth="1"/>
    <col min="15798" max="15798" width="10.85546875" style="3" bestFit="1" customWidth="1"/>
    <col min="15799" max="15799" width="9.42578125" style="3" bestFit="1" customWidth="1"/>
    <col min="15800" max="15800" width="10.5703125" style="3" bestFit="1" customWidth="1"/>
    <col min="15801" max="15801" width="9.85546875" style="3" bestFit="1" customWidth="1"/>
    <col min="15802" max="15802" width="10.140625" style="3" bestFit="1" customWidth="1"/>
    <col min="15803" max="15803" width="11.28515625" style="3" bestFit="1" customWidth="1"/>
    <col min="15804" max="15804" width="9.5703125" style="3" bestFit="1" customWidth="1"/>
    <col min="15805" max="15805" width="5.5703125" style="3" customWidth="1"/>
    <col min="15806" max="15806" width="11.42578125" style="3"/>
    <col min="15807" max="15807" width="2.140625" style="3" customWidth="1"/>
    <col min="15808" max="15808" width="7.42578125" style="3" customWidth="1"/>
    <col min="15809" max="15809" width="6.85546875" style="3" customWidth="1"/>
    <col min="15810" max="15810" width="7.7109375" style="3" customWidth="1"/>
    <col min="15811" max="15812" width="6.85546875" style="3" customWidth="1"/>
    <col min="15813" max="15813" width="7.85546875" style="3" customWidth="1"/>
    <col min="15814" max="15814" width="7.140625" style="3" customWidth="1"/>
    <col min="15815" max="15815" width="6.28515625" style="3" customWidth="1"/>
    <col min="15816" max="15816" width="6.5703125" style="3" customWidth="1"/>
    <col min="15817" max="15817" width="6.28515625" style="3" customWidth="1"/>
    <col min="15818" max="15819" width="6.85546875" style="3" customWidth="1"/>
    <col min="15820" max="15820" width="6.5703125" style="3" customWidth="1"/>
    <col min="15821" max="15821" width="6.85546875" style="3" customWidth="1"/>
    <col min="15822" max="15822" width="6.42578125" style="3" customWidth="1"/>
    <col min="15823" max="15823" width="6.28515625" style="3" customWidth="1"/>
    <col min="15824" max="15824" width="6.42578125" style="3" customWidth="1"/>
    <col min="15825" max="16052" width="11.42578125" style="3"/>
    <col min="16053" max="16053" width="8.42578125" style="3" customWidth="1"/>
    <col min="16054" max="16054" width="10.85546875" style="3" bestFit="1" customWidth="1"/>
    <col min="16055" max="16055" width="9.42578125" style="3" bestFit="1" customWidth="1"/>
    <col min="16056" max="16056" width="10.5703125" style="3" bestFit="1" customWidth="1"/>
    <col min="16057" max="16057" width="9.85546875" style="3" bestFit="1" customWidth="1"/>
    <col min="16058" max="16058" width="10.140625" style="3" bestFit="1" customWidth="1"/>
    <col min="16059" max="16059" width="11.28515625" style="3" bestFit="1" customWidth="1"/>
    <col min="16060" max="16060" width="9.5703125" style="3" bestFit="1" customWidth="1"/>
    <col min="16061" max="16061" width="5.5703125" style="3" customWidth="1"/>
    <col min="16062" max="16062" width="11.42578125" style="3"/>
    <col min="16063" max="16063" width="2.140625" style="3" customWidth="1"/>
    <col min="16064" max="16064" width="7.42578125" style="3" customWidth="1"/>
    <col min="16065" max="16065" width="6.85546875" style="3" customWidth="1"/>
    <col min="16066" max="16066" width="7.7109375" style="3" customWidth="1"/>
    <col min="16067" max="16068" width="6.85546875" style="3" customWidth="1"/>
    <col min="16069" max="16069" width="7.85546875" style="3" customWidth="1"/>
    <col min="16070" max="16070" width="7.140625" style="3" customWidth="1"/>
    <col min="16071" max="16071" width="6.28515625" style="3" customWidth="1"/>
    <col min="16072" max="16072" width="6.5703125" style="3" customWidth="1"/>
    <col min="16073" max="16073" width="6.28515625" style="3" customWidth="1"/>
    <col min="16074" max="16075" width="6.85546875" style="3" customWidth="1"/>
    <col min="16076" max="16076" width="6.5703125" style="3" customWidth="1"/>
    <col min="16077" max="16077" width="6.85546875" style="3" customWidth="1"/>
    <col min="16078" max="16078" width="6.42578125" style="3" customWidth="1"/>
    <col min="16079" max="16079" width="6.28515625" style="3" customWidth="1"/>
    <col min="16080" max="16080" width="6.42578125" style="3" customWidth="1"/>
    <col min="16081" max="16384" width="11.42578125" style="3"/>
  </cols>
  <sheetData>
    <row r="1" spans="1:29" x14ac:dyDescent="0.25">
      <c r="B1" s="3"/>
      <c r="C1" s="3"/>
      <c r="D1" s="3"/>
      <c r="M1" s="6"/>
    </row>
    <row r="2" spans="1:29" x14ac:dyDescent="0.25">
      <c r="B2" s="3"/>
      <c r="C2" s="3"/>
      <c r="D2" s="3"/>
      <c r="K2" s="19"/>
      <c r="M2" s="6"/>
    </row>
    <row r="3" spans="1:29" x14ac:dyDescent="0.25">
      <c r="B3" s="3"/>
      <c r="C3" s="3"/>
      <c r="D3" s="3"/>
      <c r="M3" s="6"/>
    </row>
    <row r="4" spans="1:29" x14ac:dyDescent="0.25">
      <c r="B4" s="3"/>
      <c r="C4" s="3"/>
      <c r="D4" s="3"/>
      <c r="M4" s="6"/>
    </row>
    <row r="5" spans="1:29" x14ac:dyDescent="0.25">
      <c r="M5" s="6"/>
    </row>
    <row r="6" spans="1:29" ht="17.25" customHeight="1" thickBot="1" x14ac:dyDescent="0.3">
      <c r="D6" s="1"/>
      <c r="M6" s="6"/>
      <c r="X6" s="37"/>
      <c r="Y6" s="37"/>
      <c r="Z6" s="37"/>
      <c r="AA6" s="37"/>
      <c r="AB6" s="25"/>
    </row>
    <row r="7" spans="1:29" s="14" customFormat="1" ht="104.25" customHeight="1" x14ac:dyDescent="0.25">
      <c r="A7" s="13" t="s">
        <v>1</v>
      </c>
      <c r="B7" s="17" t="s">
        <v>2</v>
      </c>
      <c r="C7" s="17" t="s">
        <v>3</v>
      </c>
      <c r="D7" s="17" t="s">
        <v>4</v>
      </c>
      <c r="E7" s="17" t="s">
        <v>5</v>
      </c>
      <c r="F7" s="17" t="s">
        <v>6</v>
      </c>
      <c r="G7" s="17" t="s">
        <v>7</v>
      </c>
      <c r="H7" s="17" t="s">
        <v>8</v>
      </c>
      <c r="I7" s="17" t="s">
        <v>9</v>
      </c>
      <c r="J7" s="17" t="s">
        <v>10</v>
      </c>
      <c r="K7" s="17" t="s">
        <v>11</v>
      </c>
      <c r="L7" s="17" t="s">
        <v>12</v>
      </c>
      <c r="M7" s="17" t="s">
        <v>13</v>
      </c>
      <c r="N7" s="17" t="s">
        <v>14</v>
      </c>
      <c r="O7" s="17" t="s">
        <v>15</v>
      </c>
      <c r="P7" s="17" t="s">
        <v>16</v>
      </c>
      <c r="Q7" s="17" t="s">
        <v>17</v>
      </c>
      <c r="R7" s="17" t="s">
        <v>18</v>
      </c>
      <c r="S7" s="17" t="s">
        <v>19</v>
      </c>
      <c r="T7" s="17" t="s">
        <v>20</v>
      </c>
      <c r="U7" s="17" t="s">
        <v>21</v>
      </c>
      <c r="V7" s="17" t="s">
        <v>22</v>
      </c>
      <c r="W7" s="17" t="s">
        <v>23</v>
      </c>
      <c r="X7" s="17" t="s">
        <v>24</v>
      </c>
      <c r="Y7" s="17" t="s">
        <v>25</v>
      </c>
      <c r="Z7" s="17" t="s">
        <v>26</v>
      </c>
      <c r="AA7" s="17" t="s">
        <v>27</v>
      </c>
      <c r="AB7" s="26" t="s">
        <v>31</v>
      </c>
      <c r="AC7" s="26" t="s">
        <v>34</v>
      </c>
    </row>
    <row r="8" spans="1:29" ht="17.25" customHeight="1" x14ac:dyDescent="0.2">
      <c r="A8" s="9">
        <f>'1-Kurs'!A8</f>
        <v>33238</v>
      </c>
      <c r="D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2.75" customHeight="1" x14ac:dyDescent="0.2">
      <c r="A9" s="9">
        <f>IF('1-Kurs'!A9=0,"",'1-Kurs'!A9)</f>
        <v>33269</v>
      </c>
      <c r="B9" s="1">
        <f>'1-Kurs'!B9/'1-Kurs'!B8-1</f>
        <v>-4.9525000000000041E-2</v>
      </c>
      <c r="C9" s="1">
        <f>'1-Kurs'!C9/'1-Kurs'!C8-1</f>
        <v>-0.18760599999999994</v>
      </c>
      <c r="D9" s="1">
        <f>'1-Kurs'!D9/'1-Kurs'!D8-1</f>
        <v>-5.2513000000000032E-2</v>
      </c>
      <c r="E9" s="1">
        <f>'1-Kurs'!E9/'1-Kurs'!E8-1</f>
        <v>-0.10354799999999997</v>
      </c>
      <c r="F9" s="1">
        <f>'1-Kurs'!F9/'1-Kurs'!F8-1</f>
        <v>5.9301000000000048E-2</v>
      </c>
      <c r="G9" s="1">
        <f>'1-Kurs'!G9/'1-Kurs'!G8-1</f>
        <v>4.8732999999999915E-2</v>
      </c>
      <c r="H9" s="1">
        <f>'1-Kurs'!H9/'1-Kurs'!H8-1</f>
        <v>-6.0464999999999991E-2</v>
      </c>
      <c r="I9" s="1">
        <f>'1-Kurs'!I9/'1-Kurs'!I8-1</f>
        <v>-0.10361799999999999</v>
      </c>
      <c r="J9" s="1">
        <f>'1-Kurs'!J9/'1-Kurs'!J8-1</f>
        <v>1.4638999999999847E-2</v>
      </c>
      <c r="K9" s="1">
        <f>'1-Kurs'!K9/'1-Kurs'!K8-1</f>
        <v>9.1474000000000055E-2</v>
      </c>
      <c r="L9" s="1">
        <f>'1-Kurs'!L9/'1-Kurs'!L8-1</f>
        <v>2.1954000000000029E-2</v>
      </c>
      <c r="M9" s="1">
        <f>'1-Kurs'!M9/'1-Kurs'!M8-1</f>
        <v>-0.12763599999999997</v>
      </c>
      <c r="N9" s="1">
        <f>'1-Kurs'!N9/'1-Kurs'!N8-1</f>
        <v>3.6727999999999872E-2</v>
      </c>
      <c r="O9" s="1">
        <f>'1-Kurs'!O9/'1-Kurs'!O8-1</f>
        <v>-7.1123999999999965E-2</v>
      </c>
      <c r="P9" s="1">
        <f>'1-Kurs'!P9/'1-Kurs'!P8-1</f>
        <v>4.2159999999999975E-3</v>
      </c>
      <c r="Q9" s="1">
        <f>'1-Kurs'!Q9/'1-Kurs'!Q8-1</f>
        <v>-1.8264000000000058E-2</v>
      </c>
      <c r="R9" s="1">
        <f>'1-Kurs'!R9/'1-Kurs'!R8-1</f>
        <v>4.8722000000000154E-2</v>
      </c>
      <c r="S9" s="1">
        <f>'1-Kurs'!S9/'1-Kurs'!S8-1</f>
        <v>-3.1243000000000021E-2</v>
      </c>
      <c r="T9" s="1">
        <f>'1-Kurs'!T9/'1-Kurs'!T8-1</f>
        <v>-9.0679999999999983E-2</v>
      </c>
      <c r="U9" s="1">
        <f>'1-Kurs'!U9/'1-Kurs'!U8-1</f>
        <v>3.2060000000000421E-3</v>
      </c>
      <c r="V9" s="1">
        <f>'1-Kurs'!V9/'1-Kurs'!V8-1</f>
        <v>-0.16416799999999998</v>
      </c>
      <c r="W9" s="1">
        <f>'1-Kurs'!W9/'1-Kurs'!W8-1</f>
        <v>-7.1046000000000054E-2</v>
      </c>
      <c r="X9" s="1">
        <f>'1-Kurs'!X9/'1-Kurs'!X8-1</f>
        <v>-1.068799999999992E-2</v>
      </c>
      <c r="Y9" s="1">
        <f>'1-Kurs'!Y9/'1-Kurs'!Y8-1</f>
        <v>-6.2417999999999974E-2</v>
      </c>
      <c r="Z9" s="1">
        <f>'1-Kurs'!Z9/'1-Kurs'!Z8-1</f>
        <v>-6.0501941567173811E-2</v>
      </c>
      <c r="AA9" s="1">
        <f>'1-Kurs'!AA9/'1-Kurs'!AA8-1</f>
        <v>5.6840000000000224E-3</v>
      </c>
      <c r="AB9" s="1">
        <f>'1-Kurs'!AB9/'1-Kurs'!AB8-1</f>
        <v>-3.5784113137198981E-2</v>
      </c>
      <c r="AC9" s="5">
        <f>'1-Kurs'!AC9/'1-Kurs'!AC8-1</f>
        <v>-5.1116999999999968E-2</v>
      </c>
    </row>
    <row r="10" spans="1:29" ht="12.75" customHeight="1" x14ac:dyDescent="0.2">
      <c r="A10" s="9">
        <f>IF('1-Kurs'!A10=0,"",'1-Kurs'!A10)</f>
        <v>33297</v>
      </c>
      <c r="B10" s="1">
        <f>'1-Kurs'!B10/'1-Kurs'!B9-1</f>
        <v>5.3131329072305888E-2</v>
      </c>
      <c r="C10" s="1">
        <f>'1-Kurs'!C10/'1-Kurs'!C9-1</f>
        <v>-5.164981523743406E-2</v>
      </c>
      <c r="D10" s="1">
        <f>'1-Kurs'!D10/'1-Kurs'!D9-1</f>
        <v>9.4404461486015112E-2</v>
      </c>
      <c r="E10" s="1">
        <f>'1-Kurs'!E10/'1-Kurs'!E9-1</f>
        <v>7.933832486290382E-2</v>
      </c>
      <c r="F10" s="1">
        <f>'1-Kurs'!F10/'1-Kurs'!F9-1</f>
        <v>-3.5249659917245824E-3</v>
      </c>
      <c r="G10" s="1">
        <f>'1-Kurs'!G10/'1-Kurs'!G9-1</f>
        <v>0.13020568629002804</v>
      </c>
      <c r="H10" s="1">
        <f>'1-Kurs'!H10/'1-Kurs'!H9-1</f>
        <v>6.0476725188522984E-3</v>
      </c>
      <c r="I10" s="1">
        <f>'1-Kurs'!I10/'1-Kurs'!I9-1</f>
        <v>2.2851864495271101E-2</v>
      </c>
      <c r="J10" s="1">
        <f>'1-Kurs'!J10/'1-Kurs'!J9-1</f>
        <v>9.1815906938330638E-3</v>
      </c>
      <c r="K10" s="1">
        <f>'1-Kurs'!K10/'1-Kurs'!K9-1</f>
        <v>3.2026415654426987E-2</v>
      </c>
      <c r="L10" s="1">
        <f>'1-Kurs'!L10/'1-Kurs'!L9-1</f>
        <v>3.9666168927368517E-2</v>
      </c>
      <c r="M10" s="1">
        <f>'1-Kurs'!M10/'1-Kurs'!M9-1</f>
        <v>-7.5232357135324168E-3</v>
      </c>
      <c r="N10" s="1">
        <f>'1-Kurs'!N10/'1-Kurs'!N9-1</f>
        <v>8.8432067041692708E-3</v>
      </c>
      <c r="O10" s="1">
        <f>'1-Kurs'!O10/'1-Kurs'!O9-1</f>
        <v>-2.8240583242542749E-2</v>
      </c>
      <c r="P10" s="1">
        <f>'1-Kurs'!P10/'1-Kurs'!P9-1</f>
        <v>1.7664526356879318E-2</v>
      </c>
      <c r="Q10" s="1">
        <f>'1-Kurs'!Q10/'1-Kurs'!Q9-1</f>
        <v>2.5070894823048251E-2</v>
      </c>
      <c r="R10" s="1">
        <f>'1-Kurs'!R10/'1-Kurs'!R9-1</f>
        <v>4.6160946370916722E-3</v>
      </c>
      <c r="S10" s="1">
        <f>'1-Kurs'!S10/'1-Kurs'!S9-1</f>
        <v>-1.0095410923481873E-3</v>
      </c>
      <c r="T10" s="1">
        <f>'1-Kurs'!T10/'1-Kurs'!T9-1</f>
        <v>-3.8270355870320127E-3</v>
      </c>
      <c r="U10" s="1">
        <f>'1-Kurs'!U10/'1-Kurs'!U9-1</f>
        <v>-8.9403372786845958E-3</v>
      </c>
      <c r="V10" s="1">
        <f>'1-Kurs'!V10/'1-Kurs'!V9-1</f>
        <v>-1.3697728730175496E-2</v>
      </c>
      <c r="W10" s="1">
        <f>'1-Kurs'!W10/'1-Kurs'!W9-1</f>
        <v>4.6180973438943118E-2</v>
      </c>
      <c r="X10" s="1">
        <f>'1-Kurs'!X10/'1-Kurs'!X9-1</f>
        <v>-9.9746086168974735E-3</v>
      </c>
      <c r="Y10" s="1">
        <f>'1-Kurs'!Y10/'1-Kurs'!Y9-1</f>
        <v>2.5774812229756972E-2</v>
      </c>
      <c r="Z10" s="1">
        <f>'1-Kurs'!Z10/'1-Kurs'!Z9-1</f>
        <v>5.4595350791330821E-2</v>
      </c>
      <c r="AA10" s="1">
        <f>'1-Kurs'!AA10/'1-Kurs'!AA9-1</f>
        <v>6.6800307054701857E-3</v>
      </c>
      <c r="AB10" s="1">
        <f>'1-Kurs'!AB10/'1-Kurs'!AB9-1</f>
        <v>2.0303521238358657E-2</v>
      </c>
      <c r="AC10" s="5">
        <f>'1-Kurs'!AC10/'1-Kurs'!AC9-1</f>
        <v>2.0590525913099844E-2</v>
      </c>
    </row>
    <row r="11" spans="1:29" ht="12.75" customHeight="1" x14ac:dyDescent="0.2">
      <c r="A11" s="9">
        <f>IF('1-Kurs'!A11=0,"",'1-Kurs'!A11)</f>
        <v>33325</v>
      </c>
      <c r="B11" s="1">
        <f>'1-Kurs'!B11/'1-Kurs'!B10-1</f>
        <v>-8.7758435525362666E-2</v>
      </c>
      <c r="C11" s="1">
        <f>'1-Kurs'!C11/'1-Kurs'!C10-1</f>
        <v>6.0982511156049579E-2</v>
      </c>
      <c r="D11" s="1">
        <f>'1-Kurs'!D11/'1-Kurs'!D10-1</f>
        <v>2.5784669033901864E-2</v>
      </c>
      <c r="E11" s="1">
        <f>'1-Kurs'!E11/'1-Kurs'!E10-1</f>
        <v>-4.3065395447381305E-2</v>
      </c>
      <c r="F11" s="1">
        <f>'1-Kurs'!F11/'1-Kurs'!F10-1</f>
        <v>1.1675241836851757E-2</v>
      </c>
      <c r="G11" s="1">
        <f>'1-Kurs'!G11/'1-Kurs'!G10-1</f>
        <v>-5.9776391143388397E-2</v>
      </c>
      <c r="H11" s="1">
        <f>'1-Kurs'!H11/'1-Kurs'!H10-1</f>
        <v>-2.9629175099474381E-2</v>
      </c>
      <c r="I11" s="1">
        <f>'1-Kurs'!I11/'1-Kurs'!I10-1</f>
        <v>6.3040836938003997E-2</v>
      </c>
      <c r="J11" s="1">
        <f>'1-Kurs'!J11/'1-Kurs'!J10-1</f>
        <v>5.6998598571226244E-2</v>
      </c>
      <c r="K11" s="1">
        <f>'1-Kurs'!K11/'1-Kurs'!K10-1</f>
        <v>4.9252949584084327E-2</v>
      </c>
      <c r="L11" s="1">
        <f>'1-Kurs'!L11/'1-Kurs'!L10-1</f>
        <v>1.4143178624571817E-2</v>
      </c>
      <c r="M11" s="1">
        <f>'1-Kurs'!M11/'1-Kurs'!M10-1</f>
        <v>6.8179639432155437E-3</v>
      </c>
      <c r="N11" s="1">
        <f>'1-Kurs'!N11/'1-Kurs'!N10-1</f>
        <v>5.8553622922355553E-2</v>
      </c>
      <c r="O11" s="1">
        <f>'1-Kurs'!O11/'1-Kurs'!O10-1</f>
        <v>2.997748835642855E-2</v>
      </c>
      <c r="P11" s="1">
        <f>'1-Kurs'!P11/'1-Kurs'!P10-1</f>
        <v>-1.7960673415169937E-2</v>
      </c>
      <c r="Q11" s="1">
        <f>'1-Kurs'!Q11/'1-Kurs'!Q10-1</f>
        <v>-1.6426706838283733E-2</v>
      </c>
      <c r="R11" s="1">
        <f>'1-Kurs'!R11/'1-Kurs'!R10-1</f>
        <v>-2.9609050431725459E-2</v>
      </c>
      <c r="S11" s="1">
        <f>'1-Kurs'!S11/'1-Kurs'!S10-1</f>
        <v>1.8388495720613962E-2</v>
      </c>
      <c r="T11" s="1">
        <f>'1-Kurs'!T11/'1-Kurs'!T10-1</f>
        <v>8.8647001678000548E-2</v>
      </c>
      <c r="U11" s="1">
        <f>'1-Kurs'!U11/'1-Kurs'!U10-1</f>
        <v>6.8960418894086661E-2</v>
      </c>
      <c r="V11" s="1">
        <f>'1-Kurs'!V11/'1-Kurs'!V10-1</f>
        <v>5.1263793649310996E-2</v>
      </c>
      <c r="W11" s="1">
        <f>'1-Kurs'!W11/'1-Kurs'!W10-1</f>
        <v>-9.9654886433560019E-3</v>
      </c>
      <c r="X11" s="1">
        <f>'1-Kurs'!X11/'1-Kurs'!X10-1</f>
        <v>-2.4449585683306019E-2</v>
      </c>
      <c r="Y11" s="1">
        <f>'1-Kurs'!Y11/'1-Kurs'!Y10-1</f>
        <v>1.9869030140951649E-2</v>
      </c>
      <c r="Z11" s="1">
        <f>'1-Kurs'!Z11/'1-Kurs'!Z10-1</f>
        <v>-3.0519978639723333E-2</v>
      </c>
      <c r="AA11" s="1">
        <f>'1-Kurs'!AA11/'1-Kurs'!AA10-1</f>
        <v>-3.3504477470411964E-2</v>
      </c>
      <c r="AB11" s="1">
        <f>'1-Kurs'!AB11/'1-Kurs'!AB10-1</f>
        <v>9.2957862581566353E-3</v>
      </c>
      <c r="AC11" s="5">
        <f>'1-Kurs'!AC11/'1-Kurs'!AC10-1</f>
        <v>6.9979895107603607E-3</v>
      </c>
    </row>
    <row r="12" spans="1:29" ht="12.75" customHeight="1" x14ac:dyDescent="0.2">
      <c r="A12" s="9">
        <f>IF('1-Kurs'!A12=0,"",'1-Kurs'!A12)</f>
        <v>33358</v>
      </c>
      <c r="B12" s="1">
        <f>'1-Kurs'!B12/'1-Kurs'!B11-1</f>
        <v>-5.3957208768511955E-2</v>
      </c>
      <c r="C12" s="1">
        <f>'1-Kurs'!C12/'1-Kurs'!C11-1</f>
        <v>7.036310720232164E-2</v>
      </c>
      <c r="D12" s="1">
        <f>'1-Kurs'!D12/'1-Kurs'!D11-1</f>
        <v>-7.4681927024427552E-2</v>
      </c>
      <c r="E12" s="1">
        <f>'1-Kurs'!E12/'1-Kurs'!E11-1</f>
        <v>6.1172516432552726E-3</v>
      </c>
      <c r="F12" s="1">
        <f>'1-Kurs'!F12/'1-Kurs'!F11-1</f>
        <v>-1.7418444391796517E-2</v>
      </c>
      <c r="G12" s="1">
        <f>'1-Kurs'!G12/'1-Kurs'!G11-1</f>
        <v>9.5480029288462553E-2</v>
      </c>
      <c r="H12" s="1">
        <f>'1-Kurs'!H12/'1-Kurs'!H11-1</f>
        <v>5.1787429500960158E-4</v>
      </c>
      <c r="I12" s="1">
        <f>'1-Kurs'!I12/'1-Kurs'!I11-1</f>
        <v>2.2787293288162314E-2</v>
      </c>
      <c r="J12" s="1">
        <f>'1-Kurs'!J12/'1-Kurs'!J11-1</f>
        <v>-2.4122278182310386E-2</v>
      </c>
      <c r="K12" s="1">
        <f>'1-Kurs'!K12/'1-Kurs'!K11-1</f>
        <v>1.3877537206724577E-2</v>
      </c>
      <c r="L12" s="1">
        <f>'1-Kurs'!L12/'1-Kurs'!L11-1</f>
        <v>-8.0815355288728075E-3</v>
      </c>
      <c r="M12" s="1">
        <f>'1-Kurs'!M12/'1-Kurs'!M11-1</f>
        <v>-4.6364362214696753E-2</v>
      </c>
      <c r="N12" s="1">
        <f>'1-Kurs'!N12/'1-Kurs'!N11-1</f>
        <v>1.131205984444561E-2</v>
      </c>
      <c r="O12" s="1">
        <f>'1-Kurs'!O12/'1-Kurs'!O11-1</f>
        <v>3.1090574086563239E-2</v>
      </c>
      <c r="P12" s="1">
        <f>'1-Kurs'!P12/'1-Kurs'!P11-1</f>
        <v>9.8186528497408165E-3</v>
      </c>
      <c r="Q12" s="1">
        <f>'1-Kurs'!Q12/'1-Kurs'!Q11-1</f>
        <v>3.0864259894243018E-2</v>
      </c>
      <c r="R12" s="1">
        <f>'1-Kurs'!R12/'1-Kurs'!R11-1</f>
        <v>-3.5184004194184437E-2</v>
      </c>
      <c r="S12" s="1">
        <f>'1-Kurs'!S12/'1-Kurs'!S11-1</f>
        <v>-0.12119929990107303</v>
      </c>
      <c r="T12" s="1">
        <f>'1-Kurs'!T12/'1-Kurs'!T11-1</f>
        <v>6.1566309043340706E-2</v>
      </c>
      <c r="U12" s="1">
        <f>'1-Kurs'!U12/'1-Kurs'!U11-1</f>
        <v>-4.016277756868647E-2</v>
      </c>
      <c r="V12" s="1">
        <f>'1-Kurs'!V12/'1-Kurs'!V11-1</f>
        <v>9.1075458896617389E-2</v>
      </c>
      <c r="W12" s="1">
        <f>'1-Kurs'!W12/'1-Kurs'!W11-1</f>
        <v>1.3978833240314348E-2</v>
      </c>
      <c r="X12" s="1">
        <f>'1-Kurs'!X12/'1-Kurs'!X11-1</f>
        <v>-8.4176088464955945E-2</v>
      </c>
      <c r="Y12" s="1">
        <f>'1-Kurs'!Y12/'1-Kurs'!Y11-1</f>
        <v>-4.3382470635372927E-2</v>
      </c>
      <c r="Z12" s="1">
        <f>'1-Kurs'!Z12/'1-Kurs'!Z11-1</f>
        <v>8.3278415480605439E-3</v>
      </c>
      <c r="AA12" s="1">
        <f>'1-Kurs'!AA12/'1-Kurs'!AA11-1</f>
        <v>4.1545986538331636E-2</v>
      </c>
      <c r="AB12" s="1">
        <f>'1-Kurs'!AB12/'1-Kurs'!AB11-1</f>
        <v>-1.5387433849729515E-3</v>
      </c>
      <c r="AC12" s="5">
        <f>'1-Kurs'!AC12/'1-Kurs'!AC11-1</f>
        <v>4.5416417999215586E-3</v>
      </c>
    </row>
    <row r="13" spans="1:29" ht="12.75" customHeight="1" x14ac:dyDescent="0.2">
      <c r="A13" s="9">
        <f>IF('1-Kurs'!A13=0,"",'1-Kurs'!A13)</f>
        <v>33389</v>
      </c>
      <c r="B13" s="1">
        <f>'1-Kurs'!B13/'1-Kurs'!B12-1</f>
        <v>-7.3372915318552279E-2</v>
      </c>
      <c r="C13" s="1">
        <f>'1-Kurs'!C13/'1-Kurs'!C12-1</f>
        <v>3.8031483553597756E-2</v>
      </c>
      <c r="D13" s="1">
        <f>'1-Kurs'!D13/'1-Kurs'!D12-1</f>
        <v>-2.5019456755202563E-2</v>
      </c>
      <c r="E13" s="1">
        <f>'1-Kurs'!E13/'1-Kurs'!E12-1</f>
        <v>-7.4081389482271942E-2</v>
      </c>
      <c r="F13" s="1">
        <f>'1-Kurs'!F13/'1-Kurs'!F12-1</f>
        <v>-2.7856931830094633E-2</v>
      </c>
      <c r="G13" s="1">
        <f>'1-Kurs'!G13/'1-Kurs'!G12-1</f>
        <v>-2.5516079938533998E-2</v>
      </c>
      <c r="H13" s="1">
        <f>'1-Kurs'!H13/'1-Kurs'!H12-1</f>
        <v>1.7043956211601818E-2</v>
      </c>
      <c r="I13" s="1">
        <f>'1-Kurs'!I13/'1-Kurs'!I12-1</f>
        <v>4.3564094230375661E-2</v>
      </c>
      <c r="J13" s="1">
        <f>'1-Kurs'!J13/'1-Kurs'!J12-1</f>
        <v>1.004723488015169E-2</v>
      </c>
      <c r="K13" s="1">
        <f>'1-Kurs'!K13/'1-Kurs'!K12-1</f>
        <v>-4.7078724071860978E-2</v>
      </c>
      <c r="L13" s="1">
        <f>'1-Kurs'!L13/'1-Kurs'!L12-1</f>
        <v>-1.8020040980155638E-3</v>
      </c>
      <c r="M13" s="1">
        <f>'1-Kurs'!M13/'1-Kurs'!M12-1</f>
        <v>-2.9445871948109437E-2</v>
      </c>
      <c r="N13" s="1">
        <f>'1-Kurs'!N13/'1-Kurs'!N12-1</f>
        <v>-9.7744763816905222E-2</v>
      </c>
      <c r="O13" s="1">
        <f>'1-Kurs'!O13/'1-Kurs'!O12-1</f>
        <v>3.0274105786724181E-2</v>
      </c>
      <c r="P13" s="1">
        <f>'1-Kurs'!P13/'1-Kurs'!P12-1</f>
        <v>-8.440442289437966E-3</v>
      </c>
      <c r="Q13" s="1">
        <f>'1-Kurs'!Q13/'1-Kurs'!Q12-1</f>
        <v>-5.5332977906010772E-3</v>
      </c>
      <c r="R13" s="1">
        <f>'1-Kurs'!R13/'1-Kurs'!R12-1</f>
        <v>-8.3516069087802292E-3</v>
      </c>
      <c r="S13" s="1">
        <f>'1-Kurs'!S13/'1-Kurs'!S12-1</f>
        <v>4.6345557910876467E-2</v>
      </c>
      <c r="T13" s="1">
        <f>'1-Kurs'!T13/'1-Kurs'!T12-1</f>
        <v>1.1443822580630147E-3</v>
      </c>
      <c r="U13" s="1">
        <f>'1-Kurs'!U13/'1-Kurs'!U12-1</f>
        <v>1.8067570813094624E-2</v>
      </c>
      <c r="V13" s="1">
        <f>'1-Kurs'!V13/'1-Kurs'!V12-1</f>
        <v>2.4148295109637008E-2</v>
      </c>
      <c r="W13" s="1">
        <f>'1-Kurs'!W13/'1-Kurs'!W12-1</f>
        <v>-7.8335907767273727E-2</v>
      </c>
      <c r="X13" s="1">
        <f>'1-Kurs'!X13/'1-Kurs'!X12-1</f>
        <v>-8.3422183672854366E-5</v>
      </c>
      <c r="Y13" s="1">
        <f>'1-Kurs'!Y13/'1-Kurs'!Y12-1</f>
        <v>-7.9460303419463751E-2</v>
      </c>
      <c r="Z13" s="1">
        <f>'1-Kurs'!Z13/'1-Kurs'!Z12-1</f>
        <v>-4.3345982053341392E-2</v>
      </c>
      <c r="AA13" s="1">
        <f>'1-Kurs'!AA13/'1-Kurs'!AA12-1</f>
        <v>-1.0102695033234133E-2</v>
      </c>
      <c r="AB13" s="1">
        <f>'1-Kurs'!AB13/'1-Kurs'!AB12-1</f>
        <v>-1.5650196690431772E-2</v>
      </c>
      <c r="AC13" s="5">
        <f>'1-Kurs'!AC13/'1-Kurs'!AC12-1</f>
        <v>-1.09000670663425E-2</v>
      </c>
    </row>
    <row r="14" spans="1:29" ht="12.75" customHeight="1" x14ac:dyDescent="0.2">
      <c r="A14" s="9">
        <f>IF('1-Kurs'!A14=0,"",'1-Kurs'!A14)</f>
        <v>33417</v>
      </c>
      <c r="B14" s="1">
        <f>'1-Kurs'!B14/'1-Kurs'!B13-1</f>
        <v>4.712939909578906E-2</v>
      </c>
      <c r="C14" s="1">
        <f>'1-Kurs'!C14/'1-Kurs'!C13-1</f>
        <v>-4.4981986505293947E-2</v>
      </c>
      <c r="D14" s="1">
        <f>'1-Kurs'!D14/'1-Kurs'!D13-1</f>
        <v>-2.9308812234983161E-2</v>
      </c>
      <c r="E14" s="1">
        <f>'1-Kurs'!E14/'1-Kurs'!E13-1</f>
        <v>5.4701249075424618E-2</v>
      </c>
      <c r="F14" s="1">
        <f>'1-Kurs'!F14/'1-Kurs'!F13-1</f>
        <v>-9.1503440974060379E-2</v>
      </c>
      <c r="G14" s="1">
        <f>'1-Kurs'!G14/'1-Kurs'!G13-1</f>
        <v>-2.4430795663060945E-2</v>
      </c>
      <c r="H14" s="1">
        <f>'1-Kurs'!H14/'1-Kurs'!H13-1</f>
        <v>1.8691198261702402E-2</v>
      </c>
      <c r="I14" s="1">
        <f>'1-Kurs'!I14/'1-Kurs'!I13-1</f>
        <v>-3.7055514541903145E-2</v>
      </c>
      <c r="J14" s="1">
        <f>'1-Kurs'!J14/'1-Kurs'!J13-1</f>
        <v>-3.4026263025825232E-2</v>
      </c>
      <c r="K14" s="1">
        <f>'1-Kurs'!K14/'1-Kurs'!K13-1</f>
        <v>-1.5790390902156726E-2</v>
      </c>
      <c r="L14" s="1">
        <f>'1-Kurs'!L14/'1-Kurs'!L13-1</f>
        <v>-1.6046730478665006E-2</v>
      </c>
      <c r="M14" s="1">
        <f>'1-Kurs'!M14/'1-Kurs'!M13-1</f>
        <v>-9.1863016075655946E-2</v>
      </c>
      <c r="N14" s="1">
        <f>'1-Kurs'!N14/'1-Kurs'!N13-1</f>
        <v>2.9800439508225862E-2</v>
      </c>
      <c r="O14" s="1">
        <f>'1-Kurs'!O14/'1-Kurs'!O13-1</f>
        <v>7.8127515494178512E-2</v>
      </c>
      <c r="P14" s="1">
        <f>'1-Kurs'!P14/'1-Kurs'!P13-1</f>
        <v>-9.1856901184197426E-2</v>
      </c>
      <c r="Q14" s="1">
        <f>'1-Kurs'!Q14/'1-Kurs'!Q13-1</f>
        <v>-7.596859041195525E-2</v>
      </c>
      <c r="R14" s="1">
        <f>'1-Kurs'!R14/'1-Kurs'!R13-1</f>
        <v>-9.0181657583276342E-2</v>
      </c>
      <c r="S14" s="1">
        <f>'1-Kurs'!S14/'1-Kurs'!S13-1</f>
        <v>0.15648513403916087</v>
      </c>
      <c r="T14" s="1">
        <f>'1-Kurs'!T14/'1-Kurs'!T13-1</f>
        <v>-3.226751369923786E-2</v>
      </c>
      <c r="U14" s="1">
        <f>'1-Kurs'!U14/'1-Kurs'!U13-1</f>
        <v>-5.2386702177852573E-2</v>
      </c>
      <c r="V14" s="1">
        <f>'1-Kurs'!V14/'1-Kurs'!V13-1</f>
        <v>-3.8100676574336467E-2</v>
      </c>
      <c r="W14" s="1">
        <f>'1-Kurs'!W14/'1-Kurs'!W13-1</f>
        <v>8.5076285068930169E-4</v>
      </c>
      <c r="X14" s="1">
        <f>'1-Kurs'!X14/'1-Kurs'!X13-1</f>
        <v>-0.14652329044542012</v>
      </c>
      <c r="Y14" s="1">
        <f>'1-Kurs'!Y14/'1-Kurs'!Y13-1</f>
        <v>2.7890111340473478E-2</v>
      </c>
      <c r="Z14" s="1">
        <f>'1-Kurs'!Z14/'1-Kurs'!Z13-1</f>
        <v>7.828866196632589E-3</v>
      </c>
      <c r="AA14" s="1">
        <f>'1-Kurs'!AA14/'1-Kurs'!AA13-1</f>
        <v>8.7813900745215001E-3</v>
      </c>
      <c r="AB14" s="1">
        <f>'1-Kurs'!AB14/'1-Kurs'!AB13-1</f>
        <v>-1.8538700636195338E-2</v>
      </c>
      <c r="AC14" s="5">
        <f>'1-Kurs'!AC14/'1-Kurs'!AC13-1</f>
        <v>-2.4694798178232391E-2</v>
      </c>
    </row>
    <row r="15" spans="1:29" ht="12.75" customHeight="1" x14ac:dyDescent="0.2">
      <c r="A15" s="9">
        <f>IF('1-Kurs'!A15=0,"",'1-Kurs'!A15)</f>
        <v>33450</v>
      </c>
      <c r="B15" s="1">
        <f>'1-Kurs'!B15/'1-Kurs'!B14-1</f>
        <v>-3.4812569270212701E-2</v>
      </c>
      <c r="C15" s="1">
        <f>'1-Kurs'!C15/'1-Kurs'!C14-1</f>
        <v>5.9630716373342052E-2</v>
      </c>
      <c r="D15" s="1">
        <f>'1-Kurs'!D15/'1-Kurs'!D14-1</f>
        <v>-4.7485517732993698E-2</v>
      </c>
      <c r="E15" s="1">
        <f>'1-Kurs'!E15/'1-Kurs'!E14-1</f>
        <v>1.6695960718489999E-2</v>
      </c>
      <c r="F15" s="1">
        <f>'1-Kurs'!F15/'1-Kurs'!F14-1</f>
        <v>0.15767636645765015</v>
      </c>
      <c r="G15" s="1">
        <f>'1-Kurs'!G15/'1-Kurs'!G14-1</f>
        <v>-4.0355085462794982E-2</v>
      </c>
      <c r="H15" s="1">
        <f>'1-Kurs'!H15/'1-Kurs'!H14-1</f>
        <v>-1.1394950629593725E-2</v>
      </c>
      <c r="I15" s="1">
        <f>'1-Kurs'!I15/'1-Kurs'!I14-1</f>
        <v>6.9876366975957227E-2</v>
      </c>
      <c r="J15" s="1">
        <f>'1-Kurs'!J15/'1-Kurs'!J14-1</f>
        <v>5.7912341597421868E-2</v>
      </c>
      <c r="K15" s="1">
        <f>'1-Kurs'!K15/'1-Kurs'!K14-1</f>
        <v>3.0689601785266252E-2</v>
      </c>
      <c r="L15" s="1">
        <f>'1-Kurs'!L15/'1-Kurs'!L14-1</f>
        <v>-5.8060668874146959E-3</v>
      </c>
      <c r="M15" s="1">
        <f>'1-Kurs'!M15/'1-Kurs'!M14-1</f>
        <v>3.3881811506577098E-2</v>
      </c>
      <c r="N15" s="1">
        <f>'1-Kurs'!N15/'1-Kurs'!N14-1</f>
        <v>-3.4959267536587069E-2</v>
      </c>
      <c r="O15" s="1">
        <f>'1-Kurs'!O15/'1-Kurs'!O14-1</f>
        <v>-8.3995905295879858E-2</v>
      </c>
      <c r="P15" s="1">
        <f>'1-Kurs'!P15/'1-Kurs'!P14-1</f>
        <v>0.12450347526224714</v>
      </c>
      <c r="Q15" s="1">
        <f>'1-Kurs'!Q15/'1-Kurs'!Q14-1</f>
        <v>0.10551333941245811</v>
      </c>
      <c r="R15" s="1">
        <f>'1-Kurs'!R15/'1-Kurs'!R14-1</f>
        <v>0.14617949158770127</v>
      </c>
      <c r="S15" s="1">
        <f>'1-Kurs'!S15/'1-Kurs'!S14-1</f>
        <v>0.14196694533442988</v>
      </c>
      <c r="T15" s="1">
        <f>'1-Kurs'!T15/'1-Kurs'!T14-1</f>
        <v>8.1463529583438943E-2</v>
      </c>
      <c r="U15" s="1">
        <f>'1-Kurs'!U15/'1-Kurs'!U14-1</f>
        <v>7.4601174629625788E-2</v>
      </c>
      <c r="V15" s="1">
        <f>'1-Kurs'!V15/'1-Kurs'!V14-1</f>
        <v>6.0937551998849093E-2</v>
      </c>
      <c r="W15" s="1">
        <f>'1-Kurs'!W15/'1-Kurs'!W14-1</f>
        <v>-2.5201176054882035E-3</v>
      </c>
      <c r="X15" s="1">
        <f>'1-Kurs'!X15/'1-Kurs'!X14-1</f>
        <v>0.14682365922277696</v>
      </c>
      <c r="Y15" s="1">
        <f>'1-Kurs'!Y15/'1-Kurs'!Y14-1</f>
        <v>-1.0941197539638514E-2</v>
      </c>
      <c r="Z15" s="1">
        <f>'1-Kurs'!Z15/'1-Kurs'!Z14-1</f>
        <v>-3.8338873643823046E-2</v>
      </c>
      <c r="AA15" s="1">
        <f>'1-Kurs'!AA15/'1-Kurs'!AA14-1</f>
        <v>-8.9515838211177146E-3</v>
      </c>
      <c r="AB15" s="1">
        <f>'1-Kurs'!AB15/'1-Kurs'!AB14-1</f>
        <v>3.8030430654641734E-2</v>
      </c>
      <c r="AC15" s="5">
        <f>'1-Kurs'!AC15/'1-Kurs'!AC14-1</f>
        <v>4.2902750309252502E-2</v>
      </c>
    </row>
    <row r="16" spans="1:29" ht="12.75" customHeight="1" x14ac:dyDescent="0.2">
      <c r="A16" s="9">
        <f>IF('1-Kurs'!A16=0,"",'1-Kurs'!A16)</f>
        <v>33480</v>
      </c>
      <c r="B16" s="1">
        <f>'1-Kurs'!B16/'1-Kurs'!B15-1</f>
        <v>-1.361518770170933E-2</v>
      </c>
      <c r="C16" s="1">
        <f>'1-Kurs'!C16/'1-Kurs'!C15-1</f>
        <v>4.3492594736452617E-2</v>
      </c>
      <c r="D16" s="1">
        <f>'1-Kurs'!D16/'1-Kurs'!D15-1</f>
        <v>5.1179371813193875E-2</v>
      </c>
      <c r="E16" s="1">
        <f>'1-Kurs'!E16/'1-Kurs'!E15-1</f>
        <v>3.6470868065691553E-2</v>
      </c>
      <c r="F16" s="1">
        <f>'1-Kurs'!F16/'1-Kurs'!F15-1</f>
        <v>-2.5379295945445968E-2</v>
      </c>
      <c r="G16" s="1">
        <f>'1-Kurs'!G16/'1-Kurs'!G15-1</f>
        <v>-3.4085573068410868E-2</v>
      </c>
      <c r="H16" s="1">
        <f>'1-Kurs'!H16/'1-Kurs'!H15-1</f>
        <v>-4.3975240920145708E-2</v>
      </c>
      <c r="I16" s="1">
        <f>'1-Kurs'!I16/'1-Kurs'!I15-1</f>
        <v>5.0549846326675807E-2</v>
      </c>
      <c r="J16" s="1">
        <f>'1-Kurs'!J16/'1-Kurs'!J15-1</f>
        <v>4.6615171669863287E-2</v>
      </c>
      <c r="K16" s="1">
        <f>'1-Kurs'!K16/'1-Kurs'!K15-1</f>
        <v>-1.9352410353630223E-2</v>
      </c>
      <c r="L16" s="1">
        <f>'1-Kurs'!L16/'1-Kurs'!L15-1</f>
        <v>-3.8703841926894467E-2</v>
      </c>
      <c r="M16" s="1">
        <f>'1-Kurs'!M16/'1-Kurs'!M15-1</f>
        <v>7.4940694556836052E-2</v>
      </c>
      <c r="N16" s="1">
        <f>'1-Kurs'!N16/'1-Kurs'!N15-1</f>
        <v>-1.5968827319125523E-2</v>
      </c>
      <c r="O16" s="1">
        <f>'1-Kurs'!O16/'1-Kurs'!O15-1</f>
        <v>-6.2361075796225407E-2</v>
      </c>
      <c r="P16" s="1">
        <f>'1-Kurs'!P16/'1-Kurs'!P15-1</f>
        <v>-1.2195312088901455E-2</v>
      </c>
      <c r="Q16" s="1">
        <f>'1-Kurs'!Q16/'1-Kurs'!Q15-1</f>
        <v>3.8460573739494075E-2</v>
      </c>
      <c r="R16" s="1">
        <f>'1-Kurs'!R16/'1-Kurs'!R15-1</f>
        <v>-6.2524079961648549E-2</v>
      </c>
      <c r="S16" s="1">
        <f>'1-Kurs'!S16/'1-Kurs'!S15-1</f>
        <v>-8.3659530026109707E-2</v>
      </c>
      <c r="T16" s="1">
        <f>'1-Kurs'!T16/'1-Kurs'!T15-1</f>
        <v>6.3699337014156976E-2</v>
      </c>
      <c r="U16" s="1">
        <f>'1-Kurs'!U16/'1-Kurs'!U15-1</f>
        <v>4.9692782807184255E-2</v>
      </c>
      <c r="V16" s="1">
        <f>'1-Kurs'!V16/'1-Kurs'!V15-1</f>
        <v>3.4622954137259354E-2</v>
      </c>
      <c r="W16" s="1">
        <f>'1-Kurs'!W16/'1-Kurs'!W15-1</f>
        <v>-3.7268990408715785E-2</v>
      </c>
      <c r="X16" s="1">
        <f>'1-Kurs'!X16/'1-Kurs'!X15-1</f>
        <v>-1.3766400874323237E-3</v>
      </c>
      <c r="Y16" s="1">
        <f>'1-Kurs'!Y16/'1-Kurs'!Y15-1</f>
        <v>-1.7136551485384066E-2</v>
      </c>
      <c r="Z16" s="1">
        <f>'1-Kurs'!Z16/'1-Kurs'!Z15-1</f>
        <v>-6.9933846677195377E-2</v>
      </c>
      <c r="AA16" s="1">
        <f>'1-Kurs'!AA16/'1-Kurs'!AA15-1</f>
        <v>-1.234003610992418E-2</v>
      </c>
      <c r="AB16" s="1">
        <f>'1-Kurs'!AB16/'1-Kurs'!AB15-1</f>
        <v>-2.3135478850034863E-3</v>
      </c>
      <c r="AC16" s="5">
        <f>'1-Kurs'!AC16/'1-Kurs'!AC15-1</f>
        <v>1.6021266988985872E-3</v>
      </c>
    </row>
    <row r="17" spans="1:29" ht="12.75" customHeight="1" x14ac:dyDescent="0.2">
      <c r="A17" s="9">
        <f>IF('1-Kurs'!A17=0,"",'1-Kurs'!A17)</f>
        <v>33511</v>
      </c>
      <c r="B17" s="1">
        <f>'1-Kurs'!B17/'1-Kurs'!B16-1</f>
        <v>-8.4096901284197667E-2</v>
      </c>
      <c r="C17" s="1">
        <f>'1-Kurs'!C17/'1-Kurs'!C16-1</f>
        <v>1.6546599808768825E-2</v>
      </c>
      <c r="D17" s="1">
        <f>'1-Kurs'!D17/'1-Kurs'!D16-1</f>
        <v>-6.4237702659379892E-2</v>
      </c>
      <c r="E17" s="1">
        <f>'1-Kurs'!E17/'1-Kurs'!E16-1</f>
        <v>2.0673583939298856E-2</v>
      </c>
      <c r="F17" s="1">
        <f>'1-Kurs'!F17/'1-Kurs'!F16-1</f>
        <v>-1.7092333220162237E-2</v>
      </c>
      <c r="G17" s="1">
        <f>'1-Kurs'!G17/'1-Kurs'!G16-1</f>
        <v>-2.3992838957410112E-2</v>
      </c>
      <c r="H17" s="1">
        <f>'1-Kurs'!H17/'1-Kurs'!H16-1</f>
        <v>1.7110985484150909E-2</v>
      </c>
      <c r="I17" s="1">
        <f>'1-Kurs'!I17/'1-Kurs'!I16-1</f>
        <v>-1.4202468890189612E-2</v>
      </c>
      <c r="J17" s="1">
        <f>'1-Kurs'!J17/'1-Kurs'!J16-1</f>
        <v>6.3114415747973496E-2</v>
      </c>
      <c r="K17" s="1">
        <f>'1-Kurs'!K17/'1-Kurs'!K16-1</f>
        <v>2.8681972639399866E-2</v>
      </c>
      <c r="L17" s="1">
        <f>'1-Kurs'!L17/'1-Kurs'!L16-1</f>
        <v>5.6837856021529465E-2</v>
      </c>
      <c r="M17" s="1">
        <f>'1-Kurs'!M17/'1-Kurs'!M16-1</f>
        <v>7.6345224294107394E-2</v>
      </c>
      <c r="N17" s="1">
        <f>'1-Kurs'!N17/'1-Kurs'!N16-1</f>
        <v>-5.246253760410724E-2</v>
      </c>
      <c r="O17" s="1">
        <f>'1-Kurs'!O17/'1-Kurs'!O16-1</f>
        <v>8.3207949893278288E-2</v>
      </c>
      <c r="P17" s="1">
        <f>'1-Kurs'!P17/'1-Kurs'!P16-1</f>
        <v>-1.3593778823891567E-3</v>
      </c>
      <c r="Q17" s="1">
        <f>'1-Kurs'!Q17/'1-Kurs'!Q16-1</f>
        <v>2.8261808655422715E-2</v>
      </c>
      <c r="R17" s="1">
        <f>'1-Kurs'!R17/'1-Kurs'!R16-1</f>
        <v>-9.0906048760694969E-3</v>
      </c>
      <c r="S17" s="1">
        <f>'1-Kurs'!S17/'1-Kurs'!S16-1</f>
        <v>5.3379773785155127E-2</v>
      </c>
      <c r="T17" s="1">
        <f>'1-Kurs'!T17/'1-Kurs'!T16-1</f>
        <v>8.6944224217360144E-3</v>
      </c>
      <c r="U17" s="1">
        <f>'1-Kurs'!U17/'1-Kurs'!U16-1</f>
        <v>4.057432094628366E-2</v>
      </c>
      <c r="V17" s="1">
        <f>'1-Kurs'!V17/'1-Kurs'!V16-1</f>
        <v>8.6787965089212271E-3</v>
      </c>
      <c r="W17" s="1">
        <f>'1-Kurs'!W17/'1-Kurs'!W16-1</f>
        <v>5.3920581694311132E-4</v>
      </c>
      <c r="X17" s="1">
        <f>'1-Kurs'!X17/'1-Kurs'!X16-1</f>
        <v>0.12334815154328416</v>
      </c>
      <c r="Y17" s="1">
        <f>'1-Kurs'!Y17/'1-Kurs'!Y16-1</f>
        <v>1.4783188019581006E-2</v>
      </c>
      <c r="Z17" s="1">
        <f>'1-Kurs'!Z17/'1-Kurs'!Z16-1</f>
        <v>4.1614453258053796E-2</v>
      </c>
      <c r="AA17" s="1">
        <f>'1-Kurs'!AA17/'1-Kurs'!AA16-1</f>
        <v>4.5515644873568295E-3</v>
      </c>
      <c r="AB17" s="1">
        <f>'1-Kurs'!AB17/'1-Kurs'!AB16-1</f>
        <v>1.6169596457590085E-2</v>
      </c>
      <c r="AC17" s="5">
        <f>'1-Kurs'!AC17/'1-Kurs'!AC16-1</f>
        <v>1.3059898049322172E-2</v>
      </c>
    </row>
    <row r="18" spans="1:29" ht="12.75" customHeight="1" x14ac:dyDescent="0.2">
      <c r="A18" s="9">
        <f>IF('1-Kurs'!A18=0,"",'1-Kurs'!A18)</f>
        <v>33542</v>
      </c>
      <c r="B18" s="1">
        <f>'1-Kurs'!B18/'1-Kurs'!B17-1</f>
        <v>-9.8235321481243698E-4</v>
      </c>
      <c r="C18" s="1">
        <f>'1-Kurs'!C18/'1-Kurs'!C17-1</f>
        <v>6.1744680065400237E-2</v>
      </c>
      <c r="D18" s="1">
        <f>'1-Kurs'!D18/'1-Kurs'!D17-1</f>
        <v>-2.4089400274305728E-2</v>
      </c>
      <c r="E18" s="1">
        <f>'1-Kurs'!E18/'1-Kurs'!E17-1</f>
        <v>2.163350986528112E-2</v>
      </c>
      <c r="F18" s="1">
        <f>'1-Kurs'!F18/'1-Kurs'!F17-1</f>
        <v>1.1434765306112649E-2</v>
      </c>
      <c r="G18" s="1">
        <f>'1-Kurs'!G18/'1-Kurs'!G17-1</f>
        <v>-4.0985362982603024E-2</v>
      </c>
      <c r="H18" s="1">
        <f>'1-Kurs'!H18/'1-Kurs'!H17-1</f>
        <v>1.0562594367491629E-2</v>
      </c>
      <c r="I18" s="1">
        <f>'1-Kurs'!I18/'1-Kurs'!I17-1</f>
        <v>7.2872407517523552E-2</v>
      </c>
      <c r="J18" s="1">
        <f>'1-Kurs'!J18/'1-Kurs'!J17-1</f>
        <v>9.7033233913529582E-2</v>
      </c>
      <c r="K18" s="1">
        <f>'1-Kurs'!K18/'1-Kurs'!K17-1</f>
        <v>-6.2978756907235645E-2</v>
      </c>
      <c r="L18" s="1">
        <f>'1-Kurs'!L18/'1-Kurs'!L17-1</f>
        <v>-3.8456133600050513E-2</v>
      </c>
      <c r="M18" s="1">
        <f>'1-Kurs'!M18/'1-Kurs'!M17-1</f>
        <v>-1.7381382957482039E-2</v>
      </c>
      <c r="N18" s="1">
        <f>'1-Kurs'!N18/'1-Kurs'!N17-1</f>
        <v>-3.6994108503944911E-3</v>
      </c>
      <c r="O18" s="1">
        <f>'1-Kurs'!O18/'1-Kurs'!O17-1</f>
        <v>-1.1256541331524317E-2</v>
      </c>
      <c r="P18" s="1">
        <f>'1-Kurs'!P18/'1-Kurs'!P17-1</f>
        <v>-4.7734858804667768E-2</v>
      </c>
      <c r="Q18" s="1">
        <f>'1-Kurs'!Q18/'1-Kurs'!Q17-1</f>
        <v>-3.6675921099112219E-2</v>
      </c>
      <c r="R18" s="1">
        <f>'1-Kurs'!R18/'1-Kurs'!R17-1</f>
        <v>-3.9647772352198074E-2</v>
      </c>
      <c r="S18" s="1">
        <f>'1-Kurs'!S18/'1-Kurs'!S17-1</f>
        <v>1.0161959475074589E-3</v>
      </c>
      <c r="T18" s="1">
        <f>'1-Kurs'!T18/'1-Kurs'!T17-1</f>
        <v>4.7872787880384404E-2</v>
      </c>
      <c r="U18" s="1">
        <f>'1-Kurs'!U18/'1-Kurs'!U17-1</f>
        <v>9.801125911459363E-2</v>
      </c>
      <c r="V18" s="1">
        <f>'1-Kurs'!V18/'1-Kurs'!V17-1</f>
        <v>6.3361600052745493E-2</v>
      </c>
      <c r="W18" s="1">
        <f>'1-Kurs'!W18/'1-Kurs'!W17-1</f>
        <v>-2.3746964265062953E-2</v>
      </c>
      <c r="X18" s="1">
        <f>'1-Kurs'!X18/'1-Kurs'!X17-1</f>
        <v>-5.4634513941220764E-3</v>
      </c>
      <c r="Y18" s="1">
        <f>'1-Kurs'!Y18/'1-Kurs'!Y17-1</f>
        <v>-4.8436119173267955E-2</v>
      </c>
      <c r="Z18" s="1">
        <f>'1-Kurs'!Z18/'1-Kurs'!Z17-1</f>
        <v>2.8589804542415775E-2</v>
      </c>
      <c r="AA18" s="1">
        <f>'1-Kurs'!AA18/'1-Kurs'!AA17-1</f>
        <v>-1.1688110525395201E-2</v>
      </c>
      <c r="AB18" s="1">
        <f>'1-Kurs'!AB18/'1-Kurs'!AB17-1</f>
        <v>3.8811653400288026E-3</v>
      </c>
      <c r="AC18" s="5">
        <f>'1-Kurs'!AC18/'1-Kurs'!AC17-1</f>
        <v>9.0566739597373047E-3</v>
      </c>
    </row>
    <row r="19" spans="1:29" ht="12.75" customHeight="1" x14ac:dyDescent="0.2">
      <c r="A19" s="9">
        <f>IF('1-Kurs'!A19=0,"",'1-Kurs'!A19)</f>
        <v>33571</v>
      </c>
      <c r="B19" s="1">
        <f>'1-Kurs'!B19/'1-Kurs'!B18-1</f>
        <v>-5.0078062943383794E-2</v>
      </c>
      <c r="C19" s="1">
        <f>'1-Kurs'!C19/'1-Kurs'!C18-1</f>
        <v>-6.4091491371964793E-2</v>
      </c>
      <c r="D19" s="1">
        <f>'1-Kurs'!D19/'1-Kurs'!D18-1</f>
        <v>9.6510023775286946E-4</v>
      </c>
      <c r="E19" s="1">
        <f>'1-Kurs'!E19/'1-Kurs'!E18-1</f>
        <v>-3.1540039013654764E-2</v>
      </c>
      <c r="F19" s="1">
        <f>'1-Kurs'!F19/'1-Kurs'!F18-1</f>
        <v>-4.7328750980043188E-2</v>
      </c>
      <c r="G19" s="1">
        <f>'1-Kurs'!G19/'1-Kurs'!G18-1</f>
        <v>-6.3789134575470641E-2</v>
      </c>
      <c r="H19" s="1">
        <f>'1-Kurs'!H19/'1-Kurs'!H18-1</f>
        <v>2.8279599928110022E-2</v>
      </c>
      <c r="I19" s="1">
        <f>'1-Kurs'!I19/'1-Kurs'!I18-1</f>
        <v>-9.7482919390270983E-2</v>
      </c>
      <c r="J19" s="1">
        <f>'1-Kurs'!J19/'1-Kurs'!J18-1</f>
        <v>8.4358888230109397E-3</v>
      </c>
      <c r="K19" s="1">
        <f>'1-Kurs'!K19/'1-Kurs'!K18-1</f>
        <v>-3.2056873094055138E-4</v>
      </c>
      <c r="L19" s="1">
        <f>'1-Kurs'!L19/'1-Kurs'!L18-1</f>
        <v>1.6980473240453486E-2</v>
      </c>
      <c r="M19" s="1">
        <f>'1-Kurs'!M19/'1-Kurs'!M18-1</f>
        <v>-5.2818033930895791E-2</v>
      </c>
      <c r="N19" s="1">
        <f>'1-Kurs'!N19/'1-Kurs'!N18-1</f>
        <v>-3.4728596059324546E-2</v>
      </c>
      <c r="O19" s="1">
        <f>'1-Kurs'!O19/'1-Kurs'!O18-1</f>
        <v>-9.3805546452021549E-3</v>
      </c>
      <c r="P19" s="1">
        <f>'1-Kurs'!P19/'1-Kurs'!P18-1</f>
        <v>-1.389214500445024E-2</v>
      </c>
      <c r="Q19" s="1">
        <f>'1-Kurs'!Q19/'1-Kurs'!Q18-1</f>
        <v>-3.2071854759899487E-2</v>
      </c>
      <c r="R19" s="1">
        <f>'1-Kurs'!R19/'1-Kurs'!R18-1</f>
        <v>-2.5931868131868208E-2</v>
      </c>
      <c r="S19" s="1">
        <f>'1-Kurs'!S19/'1-Kurs'!S18-1</f>
        <v>-1.7804287729049628E-3</v>
      </c>
      <c r="T19" s="1">
        <f>'1-Kurs'!T19/'1-Kurs'!T18-1</f>
        <v>-4.7005008883327926E-2</v>
      </c>
      <c r="U19" s="1">
        <f>'1-Kurs'!U19/'1-Kurs'!U18-1</f>
        <v>9.8661984545531656E-3</v>
      </c>
      <c r="V19" s="1">
        <f>'1-Kurs'!V19/'1-Kurs'!V18-1</f>
        <v>-6.8582995582261552E-2</v>
      </c>
      <c r="W19" s="1">
        <f>'1-Kurs'!W19/'1-Kurs'!W18-1</f>
        <v>0.19126569892651446</v>
      </c>
      <c r="X19" s="1">
        <f>'1-Kurs'!X19/'1-Kurs'!X18-1</f>
        <v>-2.9072767213780271E-2</v>
      </c>
      <c r="Y19" s="1">
        <f>'1-Kurs'!Y19/'1-Kurs'!Y18-1</f>
        <v>-2.2209903385120411E-2</v>
      </c>
      <c r="Z19" s="1">
        <f>'1-Kurs'!Z19/'1-Kurs'!Z18-1</f>
        <v>1.7808227213270467E-2</v>
      </c>
      <c r="AA19" s="1">
        <f>'1-Kurs'!AA19/'1-Kurs'!AA18-1</f>
        <v>-1.4965939620558255E-2</v>
      </c>
      <c r="AB19" s="1">
        <f>'1-Kurs'!AB19/'1-Kurs'!AB18-1</f>
        <v>-1.6671918314294487E-2</v>
      </c>
      <c r="AC19" s="5">
        <f>'1-Kurs'!AC19/'1-Kurs'!AC18-1</f>
        <v>-2.5288055709434154E-2</v>
      </c>
    </row>
    <row r="20" spans="1:29" ht="12.75" customHeight="1" x14ac:dyDescent="0.2">
      <c r="A20" s="9">
        <f>IF('1-Kurs'!A20=0,"",'1-Kurs'!A20)</f>
        <v>33603</v>
      </c>
      <c r="B20" s="1">
        <f>'1-Kurs'!B20/'1-Kurs'!B19-1</f>
        <v>1.4852641382671061E-2</v>
      </c>
      <c r="C20" s="1">
        <f>'1-Kurs'!C20/'1-Kurs'!C19-1</f>
        <v>-0.11185087925745174</v>
      </c>
      <c r="D20" s="1">
        <f>'1-Kurs'!D20/'1-Kurs'!D19-1</f>
        <v>-7.6402825885259151E-2</v>
      </c>
      <c r="E20" s="1">
        <f>'1-Kurs'!E20/'1-Kurs'!E19-1</f>
        <v>-3.0576756417844519E-2</v>
      </c>
      <c r="F20" s="1">
        <f>'1-Kurs'!F20/'1-Kurs'!F19-1</f>
        <v>1.9917257146088385E-2</v>
      </c>
      <c r="G20" s="1">
        <f>'1-Kurs'!G20/'1-Kurs'!G19-1</f>
        <v>7.4431974881727925E-3</v>
      </c>
      <c r="H20" s="1">
        <f>'1-Kurs'!H20/'1-Kurs'!H19-1</f>
        <v>-3.9295438608313193E-2</v>
      </c>
      <c r="I20" s="1">
        <f>'1-Kurs'!I20/'1-Kurs'!I19-1</f>
        <v>-0.18036192973363774</v>
      </c>
      <c r="J20" s="1">
        <f>'1-Kurs'!J20/'1-Kurs'!J19-1</f>
        <v>9.5488792960195079E-2</v>
      </c>
      <c r="K20" s="1">
        <f>'1-Kurs'!K20/'1-Kurs'!K19-1</f>
        <v>-7.1307846494265359E-2</v>
      </c>
      <c r="L20" s="1">
        <f>'1-Kurs'!L20/'1-Kurs'!L19-1</f>
        <v>-2.7524121461831919E-2</v>
      </c>
      <c r="M20" s="1">
        <f>'1-Kurs'!M20/'1-Kurs'!M19-1</f>
        <v>-0.14952809313831861</v>
      </c>
      <c r="N20" s="1">
        <f>'1-Kurs'!N20/'1-Kurs'!N19-1</f>
        <v>8.0378297859577952E-3</v>
      </c>
      <c r="O20" s="1">
        <f>'1-Kurs'!O20/'1-Kurs'!O19-1</f>
        <v>-4.5343378491886299E-2</v>
      </c>
      <c r="P20" s="1">
        <f>'1-Kurs'!P20/'1-Kurs'!P19-1</f>
        <v>-8.9132616457290315E-3</v>
      </c>
      <c r="Q20" s="1">
        <f>'1-Kurs'!Q20/'1-Kurs'!Q19-1</f>
        <v>-5.5500380305504304E-3</v>
      </c>
      <c r="R20" s="1">
        <f>'1-Kurs'!R20/'1-Kurs'!R19-1</f>
        <v>-2.2330725788073602E-2</v>
      </c>
      <c r="S20" s="1">
        <f>'1-Kurs'!S20/'1-Kurs'!S19-1</f>
        <v>1.1557479010814387E-2</v>
      </c>
      <c r="T20" s="1">
        <f>'1-Kurs'!T20/'1-Kurs'!T19-1</f>
        <v>-0.10448911798591254</v>
      </c>
      <c r="U20" s="1">
        <f>'1-Kurs'!U20/'1-Kurs'!U19-1</f>
        <v>0.10994663845700425</v>
      </c>
      <c r="V20" s="1">
        <f>'1-Kurs'!V20/'1-Kurs'!V19-1</f>
        <v>-0.10575928121319755</v>
      </c>
      <c r="W20" s="1">
        <f>'1-Kurs'!W20/'1-Kurs'!W19-1</f>
        <v>-3.1749377999375605E-2</v>
      </c>
      <c r="X20" s="1">
        <f>'1-Kurs'!X20/'1-Kurs'!X19-1</f>
        <v>1.676475660759702E-2</v>
      </c>
      <c r="Y20" s="1">
        <f>'1-Kurs'!Y20/'1-Kurs'!Y19-1</f>
        <v>5.1857769400492248E-2</v>
      </c>
      <c r="Z20" s="1">
        <f>'1-Kurs'!Z20/'1-Kurs'!Z19-1</f>
        <v>-8.7000270863709539E-2</v>
      </c>
      <c r="AA20" s="1">
        <f>'1-Kurs'!AA20/'1-Kurs'!AA19-1</f>
        <v>2.3443354294595098E-2</v>
      </c>
      <c r="AB20" s="1">
        <f>'1-Kurs'!AB20/'1-Kurs'!AB19-1</f>
        <v>-2.8410524095452638E-2</v>
      </c>
      <c r="AC20" s="5">
        <f>'1-Kurs'!AC20/'1-Kurs'!AC19-1</f>
        <v>-4.1807691330096874E-2</v>
      </c>
    </row>
    <row r="21" spans="1:29" ht="12.75" customHeight="1" x14ac:dyDescent="0.2">
      <c r="A21" s="9">
        <f>IF('1-Kurs'!A21=0,"",'1-Kurs'!A21)</f>
        <v>33634</v>
      </c>
      <c r="B21" s="1">
        <f>'1-Kurs'!B21/'1-Kurs'!B20-1</f>
        <v>8.1235545150273536E-2</v>
      </c>
      <c r="C21" s="1">
        <f>'1-Kurs'!C21/'1-Kurs'!C20-1</f>
        <v>3.3428093917579282E-2</v>
      </c>
      <c r="D21" s="1">
        <f>'1-Kurs'!D21/'1-Kurs'!D20-1</f>
        <v>-6.8336698797322848E-2</v>
      </c>
      <c r="E21" s="1">
        <f>'1-Kurs'!E21/'1-Kurs'!E20-1</f>
        <v>1.4122250055672803E-2</v>
      </c>
      <c r="F21" s="1">
        <f>'1-Kurs'!F21/'1-Kurs'!F20-1</f>
        <v>5.4176101288983203E-2</v>
      </c>
      <c r="G21" s="1">
        <f>'1-Kurs'!G21/'1-Kurs'!G20-1</f>
        <v>-0.10026354109524849</v>
      </c>
      <c r="H21" s="1">
        <f>'1-Kurs'!H21/'1-Kurs'!H20-1</f>
        <v>8.0915530236191913E-3</v>
      </c>
      <c r="I21" s="1">
        <f>'1-Kurs'!I21/'1-Kurs'!I20-1</f>
        <v>3.6442399054600116E-2</v>
      </c>
      <c r="J21" s="1">
        <f>'1-Kurs'!J21/'1-Kurs'!J20-1</f>
        <v>9.4855357959121367E-2</v>
      </c>
      <c r="K21" s="1">
        <f>'1-Kurs'!K21/'1-Kurs'!K20-1</f>
        <v>3.979632591788107E-2</v>
      </c>
      <c r="L21" s="1">
        <f>'1-Kurs'!L21/'1-Kurs'!L20-1</f>
        <v>6.3642891288091308E-2</v>
      </c>
      <c r="M21" s="1">
        <f>'1-Kurs'!M21/'1-Kurs'!M20-1</f>
        <v>-6.6305541701861426E-2</v>
      </c>
      <c r="N21" s="1">
        <f>'1-Kurs'!N21/'1-Kurs'!N20-1</f>
        <v>7.5156560096707459E-2</v>
      </c>
      <c r="O21" s="1">
        <f>'1-Kurs'!O21/'1-Kurs'!O20-1</f>
        <v>7.2046629075806612E-2</v>
      </c>
      <c r="P21" s="1">
        <f>'1-Kurs'!P21/'1-Kurs'!P20-1</f>
        <v>3.0335419733731772E-2</v>
      </c>
      <c r="Q21" s="1">
        <f>'1-Kurs'!Q21/'1-Kurs'!Q20-1</f>
        <v>2.1917752161327186E-2</v>
      </c>
      <c r="R21" s="1">
        <f>'1-Kurs'!R21/'1-Kurs'!R20-1</f>
        <v>2.5755589609142815E-2</v>
      </c>
      <c r="S21" s="1">
        <f>'1-Kurs'!S21/'1-Kurs'!S20-1</f>
        <v>-8.8070522185475286E-2</v>
      </c>
      <c r="T21" s="1">
        <f>'1-Kurs'!T21/'1-Kurs'!T20-1</f>
        <v>3.1496272478673371E-2</v>
      </c>
      <c r="U21" s="1">
        <f>'1-Kurs'!U21/'1-Kurs'!U20-1</f>
        <v>9.1302470117055723E-2</v>
      </c>
      <c r="V21" s="1">
        <f>'1-Kurs'!V21/'1-Kurs'!V20-1</f>
        <v>-8.2247177234839874E-3</v>
      </c>
      <c r="W21" s="1">
        <f>'1-Kurs'!W21/'1-Kurs'!W20-1</f>
        <v>2.8818997266092827E-2</v>
      </c>
      <c r="X21" s="1">
        <f>'1-Kurs'!X21/'1-Kurs'!X20-1</f>
        <v>-5.1463362144363312E-2</v>
      </c>
      <c r="Y21" s="1">
        <f>'1-Kurs'!Y21/'1-Kurs'!Y20-1</f>
        <v>-6.5985269978451999E-2</v>
      </c>
      <c r="Z21" s="1">
        <f>'1-Kurs'!Z21/'1-Kurs'!Z20-1</f>
        <v>5.7443751783202934E-2</v>
      </c>
      <c r="AA21" s="1">
        <f>'1-Kurs'!AA21/'1-Kurs'!AA20-1</f>
        <v>-1.8786057595866157E-2</v>
      </c>
      <c r="AB21" s="1">
        <f>'1-Kurs'!AB21/'1-Kurs'!AB20-1</f>
        <v>1.5101086490595828E-2</v>
      </c>
      <c r="AC21" s="5">
        <f>'1-Kurs'!AC21/'1-Kurs'!AC20-1</f>
        <v>1.9910786096721811E-2</v>
      </c>
    </row>
    <row r="22" spans="1:29" ht="12.75" customHeight="1" x14ac:dyDescent="0.2">
      <c r="A22" s="9">
        <f>IF('1-Kurs'!A22=0,"",'1-Kurs'!A22)</f>
        <v>33662</v>
      </c>
      <c r="B22" s="1">
        <f>'1-Kurs'!B22/'1-Kurs'!B21-1</f>
        <v>5.8156691836410257E-2</v>
      </c>
      <c r="C22" s="1">
        <f>'1-Kurs'!C22/'1-Kurs'!C21-1</f>
        <v>-1.7119220491781162E-2</v>
      </c>
      <c r="D22" s="1">
        <f>'1-Kurs'!D22/'1-Kurs'!D21-1</f>
        <v>-5.3628607376489446E-2</v>
      </c>
      <c r="E22" s="1">
        <f>'1-Kurs'!E22/'1-Kurs'!E21-1</f>
        <v>5.7888803317597715E-2</v>
      </c>
      <c r="F22" s="1">
        <f>'1-Kurs'!F22/'1-Kurs'!F21-1</f>
        <v>9.6849935195446601E-3</v>
      </c>
      <c r="G22" s="1">
        <f>'1-Kurs'!G22/'1-Kurs'!G21-1</f>
        <v>3.7394781464920479E-2</v>
      </c>
      <c r="H22" s="1">
        <f>'1-Kurs'!H22/'1-Kurs'!H21-1</f>
        <v>-1.0434695634779168E-2</v>
      </c>
      <c r="I22" s="1">
        <f>'1-Kurs'!I22/'1-Kurs'!I21-1</f>
        <v>-1.7991257383633386E-2</v>
      </c>
      <c r="J22" s="1">
        <f>'1-Kurs'!J22/'1-Kurs'!J21-1</f>
        <v>-4.4048062824622813E-2</v>
      </c>
      <c r="K22" s="1">
        <f>'1-Kurs'!K22/'1-Kurs'!K21-1</f>
        <v>-4.5327253117370958E-3</v>
      </c>
      <c r="L22" s="1">
        <f>'1-Kurs'!L22/'1-Kurs'!L21-1</f>
        <v>6.2304831188593202E-3</v>
      </c>
      <c r="M22" s="1">
        <f>'1-Kurs'!M22/'1-Kurs'!M21-1</f>
        <v>-3.8038897242488767E-2</v>
      </c>
      <c r="N22" s="1">
        <f>'1-Kurs'!N22/'1-Kurs'!N21-1</f>
        <v>1.1449427169917925E-2</v>
      </c>
      <c r="O22" s="1">
        <f>'1-Kurs'!O22/'1-Kurs'!O21-1</f>
        <v>-1.4943229022431392E-2</v>
      </c>
      <c r="P22" s="1">
        <f>'1-Kurs'!P22/'1-Kurs'!P21-1</f>
        <v>2.2300103120077797E-2</v>
      </c>
      <c r="Q22" s="1">
        <f>'1-Kurs'!Q22/'1-Kurs'!Q21-1</f>
        <v>1.8210733463508433E-4</v>
      </c>
      <c r="R22" s="1">
        <f>'1-Kurs'!R22/'1-Kurs'!R21-1</f>
        <v>2.9497327117606886E-2</v>
      </c>
      <c r="S22" s="1">
        <f>'1-Kurs'!S22/'1-Kurs'!S21-1</f>
        <v>-2.9237432176857592E-2</v>
      </c>
      <c r="T22" s="1">
        <f>'1-Kurs'!T22/'1-Kurs'!T21-1</f>
        <v>-6.3652023323722551E-3</v>
      </c>
      <c r="U22" s="1">
        <f>'1-Kurs'!U22/'1-Kurs'!U21-1</f>
        <v>-6.9726461792306793E-2</v>
      </c>
      <c r="V22" s="1">
        <f>'1-Kurs'!V22/'1-Kurs'!V21-1</f>
        <v>-7.383385230801065E-3</v>
      </c>
      <c r="W22" s="1">
        <f>'1-Kurs'!W22/'1-Kurs'!W21-1</f>
        <v>2.0286316369506174E-2</v>
      </c>
      <c r="X22" s="1">
        <f>'1-Kurs'!X22/'1-Kurs'!X21-1</f>
        <v>-7.8931162396658539E-2</v>
      </c>
      <c r="Y22" s="1">
        <f>'1-Kurs'!Y22/'1-Kurs'!Y21-1</f>
        <v>9.6939674069855819E-3</v>
      </c>
      <c r="Z22" s="1">
        <f>'1-Kurs'!Z22/'1-Kurs'!Z21-1</f>
        <v>9.150971328150348E-3</v>
      </c>
      <c r="AA22" s="1">
        <f>'1-Kurs'!AA22/'1-Kurs'!AA21-1</f>
        <v>2.3591260633393452E-2</v>
      </c>
      <c r="AB22" s="1">
        <f>'1-Kurs'!AB22/'1-Kurs'!AB21-1</f>
        <v>-3.725888672282851E-3</v>
      </c>
      <c r="AC22" s="5">
        <f>'1-Kurs'!AC22/'1-Kurs'!AC21-1</f>
        <v>1.1651871217699394E-4</v>
      </c>
    </row>
    <row r="23" spans="1:29" ht="12.75" customHeight="1" x14ac:dyDescent="0.2">
      <c r="A23" s="9">
        <f>IF('1-Kurs'!A23=0,"",'1-Kurs'!A23)</f>
        <v>33694</v>
      </c>
      <c r="B23" s="1">
        <f>'1-Kurs'!B23/'1-Kurs'!B22-1</f>
        <v>-1.0818737412492618E-2</v>
      </c>
      <c r="C23" s="1">
        <f>'1-Kurs'!C23/'1-Kurs'!C22-1</f>
        <v>3.0903228316364384E-2</v>
      </c>
      <c r="D23" s="1">
        <f>'1-Kurs'!D23/'1-Kurs'!D22-1</f>
        <v>-3.0357546679265268E-2</v>
      </c>
      <c r="E23" s="1">
        <f>'1-Kurs'!E23/'1-Kurs'!E22-1</f>
        <v>-1.146821337411974E-2</v>
      </c>
      <c r="F23" s="1">
        <f>'1-Kurs'!F23/'1-Kurs'!F22-1</f>
        <v>-3.0337137180341145E-2</v>
      </c>
      <c r="G23" s="1">
        <f>'1-Kurs'!G23/'1-Kurs'!G22-1</f>
        <v>4.6070665526584564E-2</v>
      </c>
      <c r="H23" s="1">
        <f>'1-Kurs'!H23/'1-Kurs'!H22-1</f>
        <v>-2.6884768264305858E-2</v>
      </c>
      <c r="I23" s="1">
        <f>'1-Kurs'!I23/'1-Kurs'!I22-1</f>
        <v>3.6067336402055394E-2</v>
      </c>
      <c r="J23" s="1">
        <f>'1-Kurs'!J23/'1-Kurs'!J22-1</f>
        <v>-5.1161333678221621E-2</v>
      </c>
      <c r="K23" s="1">
        <f>'1-Kurs'!K23/'1-Kurs'!K22-1</f>
        <v>2.1544608430614565E-2</v>
      </c>
      <c r="L23" s="1">
        <f>'1-Kurs'!L23/'1-Kurs'!L22-1</f>
        <v>2.5394036608407999E-2</v>
      </c>
      <c r="M23" s="1">
        <f>'1-Kurs'!M23/'1-Kurs'!M22-1</f>
        <v>0.16099358387977869</v>
      </c>
      <c r="N23" s="1">
        <f>'1-Kurs'!N23/'1-Kurs'!N22-1</f>
        <v>-4.8700262349103629E-2</v>
      </c>
      <c r="O23" s="1">
        <f>'1-Kurs'!O23/'1-Kurs'!O22-1</f>
        <v>5.5470023083543651E-3</v>
      </c>
      <c r="P23" s="1">
        <f>'1-Kurs'!P23/'1-Kurs'!P22-1</f>
        <v>1.8985045749526641E-3</v>
      </c>
      <c r="Q23" s="1">
        <f>'1-Kurs'!Q23/'1-Kurs'!Q22-1</f>
        <v>1.3810945994511048E-2</v>
      </c>
      <c r="R23" s="1">
        <f>'1-Kurs'!R23/'1-Kurs'!R22-1</f>
        <v>-5.4242533183120889E-3</v>
      </c>
      <c r="S23" s="1">
        <f>'1-Kurs'!S23/'1-Kurs'!S22-1</f>
        <v>8.6175124568689032E-2</v>
      </c>
      <c r="T23" s="1">
        <f>'1-Kurs'!T23/'1-Kurs'!T22-1</f>
        <v>-8.5196721919378327E-4</v>
      </c>
      <c r="U23" s="1">
        <f>'1-Kurs'!U23/'1-Kurs'!U22-1</f>
        <v>-4.9088293940850902E-2</v>
      </c>
      <c r="V23" s="1">
        <f>'1-Kurs'!V23/'1-Kurs'!V22-1</f>
        <v>3.5011965340545181E-2</v>
      </c>
      <c r="W23" s="1">
        <f>'1-Kurs'!W23/'1-Kurs'!W22-1</f>
        <v>7.6373594656392152E-2</v>
      </c>
      <c r="X23" s="1">
        <f>'1-Kurs'!X23/'1-Kurs'!X22-1</f>
        <v>-0.11328990046195464</v>
      </c>
      <c r="Y23" s="1">
        <f>'1-Kurs'!Y23/'1-Kurs'!Y22-1</f>
        <v>2.7909525682800362E-2</v>
      </c>
      <c r="Z23" s="1">
        <f>'1-Kurs'!Z23/'1-Kurs'!Z22-1</f>
        <v>7.5122947280255037E-3</v>
      </c>
      <c r="AA23" s="1">
        <f>'1-Kurs'!AA23/'1-Kurs'!AA22-1</f>
        <v>1.4958581536202997E-2</v>
      </c>
      <c r="AB23" s="1">
        <f>'1-Kurs'!AB23/'1-Kurs'!AB22-1</f>
        <v>8.1457147952352926E-3</v>
      </c>
      <c r="AC23" s="5">
        <f>'1-Kurs'!AC23/'1-Kurs'!AC22-1</f>
        <v>9.1914231414569336E-3</v>
      </c>
    </row>
    <row r="24" spans="1:29" ht="12.75" customHeight="1" x14ac:dyDescent="0.2">
      <c r="A24" s="9">
        <f>IF('1-Kurs'!A24=0,"",'1-Kurs'!A24)</f>
        <v>33724</v>
      </c>
      <c r="B24" s="1">
        <f>'1-Kurs'!B24/'1-Kurs'!B23-1</f>
        <v>-4.7009410668938933E-3</v>
      </c>
      <c r="C24" s="1">
        <f>'1-Kurs'!C24/'1-Kurs'!C23-1</f>
        <v>7.9019980864897699E-2</v>
      </c>
      <c r="D24" s="1">
        <f>'1-Kurs'!D24/'1-Kurs'!D23-1</f>
        <v>-0.11138724537012967</v>
      </c>
      <c r="E24" s="1">
        <f>'1-Kurs'!E24/'1-Kurs'!E23-1</f>
        <v>-9.3617850687667259E-3</v>
      </c>
      <c r="F24" s="1">
        <f>'1-Kurs'!F24/'1-Kurs'!F23-1</f>
        <v>-7.2150094298173983E-2</v>
      </c>
      <c r="G24" s="1">
        <f>'1-Kurs'!G24/'1-Kurs'!G23-1</f>
        <v>2.6972146826308441E-2</v>
      </c>
      <c r="H24" s="1">
        <f>'1-Kurs'!H24/'1-Kurs'!H23-1</f>
        <v>-1.8878980115089372E-2</v>
      </c>
      <c r="I24" s="1">
        <f>'1-Kurs'!I24/'1-Kurs'!I23-1</f>
        <v>8.2584965174236302E-2</v>
      </c>
      <c r="J24" s="1">
        <f>'1-Kurs'!J24/'1-Kurs'!J23-1</f>
        <v>-4.3933252142893453E-2</v>
      </c>
      <c r="K24" s="1">
        <f>'1-Kurs'!K24/'1-Kurs'!K23-1</f>
        <v>5.6438152760643678E-2</v>
      </c>
      <c r="L24" s="1">
        <f>'1-Kurs'!L24/'1-Kurs'!L23-1</f>
        <v>-1.9286885875532733E-2</v>
      </c>
      <c r="M24" s="1">
        <f>'1-Kurs'!M24/'1-Kurs'!M23-1</f>
        <v>3.4247673602088025E-2</v>
      </c>
      <c r="N24" s="1">
        <f>'1-Kurs'!N24/'1-Kurs'!N23-1</f>
        <v>7.878201051775946E-3</v>
      </c>
      <c r="O24" s="1">
        <f>'1-Kurs'!O24/'1-Kurs'!O23-1</f>
        <v>-3.5013806256938729E-2</v>
      </c>
      <c r="P24" s="1">
        <f>'1-Kurs'!P24/'1-Kurs'!P23-1</f>
        <v>-2.2884724474072748E-2</v>
      </c>
      <c r="Q24" s="1">
        <f>'1-Kurs'!Q24/'1-Kurs'!Q23-1</f>
        <v>-2.4023258809734993E-2</v>
      </c>
      <c r="R24" s="1">
        <f>'1-Kurs'!R24/'1-Kurs'!R23-1</f>
        <v>-2.383032020962772E-2</v>
      </c>
      <c r="S24" s="1">
        <f>'1-Kurs'!S24/'1-Kurs'!S23-1</f>
        <v>0.11835308660446797</v>
      </c>
      <c r="T24" s="1">
        <f>'1-Kurs'!T24/'1-Kurs'!T23-1</f>
        <v>4.5176064080997502E-2</v>
      </c>
      <c r="U24" s="1">
        <f>'1-Kurs'!U24/'1-Kurs'!U23-1</f>
        <v>-3.7714018420575313E-2</v>
      </c>
      <c r="V24" s="1">
        <f>'1-Kurs'!V24/'1-Kurs'!V23-1</f>
        <v>7.7669704721681221E-2</v>
      </c>
      <c r="W24" s="1">
        <f>'1-Kurs'!W24/'1-Kurs'!W23-1</f>
        <v>3.3352088505018918E-2</v>
      </c>
      <c r="X24" s="1">
        <f>'1-Kurs'!X24/'1-Kurs'!X23-1</f>
        <v>-9.1124935681989871E-2</v>
      </c>
      <c r="Y24" s="1">
        <f>'1-Kurs'!Y24/'1-Kurs'!Y23-1</f>
        <v>-4.4841700133465556E-3</v>
      </c>
      <c r="Z24" s="1">
        <f>'1-Kurs'!Z24/'1-Kurs'!Z23-1</f>
        <v>-3.326088411530348E-2</v>
      </c>
      <c r="AA24" s="1">
        <f>'1-Kurs'!AA24/'1-Kurs'!AA23-1</f>
        <v>3.0749431294915919E-2</v>
      </c>
      <c r="AB24" s="1">
        <f>'1-Kurs'!AB24/'1-Kurs'!AB23-1</f>
        <v>1.5540843679986427E-3</v>
      </c>
      <c r="AC24" s="5">
        <f>'1-Kurs'!AC24/'1-Kurs'!AC23-1</f>
        <v>8.2460030077295965E-3</v>
      </c>
    </row>
    <row r="25" spans="1:29" ht="12.75" customHeight="1" x14ac:dyDescent="0.2">
      <c r="A25" s="9">
        <f>IF('1-Kurs'!A25=0,"",'1-Kurs'!A25)</f>
        <v>33753</v>
      </c>
      <c r="B25" s="1">
        <f>'1-Kurs'!B25/'1-Kurs'!B24-1</f>
        <v>9.8019432365077375E-3</v>
      </c>
      <c r="C25" s="1">
        <f>'1-Kurs'!C25/'1-Kurs'!C24-1</f>
        <v>6.8921037364373827E-2</v>
      </c>
      <c r="D25" s="1">
        <f>'1-Kurs'!D25/'1-Kurs'!D24-1</f>
        <v>9.3146260692511529E-3</v>
      </c>
      <c r="E25" s="1">
        <f>'1-Kurs'!E25/'1-Kurs'!E24-1</f>
        <v>9.428958271002541E-3</v>
      </c>
      <c r="F25" s="1">
        <f>'1-Kurs'!F25/'1-Kurs'!F24-1</f>
        <v>4.3127459352829689E-2</v>
      </c>
      <c r="G25" s="1">
        <f>'1-Kurs'!G25/'1-Kurs'!G24-1</f>
        <v>-6.7133657237601341E-2</v>
      </c>
      <c r="H25" s="1">
        <f>'1-Kurs'!H25/'1-Kurs'!H24-1</f>
        <v>-2.1403296798139237E-4</v>
      </c>
      <c r="I25" s="1">
        <f>'1-Kurs'!I25/'1-Kurs'!I24-1</f>
        <v>6.5451898522708385E-2</v>
      </c>
      <c r="J25" s="1">
        <f>'1-Kurs'!J25/'1-Kurs'!J24-1</f>
        <v>1.6467235324207907E-2</v>
      </c>
      <c r="K25" s="1">
        <f>'1-Kurs'!K25/'1-Kurs'!K24-1</f>
        <v>-2.0638984219578438E-2</v>
      </c>
      <c r="L25" s="1">
        <f>'1-Kurs'!L25/'1-Kurs'!L24-1</f>
        <v>-7.1967438650292204E-3</v>
      </c>
      <c r="M25" s="1">
        <f>'1-Kurs'!M25/'1-Kurs'!M24-1</f>
        <v>0.17584321021314797</v>
      </c>
      <c r="N25" s="1">
        <f>'1-Kurs'!N25/'1-Kurs'!N24-1</f>
        <v>-1.5825590870322981E-2</v>
      </c>
      <c r="O25" s="1">
        <f>'1-Kurs'!O25/'1-Kurs'!O24-1</f>
        <v>4.6872431972286854E-3</v>
      </c>
      <c r="P25" s="1">
        <f>'1-Kurs'!P25/'1-Kurs'!P24-1</f>
        <v>6.1262533569533817E-2</v>
      </c>
      <c r="Q25" s="1">
        <f>'1-Kurs'!Q25/'1-Kurs'!Q24-1</f>
        <v>4.2777095885976557E-2</v>
      </c>
      <c r="R25" s="1">
        <f>'1-Kurs'!R25/'1-Kurs'!R24-1</f>
        <v>9.0509231903387111E-2</v>
      </c>
      <c r="S25" s="1">
        <f>'1-Kurs'!S25/'1-Kurs'!S24-1</f>
        <v>7.4728547595252159E-2</v>
      </c>
      <c r="T25" s="1">
        <f>'1-Kurs'!T25/'1-Kurs'!T24-1</f>
        <v>3.3205202183852034E-2</v>
      </c>
      <c r="U25" s="1">
        <f>'1-Kurs'!U25/'1-Kurs'!U24-1</f>
        <v>-8.4203751727270904E-3</v>
      </c>
      <c r="V25" s="1">
        <f>'1-Kurs'!V25/'1-Kurs'!V24-1</f>
        <v>6.1489073217418921E-2</v>
      </c>
      <c r="W25" s="1">
        <f>'1-Kurs'!W25/'1-Kurs'!W24-1</f>
        <v>4.8733631061026461E-2</v>
      </c>
      <c r="X25" s="1">
        <f>'1-Kurs'!X25/'1-Kurs'!X24-1</f>
        <v>-7.1218315001769117E-2</v>
      </c>
      <c r="Y25" s="1">
        <f>'1-Kurs'!Y25/'1-Kurs'!Y24-1</f>
        <v>5.2720210542349655E-3</v>
      </c>
      <c r="Z25" s="1">
        <f>'1-Kurs'!Z25/'1-Kurs'!Z24-1</f>
        <v>5.8940489854913958E-2</v>
      </c>
      <c r="AA25" s="1">
        <f>'1-Kurs'!AA25/'1-Kurs'!AA24-1</f>
        <v>7.0174952939873636E-2</v>
      </c>
      <c r="AB25" s="1">
        <f>'1-Kurs'!AB25/'1-Kurs'!AB24-1</f>
        <v>2.9211103518527626E-2</v>
      </c>
      <c r="AC25" s="5">
        <f>'1-Kurs'!AC25/'1-Kurs'!AC24-1</f>
        <v>3.4114829062930951E-2</v>
      </c>
    </row>
    <row r="26" spans="1:29" ht="12.75" customHeight="1" x14ac:dyDescent="0.2">
      <c r="A26" s="9">
        <f>IF('1-Kurs'!A26=0,"",'1-Kurs'!A26)</f>
        <v>33785</v>
      </c>
      <c r="B26" s="1">
        <f>'1-Kurs'!B26/'1-Kurs'!B25-1</f>
        <v>1.6311217021616198E-3</v>
      </c>
      <c r="C26" s="1">
        <f>'1-Kurs'!C26/'1-Kurs'!C25-1</f>
        <v>9.6000800648217144E-3</v>
      </c>
      <c r="D26" s="1">
        <f>'1-Kurs'!D26/'1-Kurs'!D25-1</f>
        <v>-0.10835565139763259</v>
      </c>
      <c r="E26" s="1">
        <f>'1-Kurs'!E26/'1-Kurs'!E25-1</f>
        <v>9.0173635740709912E-2</v>
      </c>
      <c r="F26" s="1">
        <f>'1-Kurs'!F26/'1-Kurs'!F25-1</f>
        <v>-3.2098043491188832E-2</v>
      </c>
      <c r="G26" s="1">
        <f>'1-Kurs'!G26/'1-Kurs'!G25-1</f>
        <v>7.0368807019321133E-2</v>
      </c>
      <c r="H26" s="1">
        <f>'1-Kurs'!H26/'1-Kurs'!H25-1</f>
        <v>2.1060288499940905E-2</v>
      </c>
      <c r="I26" s="1">
        <f>'1-Kurs'!I26/'1-Kurs'!I25-1</f>
        <v>-5.2293913634310352E-3</v>
      </c>
      <c r="J26" s="1">
        <f>'1-Kurs'!J26/'1-Kurs'!J25-1</f>
        <v>-1.2288666304385409E-2</v>
      </c>
      <c r="K26" s="1">
        <f>'1-Kurs'!K26/'1-Kurs'!K25-1</f>
        <v>5.1341399263545417E-2</v>
      </c>
      <c r="L26" s="1">
        <f>'1-Kurs'!L26/'1-Kurs'!L25-1</f>
        <v>4.5868630401066257E-2</v>
      </c>
      <c r="M26" s="1">
        <f>'1-Kurs'!M26/'1-Kurs'!M25-1</f>
        <v>-3.5254268112482556E-2</v>
      </c>
      <c r="N26" s="1">
        <f>'1-Kurs'!N26/'1-Kurs'!N25-1</f>
        <v>1.9723694313343421E-2</v>
      </c>
      <c r="O26" s="1">
        <f>'1-Kurs'!O26/'1-Kurs'!O25-1</f>
        <v>4.5898737548775159E-3</v>
      </c>
      <c r="P26" s="1">
        <f>'1-Kurs'!P26/'1-Kurs'!P25-1</f>
        <v>-1.3140550937093542E-2</v>
      </c>
      <c r="Q26" s="1">
        <f>'1-Kurs'!Q26/'1-Kurs'!Q25-1</f>
        <v>-7.998240885913499E-3</v>
      </c>
      <c r="R26" s="1">
        <f>'1-Kurs'!R26/'1-Kurs'!R25-1</f>
        <v>-2.3229147745099654E-2</v>
      </c>
      <c r="S26" s="1">
        <f>'1-Kurs'!S26/'1-Kurs'!S25-1</f>
        <v>3.890232923454251E-2</v>
      </c>
      <c r="T26" s="1">
        <f>'1-Kurs'!T26/'1-Kurs'!T25-1</f>
        <v>-6.0948366375851326E-2</v>
      </c>
      <c r="U26" s="1">
        <f>'1-Kurs'!U26/'1-Kurs'!U25-1</f>
        <v>3.7186813723844026E-4</v>
      </c>
      <c r="V26" s="1">
        <f>'1-Kurs'!V26/'1-Kurs'!V25-1</f>
        <v>-1.4384117454795398E-2</v>
      </c>
      <c r="W26" s="1">
        <f>'1-Kurs'!W26/'1-Kurs'!W25-1</f>
        <v>8.1684399468225699E-2</v>
      </c>
      <c r="X26" s="1">
        <f>'1-Kurs'!X26/'1-Kurs'!X25-1</f>
        <v>5.0741260101644592E-2</v>
      </c>
      <c r="Y26" s="1">
        <f>'1-Kurs'!Y26/'1-Kurs'!Y25-1</f>
        <v>0.1384184867441598</v>
      </c>
      <c r="Z26" s="1">
        <f>'1-Kurs'!Z26/'1-Kurs'!Z25-1</f>
        <v>3.4006590726872732E-2</v>
      </c>
      <c r="AA26" s="1">
        <f>'1-Kurs'!AA26/'1-Kurs'!AA25-1</f>
        <v>0.14265759590263594</v>
      </c>
      <c r="AB26" s="1">
        <f>'1-Kurs'!AB26/'1-Kurs'!AB25-1</f>
        <v>1.8777446807970444E-2</v>
      </c>
      <c r="AC26" s="5">
        <f>'1-Kurs'!AC26/'1-Kurs'!AC25-1</f>
        <v>4.0878386060025917E-3</v>
      </c>
    </row>
    <row r="27" spans="1:29" ht="12.75" customHeight="1" x14ac:dyDescent="0.2">
      <c r="A27" s="9">
        <f>IF('1-Kurs'!A27=0,"",'1-Kurs'!A27)</f>
        <v>33816</v>
      </c>
      <c r="B27" s="1">
        <f>'1-Kurs'!B27/'1-Kurs'!B26-1</f>
        <v>-3.1958323254137611E-3</v>
      </c>
      <c r="C27" s="1">
        <f>'1-Kurs'!C27/'1-Kurs'!C26-1</f>
        <v>-1.312701713985065E-2</v>
      </c>
      <c r="D27" s="1">
        <f>'1-Kurs'!D27/'1-Kurs'!D26-1</f>
        <v>-2.9072218950903617E-2</v>
      </c>
      <c r="E27" s="1">
        <f>'1-Kurs'!E27/'1-Kurs'!E26-1</f>
        <v>2.8426287403737316E-2</v>
      </c>
      <c r="F27" s="1">
        <f>'1-Kurs'!F27/'1-Kurs'!F26-1</f>
        <v>-0.12782178167128322</v>
      </c>
      <c r="G27" s="1">
        <f>'1-Kurs'!G27/'1-Kurs'!G26-1</f>
        <v>-4.2391534102201867E-2</v>
      </c>
      <c r="H27" s="1">
        <f>'1-Kurs'!H27/'1-Kurs'!H26-1</f>
        <v>4.1601240845551501E-2</v>
      </c>
      <c r="I27" s="1">
        <f>'1-Kurs'!I27/'1-Kurs'!I26-1</f>
        <v>1.3566751513593989E-3</v>
      </c>
      <c r="J27" s="1">
        <f>'1-Kurs'!J27/'1-Kurs'!J26-1</f>
        <v>-0.11221163562045799</v>
      </c>
      <c r="K27" s="1">
        <f>'1-Kurs'!K27/'1-Kurs'!K26-1</f>
        <v>-5.1229022709058714E-2</v>
      </c>
      <c r="L27" s="1">
        <f>'1-Kurs'!L27/'1-Kurs'!L26-1</f>
        <v>2.4237190967162592E-2</v>
      </c>
      <c r="M27" s="1">
        <f>'1-Kurs'!M27/'1-Kurs'!M26-1</f>
        <v>0.24005730686032867</v>
      </c>
      <c r="N27" s="1">
        <f>'1-Kurs'!N27/'1-Kurs'!N26-1</f>
        <v>-1.8857771103496068E-2</v>
      </c>
      <c r="O27" s="1">
        <f>'1-Kurs'!O27/'1-Kurs'!O26-1</f>
        <v>-2.7068950039561779E-2</v>
      </c>
      <c r="P27" s="1">
        <f>'1-Kurs'!P27/'1-Kurs'!P26-1</f>
        <v>-0.10533593982656797</v>
      </c>
      <c r="Q27" s="1">
        <f>'1-Kurs'!Q27/'1-Kurs'!Q26-1</f>
        <v>-5.364969554049237E-2</v>
      </c>
      <c r="R27" s="1">
        <f>'1-Kurs'!R27/'1-Kurs'!R26-1</f>
        <v>-0.10488215932925127</v>
      </c>
      <c r="S27" s="1">
        <f>'1-Kurs'!S27/'1-Kurs'!S26-1</f>
        <v>-2.2855928341108611E-2</v>
      </c>
      <c r="T27" s="1">
        <f>'1-Kurs'!T27/'1-Kurs'!T26-1</f>
        <v>-5.8997967827442155E-3</v>
      </c>
      <c r="U27" s="1">
        <f>'1-Kurs'!U27/'1-Kurs'!U26-1</f>
        <v>-9.7442849389851482E-2</v>
      </c>
      <c r="V27" s="1">
        <f>'1-Kurs'!V27/'1-Kurs'!V26-1</f>
        <v>1.6775284185930772E-2</v>
      </c>
      <c r="W27" s="1">
        <f>'1-Kurs'!W27/'1-Kurs'!W26-1</f>
        <v>2.0963507136199544E-2</v>
      </c>
      <c r="X27" s="1">
        <f>'1-Kurs'!X27/'1-Kurs'!X26-1</f>
        <v>6.4840971681156434E-2</v>
      </c>
      <c r="Y27" s="1">
        <f>'1-Kurs'!Y27/'1-Kurs'!Y26-1</f>
        <v>8.179274312557494E-2</v>
      </c>
      <c r="Z27" s="1">
        <f>'1-Kurs'!Z27/'1-Kurs'!Z26-1</f>
        <v>1.0703521657187576E-2</v>
      </c>
      <c r="AA27" s="1">
        <f>'1-Kurs'!AA27/'1-Kurs'!AA26-1</f>
        <v>-4.4494889332623466E-2</v>
      </c>
      <c r="AB27" s="1">
        <f>'1-Kurs'!AB27/'1-Kurs'!AB26-1</f>
        <v>-1.2645472815026038E-2</v>
      </c>
      <c r="AC27" s="5">
        <f>'1-Kurs'!AC27/'1-Kurs'!AC26-1</f>
        <v>-3.4903000181161214E-3</v>
      </c>
    </row>
    <row r="28" spans="1:29" ht="12.75" customHeight="1" x14ac:dyDescent="0.2">
      <c r="A28" s="9">
        <f>IF('1-Kurs'!A28=0,"",'1-Kurs'!A28)</f>
        <v>33847</v>
      </c>
      <c r="B28" s="1">
        <f>'1-Kurs'!B28/'1-Kurs'!B27-1</f>
        <v>-1.4620618223985193E-2</v>
      </c>
      <c r="C28" s="1">
        <f>'1-Kurs'!C28/'1-Kurs'!C27-1</f>
        <v>-2.1828114224783146E-2</v>
      </c>
      <c r="D28" s="1">
        <f>'1-Kurs'!D28/'1-Kurs'!D27-1</f>
        <v>-8.0897573742390372E-2</v>
      </c>
      <c r="E28" s="1">
        <f>'1-Kurs'!E28/'1-Kurs'!E27-1</f>
        <v>-1.1394431022245799E-2</v>
      </c>
      <c r="F28" s="1">
        <f>'1-Kurs'!F28/'1-Kurs'!F27-1</f>
        <v>-2.5192255761802507E-2</v>
      </c>
      <c r="G28" s="1">
        <f>'1-Kurs'!G28/'1-Kurs'!G27-1</f>
        <v>-9.1359638044827274E-2</v>
      </c>
      <c r="H28" s="1">
        <f>'1-Kurs'!H28/'1-Kurs'!H27-1</f>
        <v>-4.1958004118856085E-2</v>
      </c>
      <c r="I28" s="1">
        <f>'1-Kurs'!I28/'1-Kurs'!I27-1</f>
        <v>-2.2643393951205293E-2</v>
      </c>
      <c r="J28" s="1">
        <f>'1-Kurs'!J28/'1-Kurs'!J27-1</f>
        <v>1.0212972548918842E-2</v>
      </c>
      <c r="K28" s="1">
        <f>'1-Kurs'!K28/'1-Kurs'!K27-1</f>
        <v>6.0979820334720047E-2</v>
      </c>
      <c r="L28" s="1">
        <f>'1-Kurs'!L28/'1-Kurs'!L27-1</f>
        <v>4.4119698509617056E-3</v>
      </c>
      <c r="M28" s="1">
        <f>'1-Kurs'!M28/'1-Kurs'!M27-1</f>
        <v>4.5643961706995473E-2</v>
      </c>
      <c r="N28" s="1">
        <f>'1-Kurs'!N28/'1-Kurs'!N27-1</f>
        <v>-1.5130812783427761E-2</v>
      </c>
      <c r="O28" s="1">
        <f>'1-Kurs'!O28/'1-Kurs'!O27-1</f>
        <v>-5.0040447779449049E-2</v>
      </c>
      <c r="P28" s="1">
        <f>'1-Kurs'!P28/'1-Kurs'!P27-1</f>
        <v>-1.7274828515056906E-2</v>
      </c>
      <c r="Q28" s="1">
        <f>'1-Kurs'!Q28/'1-Kurs'!Q27-1</f>
        <v>5.3518249152151309E-3</v>
      </c>
      <c r="R28" s="1">
        <f>'1-Kurs'!R28/'1-Kurs'!R27-1</f>
        <v>-2.5098448433796383E-2</v>
      </c>
      <c r="S28" s="1">
        <f>'1-Kurs'!S28/'1-Kurs'!S27-1</f>
        <v>-2.6818175514455311E-2</v>
      </c>
      <c r="T28" s="1">
        <f>'1-Kurs'!T28/'1-Kurs'!T27-1</f>
        <v>2.6162686348738307E-2</v>
      </c>
      <c r="U28" s="1">
        <f>'1-Kurs'!U28/'1-Kurs'!U27-1</f>
        <v>1.7274566317555529E-2</v>
      </c>
      <c r="V28" s="1">
        <f>'1-Kurs'!V28/'1-Kurs'!V27-1</f>
        <v>-1.4431984854803903E-2</v>
      </c>
      <c r="W28" s="1">
        <f>'1-Kurs'!W28/'1-Kurs'!W27-1</f>
        <v>3.2220996052882533E-2</v>
      </c>
      <c r="X28" s="1">
        <f>'1-Kurs'!X28/'1-Kurs'!X27-1</f>
        <v>2.1549388422184457E-2</v>
      </c>
      <c r="Y28" s="1">
        <f>'1-Kurs'!Y28/'1-Kurs'!Y27-1</f>
        <v>-5.406746080182212E-3</v>
      </c>
      <c r="Z28" s="1">
        <f>'1-Kurs'!Z28/'1-Kurs'!Z27-1</f>
        <v>-6.0292297020835606E-2</v>
      </c>
      <c r="AA28" s="1">
        <f>'1-Kurs'!AA28/'1-Kurs'!AA27-1</f>
        <v>5.8331141149925436E-4</v>
      </c>
      <c r="AB28" s="1">
        <f>'1-Kurs'!AB28/'1-Kurs'!AB27-1</f>
        <v>-1.1538318160093541E-2</v>
      </c>
      <c r="AC28" s="5">
        <f>'1-Kurs'!AC28/'1-Kurs'!AC27-1</f>
        <v>-1.0661705497432616E-2</v>
      </c>
    </row>
    <row r="29" spans="1:29" ht="12.75" customHeight="1" x14ac:dyDescent="0.2">
      <c r="A29" s="9">
        <f>IF('1-Kurs'!A29=0,"",'1-Kurs'!A29)</f>
        <v>33877</v>
      </c>
      <c r="B29" s="1">
        <f>'1-Kurs'!B29/'1-Kurs'!B28-1</f>
        <v>-3.1608505949366039E-2</v>
      </c>
      <c r="C29" s="1">
        <f>'1-Kurs'!C29/'1-Kurs'!C28-1</f>
        <v>2.815765204460674E-2</v>
      </c>
      <c r="D29" s="1">
        <f>'1-Kurs'!D29/'1-Kurs'!D28-1</f>
        <v>3.026562561795787E-2</v>
      </c>
      <c r="E29" s="1">
        <f>'1-Kurs'!E29/'1-Kurs'!E28-1</f>
        <v>-5.2639594046670513E-2</v>
      </c>
      <c r="F29" s="1">
        <f>'1-Kurs'!F29/'1-Kurs'!F28-1</f>
        <v>-6.7110456440230282E-3</v>
      </c>
      <c r="G29" s="1">
        <f>'1-Kurs'!G29/'1-Kurs'!G28-1</f>
        <v>-3.9826351162714824E-2</v>
      </c>
      <c r="H29" s="1">
        <f>'1-Kurs'!H29/'1-Kurs'!H28-1</f>
        <v>1.4419297119981245E-2</v>
      </c>
      <c r="I29" s="1">
        <f>'1-Kurs'!I29/'1-Kurs'!I28-1</f>
        <v>3.0364675205153846E-2</v>
      </c>
      <c r="J29" s="1">
        <f>'1-Kurs'!J29/'1-Kurs'!J28-1</f>
        <v>5.5682243139376864E-2</v>
      </c>
      <c r="K29" s="1">
        <f>'1-Kurs'!K29/'1-Kurs'!K28-1</f>
        <v>4.5081733902385013E-2</v>
      </c>
      <c r="L29" s="1">
        <f>'1-Kurs'!L29/'1-Kurs'!L28-1</f>
        <v>2.8576850913325735E-2</v>
      </c>
      <c r="M29" s="1">
        <f>'1-Kurs'!M29/'1-Kurs'!M28-1</f>
        <v>0.19719923638666592</v>
      </c>
      <c r="N29" s="1">
        <f>'1-Kurs'!N29/'1-Kurs'!N28-1</f>
        <v>-7.7558529084176042E-2</v>
      </c>
      <c r="O29" s="1">
        <f>'1-Kurs'!O29/'1-Kurs'!O28-1</f>
        <v>1.1870005929355276E-3</v>
      </c>
      <c r="P29" s="1">
        <f>'1-Kurs'!P29/'1-Kurs'!P28-1</f>
        <v>2.0535258155136571E-3</v>
      </c>
      <c r="Q29" s="1">
        <f>'1-Kurs'!Q29/'1-Kurs'!Q28-1</f>
        <v>-1.9136793468684465E-2</v>
      </c>
      <c r="R29" s="1">
        <f>'1-Kurs'!R29/'1-Kurs'!R28-1</f>
        <v>2.1943812796501039E-2</v>
      </c>
      <c r="S29" s="1">
        <f>'1-Kurs'!S29/'1-Kurs'!S28-1</f>
        <v>-1.5793906693097437E-2</v>
      </c>
      <c r="T29" s="1">
        <f>'1-Kurs'!T29/'1-Kurs'!T28-1</f>
        <v>-2.1934781360772648E-2</v>
      </c>
      <c r="U29" s="1">
        <f>'1-Kurs'!U29/'1-Kurs'!U28-1</f>
        <v>5.4445329373874696E-2</v>
      </c>
      <c r="V29" s="1">
        <f>'1-Kurs'!V29/'1-Kurs'!V28-1</f>
        <v>1.8461286831760182E-2</v>
      </c>
      <c r="W29" s="1">
        <f>'1-Kurs'!W29/'1-Kurs'!W28-1</f>
        <v>-6.3618724711772101E-2</v>
      </c>
      <c r="X29" s="1">
        <f>'1-Kurs'!X29/'1-Kurs'!X28-1</f>
        <v>-7.3672266702597633E-2</v>
      </c>
      <c r="Y29" s="1">
        <f>'1-Kurs'!Y29/'1-Kurs'!Y28-1</f>
        <v>-0.11195675437924746</v>
      </c>
      <c r="Z29" s="1">
        <f>'1-Kurs'!Z29/'1-Kurs'!Z28-1</f>
        <v>2.6641158429047795E-2</v>
      </c>
      <c r="AA29" s="1">
        <f>'1-Kurs'!AA29/'1-Kurs'!AA28-1</f>
        <v>-6.0922956334302225E-2</v>
      </c>
      <c r="AB29" s="1">
        <f>'1-Kurs'!AB29/'1-Kurs'!AB28-1</f>
        <v>-8.0387620647459634E-4</v>
      </c>
      <c r="AC29" s="5">
        <f>'1-Kurs'!AC29/'1-Kurs'!AC28-1</f>
        <v>1.4806218891560974E-2</v>
      </c>
    </row>
    <row r="30" spans="1:29" ht="12.75" customHeight="1" x14ac:dyDescent="0.2">
      <c r="A30" s="9">
        <f>IF('1-Kurs'!A30=0,"",'1-Kurs'!A30)</f>
        <v>33907</v>
      </c>
      <c r="B30" s="1">
        <f>'1-Kurs'!B30/'1-Kurs'!B29-1</f>
        <v>-9.1895725402185491E-2</v>
      </c>
      <c r="C30" s="1">
        <f>'1-Kurs'!C30/'1-Kurs'!C29-1</f>
        <v>-3.9085586091719748E-2</v>
      </c>
      <c r="D30" s="1">
        <f>'1-Kurs'!D30/'1-Kurs'!D29-1</f>
        <v>0.23172907326554237</v>
      </c>
      <c r="E30" s="1">
        <f>'1-Kurs'!E30/'1-Kurs'!E29-1</f>
        <v>-2.9728928055420045E-2</v>
      </c>
      <c r="F30" s="1">
        <f>'1-Kurs'!F30/'1-Kurs'!F29-1</f>
        <v>-3.4929022760976425E-2</v>
      </c>
      <c r="G30" s="1">
        <f>'1-Kurs'!G30/'1-Kurs'!G29-1</f>
        <v>-1.0312613283924743E-2</v>
      </c>
      <c r="H30" s="1">
        <f>'1-Kurs'!H30/'1-Kurs'!H29-1</f>
        <v>-2.4350889774029438E-2</v>
      </c>
      <c r="I30" s="1">
        <f>'1-Kurs'!I30/'1-Kurs'!I29-1</f>
        <v>-5.5716723390714873E-2</v>
      </c>
      <c r="J30" s="1">
        <f>'1-Kurs'!J30/'1-Kurs'!J29-1</f>
        <v>-6.46295726835866E-3</v>
      </c>
      <c r="K30" s="1">
        <f>'1-Kurs'!K30/'1-Kurs'!K29-1</f>
        <v>-8.2025257177514854E-3</v>
      </c>
      <c r="L30" s="1">
        <f>'1-Kurs'!L30/'1-Kurs'!L29-1</f>
        <v>4.0206247819436491E-3</v>
      </c>
      <c r="M30" s="1">
        <f>'1-Kurs'!M30/'1-Kurs'!M29-1</f>
        <v>-9.3120297270918195E-2</v>
      </c>
      <c r="N30" s="1">
        <f>'1-Kurs'!N30/'1-Kurs'!N29-1</f>
        <v>-8.93831845484232E-2</v>
      </c>
      <c r="O30" s="1">
        <f>'1-Kurs'!O30/'1-Kurs'!O29-1</f>
        <v>2.3260641010023342E-3</v>
      </c>
      <c r="P30" s="1">
        <f>'1-Kurs'!P30/'1-Kurs'!P29-1</f>
        <v>1.4317332964448815E-2</v>
      </c>
      <c r="Q30" s="1">
        <f>'1-Kurs'!Q30/'1-Kurs'!Q29-1</f>
        <v>-1.7231691701821705E-2</v>
      </c>
      <c r="R30" s="1">
        <f>'1-Kurs'!R30/'1-Kurs'!R29-1</f>
        <v>1.9960782222854245E-2</v>
      </c>
      <c r="S30" s="1">
        <f>'1-Kurs'!S30/'1-Kurs'!S29-1</f>
        <v>9.2284877549171362E-3</v>
      </c>
      <c r="T30" s="1">
        <f>'1-Kurs'!T30/'1-Kurs'!T29-1</f>
        <v>-1.0619556674776542E-2</v>
      </c>
      <c r="U30" s="1">
        <f>'1-Kurs'!U30/'1-Kurs'!U29-1</f>
        <v>1.4475522490672965E-2</v>
      </c>
      <c r="V30" s="1">
        <f>'1-Kurs'!V30/'1-Kurs'!V29-1</f>
        <v>-3.8951653563892408E-2</v>
      </c>
      <c r="W30" s="1">
        <f>'1-Kurs'!W30/'1-Kurs'!W29-1</f>
        <v>-0.14170945248299172</v>
      </c>
      <c r="X30" s="1">
        <f>'1-Kurs'!X30/'1-Kurs'!X29-1</f>
        <v>-7.4161858915469336E-2</v>
      </c>
      <c r="Y30" s="1">
        <f>'1-Kurs'!Y30/'1-Kurs'!Y29-1</f>
        <v>-0.14714876398531818</v>
      </c>
      <c r="Z30" s="1">
        <f>'1-Kurs'!Z30/'1-Kurs'!Z29-1</f>
        <v>-3.1049915586277343E-2</v>
      </c>
      <c r="AA30" s="1">
        <f>'1-Kurs'!AA30/'1-Kurs'!AA29-1</f>
        <v>-8.3364343943019281E-2</v>
      </c>
      <c r="AB30" s="1">
        <f>'1-Kurs'!AB30/'1-Kurs'!AB29-1</f>
        <v>-2.8129530878331033E-2</v>
      </c>
      <c r="AC30" s="5">
        <f>'1-Kurs'!AC30/'1-Kurs'!AC29-1</f>
        <v>-2.9498249294895862E-2</v>
      </c>
    </row>
    <row r="31" spans="1:29" ht="13.5" customHeight="1" x14ac:dyDescent="0.2">
      <c r="A31" s="9">
        <f>IF('1-Kurs'!A31=0,"",'1-Kurs'!A31)</f>
        <v>33938</v>
      </c>
      <c r="B31" s="1">
        <f>'1-Kurs'!B31/'1-Kurs'!B30-1</f>
        <v>2.5963902293964169E-2</v>
      </c>
      <c r="C31" s="1">
        <f>'1-Kurs'!C31/'1-Kurs'!C30-1</f>
        <v>-3.2542125567171065E-2</v>
      </c>
      <c r="D31" s="1">
        <f>'1-Kurs'!D31/'1-Kurs'!D30-1</f>
        <v>3.1746187964202255E-2</v>
      </c>
      <c r="E31" s="1">
        <f>'1-Kurs'!E31/'1-Kurs'!E30-1</f>
        <v>-3.3119995266458813E-2</v>
      </c>
      <c r="F31" s="1">
        <f>'1-Kurs'!F31/'1-Kurs'!F30-1</f>
        <v>2.4030808083980837E-2</v>
      </c>
      <c r="G31" s="1">
        <f>'1-Kurs'!G31/'1-Kurs'!G30-1</f>
        <v>0.11082056949830266</v>
      </c>
      <c r="H31" s="1">
        <f>'1-Kurs'!H31/'1-Kurs'!H30-1</f>
        <v>-1.4725469629717547E-2</v>
      </c>
      <c r="I31" s="1">
        <f>'1-Kurs'!I31/'1-Kurs'!I30-1</f>
        <v>-6.6197002689893703E-2</v>
      </c>
      <c r="J31" s="1">
        <f>'1-Kurs'!J31/'1-Kurs'!J30-1</f>
        <v>6.2702878205940449E-2</v>
      </c>
      <c r="K31" s="1">
        <f>'1-Kurs'!K31/'1-Kurs'!K30-1</f>
        <v>2.0606640883090277E-2</v>
      </c>
      <c r="L31" s="1">
        <f>'1-Kurs'!L31/'1-Kurs'!L30-1</f>
        <v>3.3623300750284413E-2</v>
      </c>
      <c r="M31" s="1">
        <f>'1-Kurs'!M31/'1-Kurs'!M30-1</f>
        <v>-7.1201414019007592E-2</v>
      </c>
      <c r="N31" s="1">
        <f>'1-Kurs'!N31/'1-Kurs'!N30-1</f>
        <v>-4.8461447641733879E-2</v>
      </c>
      <c r="O31" s="1">
        <f>'1-Kurs'!O31/'1-Kurs'!O30-1</f>
        <v>-4.6345795002579182E-3</v>
      </c>
      <c r="P31" s="1">
        <f>'1-Kurs'!P31/'1-Kurs'!P30-1</f>
        <v>2.2622438766868758E-2</v>
      </c>
      <c r="Q31" s="1">
        <f>'1-Kurs'!Q31/'1-Kurs'!Q30-1</f>
        <v>-5.0105359364288615E-3</v>
      </c>
      <c r="R31" s="1">
        <f>'1-Kurs'!R31/'1-Kurs'!R30-1</f>
        <v>5.7853150134982601E-2</v>
      </c>
      <c r="S31" s="1">
        <f>'1-Kurs'!S31/'1-Kurs'!S30-1</f>
        <v>-3.8479980005300729E-2</v>
      </c>
      <c r="T31" s="1">
        <f>'1-Kurs'!T31/'1-Kurs'!T30-1</f>
        <v>-3.6884269613972509E-2</v>
      </c>
      <c r="U31" s="1">
        <f>'1-Kurs'!U31/'1-Kurs'!U30-1</f>
        <v>5.8443718388321075E-2</v>
      </c>
      <c r="V31" s="1">
        <f>'1-Kurs'!V31/'1-Kurs'!V30-1</f>
        <v>-3.4226106623711949E-2</v>
      </c>
      <c r="W31" s="1">
        <f>'1-Kurs'!W31/'1-Kurs'!W30-1</f>
        <v>2.6268086088131692E-2</v>
      </c>
      <c r="X31" s="1">
        <f>'1-Kurs'!X31/'1-Kurs'!X30-1</f>
        <v>3.6014328334513124E-2</v>
      </c>
      <c r="Y31" s="1">
        <f>'1-Kurs'!Y31/'1-Kurs'!Y30-1</f>
        <v>-8.3633969000066144E-2</v>
      </c>
      <c r="Z31" s="1">
        <f>'1-Kurs'!Z31/'1-Kurs'!Z30-1</f>
        <v>2.814569730812444E-2</v>
      </c>
      <c r="AA31" s="1">
        <f>'1-Kurs'!AA31/'1-Kurs'!AA30-1</f>
        <v>-2.5601771095068337E-2</v>
      </c>
      <c r="AB31" s="1">
        <f>'1-Kurs'!AB31/'1-Kurs'!AB30-1</f>
        <v>1.6970400043045952E-3</v>
      </c>
      <c r="AC31" s="5">
        <f>'1-Kurs'!AC31/'1-Kurs'!AC30-1</f>
        <v>-8.435519835487626E-3</v>
      </c>
    </row>
    <row r="32" spans="1:29" ht="12.75" customHeight="1" x14ac:dyDescent="0.2">
      <c r="A32" s="9">
        <f>IF('1-Kurs'!A32=0,"",'1-Kurs'!A32)</f>
        <v>33969</v>
      </c>
      <c r="B32" s="1">
        <f>'1-Kurs'!B32/'1-Kurs'!B31-1</f>
        <v>3.2042289687737924E-2</v>
      </c>
      <c r="C32" s="1">
        <f>'1-Kurs'!C32/'1-Kurs'!C31-1</f>
        <v>-2.0153530044348389E-2</v>
      </c>
      <c r="D32" s="1">
        <f>'1-Kurs'!D32/'1-Kurs'!D31-1</f>
        <v>6.5278011834620786E-2</v>
      </c>
      <c r="E32" s="1">
        <f>'1-Kurs'!E32/'1-Kurs'!E31-1</f>
        <v>4.9379114798741242E-2</v>
      </c>
      <c r="F32" s="1">
        <f>'1-Kurs'!F32/'1-Kurs'!F31-1</f>
        <v>-1.9837525658847999E-2</v>
      </c>
      <c r="G32" s="1">
        <f>'1-Kurs'!G32/'1-Kurs'!G31-1</f>
        <v>1.5558629091167342E-2</v>
      </c>
      <c r="H32" s="1">
        <f>'1-Kurs'!H32/'1-Kurs'!H31-1</f>
        <v>-4.3775564222887642E-3</v>
      </c>
      <c r="I32" s="1">
        <f>'1-Kurs'!I32/'1-Kurs'!I31-1</f>
        <v>-3.3364073582448084E-3</v>
      </c>
      <c r="J32" s="1">
        <f>'1-Kurs'!J32/'1-Kurs'!J31-1</f>
        <v>-2.8667837841117594E-2</v>
      </c>
      <c r="K32" s="1">
        <f>'1-Kurs'!K32/'1-Kurs'!K31-1</f>
        <v>8.568426937052509E-3</v>
      </c>
      <c r="L32" s="1">
        <f>'1-Kurs'!L32/'1-Kurs'!L31-1</f>
        <v>4.3019303409250531E-2</v>
      </c>
      <c r="M32" s="1">
        <f>'1-Kurs'!M32/'1-Kurs'!M31-1</f>
        <v>-3.7786511974078452E-2</v>
      </c>
      <c r="N32" s="1">
        <f>'1-Kurs'!N32/'1-Kurs'!N31-1</f>
        <v>1.4938540097217734E-2</v>
      </c>
      <c r="O32" s="1">
        <f>'1-Kurs'!O32/'1-Kurs'!O31-1</f>
        <v>-1.900115329820673E-2</v>
      </c>
      <c r="P32" s="1">
        <f>'1-Kurs'!P32/'1-Kurs'!P31-1</f>
        <v>1.3853531784826512E-2</v>
      </c>
      <c r="Q32" s="1">
        <f>'1-Kurs'!Q32/'1-Kurs'!Q31-1</f>
        <v>2.5476861902181236E-2</v>
      </c>
      <c r="R32" s="1">
        <f>'1-Kurs'!R32/'1-Kurs'!R31-1</f>
        <v>2.491613179524732E-3</v>
      </c>
      <c r="S32" s="1">
        <f>'1-Kurs'!S32/'1-Kurs'!S31-1</f>
        <v>2.8011842404920273E-3</v>
      </c>
      <c r="T32" s="1">
        <f>'1-Kurs'!T32/'1-Kurs'!T31-1</f>
        <v>7.420111099563087E-4</v>
      </c>
      <c r="U32" s="1">
        <f>'1-Kurs'!U32/'1-Kurs'!U31-1</f>
        <v>-4.3823077623451834E-2</v>
      </c>
      <c r="V32" s="1">
        <f>'1-Kurs'!V32/'1-Kurs'!V31-1</f>
        <v>-2.0480387255262023E-2</v>
      </c>
      <c r="W32" s="1">
        <f>'1-Kurs'!W32/'1-Kurs'!W31-1</f>
        <v>-6.4149913289228588E-2</v>
      </c>
      <c r="X32" s="1">
        <f>'1-Kurs'!X32/'1-Kurs'!X31-1</f>
        <v>-6.8820805391625495E-2</v>
      </c>
      <c r="Y32" s="1">
        <f>'1-Kurs'!Y32/'1-Kurs'!Y31-1</f>
        <v>-4.2055215418217995E-2</v>
      </c>
      <c r="Z32" s="1">
        <f>'1-Kurs'!Z32/'1-Kurs'!Z31-1</f>
        <v>-2.2494441481677674E-2</v>
      </c>
      <c r="AA32" s="1">
        <f>'1-Kurs'!AA32/'1-Kurs'!AA31-1</f>
        <v>1.7243729022109022E-2</v>
      </c>
      <c r="AB32" s="1">
        <f>'1-Kurs'!AB32/'1-Kurs'!AB31-1</f>
        <v>-3.984273690835427E-3</v>
      </c>
      <c r="AC32" s="5">
        <f>'1-Kurs'!AC32/'1-Kurs'!AC31-1</f>
        <v>-5.2154278491578498E-4</v>
      </c>
    </row>
    <row r="33" spans="1:29" ht="12.75" customHeight="1" x14ac:dyDescent="0.2">
      <c r="A33" s="9">
        <f>IF('1-Kurs'!A33=0,"",'1-Kurs'!A33)</f>
        <v>33998</v>
      </c>
      <c r="B33" s="1">
        <f>'1-Kurs'!B33/'1-Kurs'!B32-1</f>
        <v>-2.5748135625570878E-2</v>
      </c>
      <c r="C33" s="1">
        <f>'1-Kurs'!C33/'1-Kurs'!C32-1</f>
        <v>-2.4680815173271364E-3</v>
      </c>
      <c r="D33" s="1">
        <f>'1-Kurs'!D33/'1-Kurs'!D32-1</f>
        <v>-0.24631153535046013</v>
      </c>
      <c r="E33" s="1">
        <f>'1-Kurs'!E33/'1-Kurs'!E32-1</f>
        <v>-4.2521448308774024E-2</v>
      </c>
      <c r="F33" s="1">
        <f>'1-Kurs'!F33/'1-Kurs'!F32-1</f>
        <v>-6.7897347822440945E-3</v>
      </c>
      <c r="G33" s="1">
        <f>'1-Kurs'!G33/'1-Kurs'!G32-1</f>
        <v>1.0650567365092289E-2</v>
      </c>
      <c r="H33" s="1">
        <f>'1-Kurs'!H33/'1-Kurs'!H32-1</f>
        <v>-7.955899326110516E-3</v>
      </c>
      <c r="I33" s="1">
        <f>'1-Kurs'!I33/'1-Kurs'!I32-1</f>
        <v>-3.3412240991611553E-3</v>
      </c>
      <c r="J33" s="1">
        <f>'1-Kurs'!J33/'1-Kurs'!J32-1</f>
        <v>4.1433424976464517E-2</v>
      </c>
      <c r="K33" s="1">
        <f>'1-Kurs'!K33/'1-Kurs'!K32-1</f>
        <v>1.4417410472531644E-2</v>
      </c>
      <c r="L33" s="1">
        <f>'1-Kurs'!L33/'1-Kurs'!L32-1</f>
        <v>1.3163338834522698E-2</v>
      </c>
      <c r="M33" s="1">
        <f>'1-Kurs'!M33/'1-Kurs'!M32-1</f>
        <v>4.3759680412931434E-3</v>
      </c>
      <c r="N33" s="1">
        <f>'1-Kurs'!N33/'1-Kurs'!N32-1</f>
        <v>-1.874225006414898E-2</v>
      </c>
      <c r="O33" s="1">
        <f>'1-Kurs'!O33/'1-Kurs'!O32-1</f>
        <v>-5.6753283426405066E-3</v>
      </c>
      <c r="P33" s="1">
        <f>'1-Kurs'!P33/'1-Kurs'!P32-1</f>
        <v>2.0378071031526002E-3</v>
      </c>
      <c r="Q33" s="1">
        <f>'1-Kurs'!Q33/'1-Kurs'!Q32-1</f>
        <v>-1.9174861881477434E-2</v>
      </c>
      <c r="R33" s="1">
        <f>'1-Kurs'!R33/'1-Kurs'!R32-1</f>
        <v>5.8624814332848274E-3</v>
      </c>
      <c r="S33" s="1">
        <f>'1-Kurs'!S33/'1-Kurs'!S32-1</f>
        <v>-1.0632307900735993E-2</v>
      </c>
      <c r="T33" s="1">
        <f>'1-Kurs'!T33/'1-Kurs'!T32-1</f>
        <v>3.1165401566973339E-2</v>
      </c>
      <c r="U33" s="1">
        <f>'1-Kurs'!U33/'1-Kurs'!U32-1</f>
        <v>7.6842327554762058E-2</v>
      </c>
      <c r="V33" s="1">
        <f>'1-Kurs'!V33/'1-Kurs'!V32-1</f>
        <v>3.5702475264810962E-2</v>
      </c>
      <c r="W33" s="1">
        <f>'1-Kurs'!W33/'1-Kurs'!W32-1</f>
        <v>3.7990273178413414E-2</v>
      </c>
      <c r="X33" s="1">
        <f>'1-Kurs'!X33/'1-Kurs'!X32-1</f>
        <v>-2.3224877429972257E-2</v>
      </c>
      <c r="Y33" s="1">
        <f>'1-Kurs'!Y33/'1-Kurs'!Y32-1</f>
        <v>-5.3405692767748425E-2</v>
      </c>
      <c r="Z33" s="1">
        <f>'1-Kurs'!Z33/'1-Kurs'!Z32-1</f>
        <v>3.1467841142076125E-2</v>
      </c>
      <c r="AA33" s="1">
        <f>'1-Kurs'!AA33/'1-Kurs'!AA32-1</f>
        <v>2.3072079434556247E-3</v>
      </c>
      <c r="AB33" s="1">
        <f>'1-Kurs'!AB33/'1-Kurs'!AB32-1</f>
        <v>-6.099032789212866E-3</v>
      </c>
      <c r="AC33" s="5">
        <f>'1-Kurs'!AC33/'1-Kurs'!AC32-1</f>
        <v>-1.8652325964487737E-3</v>
      </c>
    </row>
    <row r="34" spans="1:29" ht="12.75" customHeight="1" x14ac:dyDescent="0.2">
      <c r="A34" s="9">
        <f>IF('1-Kurs'!A34=0,"",'1-Kurs'!A34)</f>
        <v>34026</v>
      </c>
      <c r="B34" s="1">
        <f>'1-Kurs'!B34/'1-Kurs'!B33-1</f>
        <v>-1.15140693307062E-2</v>
      </c>
      <c r="C34" s="1">
        <f>'1-Kurs'!C34/'1-Kurs'!C33-1</f>
        <v>2.2249724943429694E-2</v>
      </c>
      <c r="D34" s="1">
        <f>'1-Kurs'!D34/'1-Kurs'!D33-1</f>
        <v>4.2513336158315207E-2</v>
      </c>
      <c r="E34" s="1">
        <f>'1-Kurs'!E34/'1-Kurs'!E33-1</f>
        <v>-3.4210045476693152E-2</v>
      </c>
      <c r="F34" s="1">
        <f>'1-Kurs'!F34/'1-Kurs'!F33-1</f>
        <v>-1.1546086669380617E-2</v>
      </c>
      <c r="G34" s="1">
        <f>'1-Kurs'!G34/'1-Kurs'!G33-1</f>
        <v>5.4910412497406469E-2</v>
      </c>
      <c r="H34" s="1">
        <f>'1-Kurs'!H34/'1-Kurs'!H33-1</f>
        <v>-2.5672902128658359E-3</v>
      </c>
      <c r="I34" s="1">
        <f>'1-Kurs'!I34/'1-Kurs'!I33-1</f>
        <v>3.3259755600122398E-2</v>
      </c>
      <c r="J34" s="1">
        <f>'1-Kurs'!J34/'1-Kurs'!J33-1</f>
        <v>-5.7862862820480254E-2</v>
      </c>
      <c r="K34" s="1">
        <f>'1-Kurs'!K34/'1-Kurs'!K33-1</f>
        <v>4.1752760227601105E-2</v>
      </c>
      <c r="L34" s="1">
        <f>'1-Kurs'!L34/'1-Kurs'!L33-1</f>
        <v>4.6292536281592689E-2</v>
      </c>
      <c r="M34" s="1">
        <f>'1-Kurs'!M34/'1-Kurs'!M33-1</f>
        <v>0.13810532086586091</v>
      </c>
      <c r="N34" s="1">
        <f>'1-Kurs'!N34/'1-Kurs'!N33-1</f>
        <v>3.5707342451499979E-2</v>
      </c>
      <c r="O34" s="1">
        <f>'1-Kurs'!O34/'1-Kurs'!O33-1</f>
        <v>-2.1562761174047207E-2</v>
      </c>
      <c r="P34" s="1">
        <f>'1-Kurs'!P34/'1-Kurs'!P33-1</f>
        <v>7.781063115537723E-3</v>
      </c>
      <c r="Q34" s="1">
        <f>'1-Kurs'!Q34/'1-Kurs'!Q33-1</f>
        <v>-1.7298046549574009E-2</v>
      </c>
      <c r="R34" s="1">
        <f>'1-Kurs'!R34/'1-Kurs'!R33-1</f>
        <v>7.2211404849957805E-3</v>
      </c>
      <c r="S34" s="1">
        <f>'1-Kurs'!S34/'1-Kurs'!S33-1</f>
        <v>0.13553325206984446</v>
      </c>
      <c r="T34" s="1">
        <f>'1-Kurs'!T34/'1-Kurs'!T33-1</f>
        <v>-3.4490219595130212E-2</v>
      </c>
      <c r="U34" s="1">
        <f>'1-Kurs'!U34/'1-Kurs'!U33-1</f>
        <v>-6.1579229988639961E-2</v>
      </c>
      <c r="V34" s="1">
        <f>'1-Kurs'!V34/'1-Kurs'!V33-1</f>
        <v>2.1081272967779174E-2</v>
      </c>
      <c r="W34" s="1">
        <f>'1-Kurs'!W34/'1-Kurs'!W33-1</f>
        <v>-7.5638802768267843E-2</v>
      </c>
      <c r="X34" s="1">
        <f>'1-Kurs'!X34/'1-Kurs'!X33-1</f>
        <v>-7.362335729529379E-3</v>
      </c>
      <c r="Y34" s="1">
        <f>'1-Kurs'!Y34/'1-Kurs'!Y33-1</f>
        <v>-5.8220620583142257E-2</v>
      </c>
      <c r="Z34" s="1">
        <f>'1-Kurs'!Z34/'1-Kurs'!Z33-1</f>
        <v>-4.4118329952509971E-2</v>
      </c>
      <c r="AA34" s="1">
        <f>'1-Kurs'!AA34/'1-Kurs'!AA33-1</f>
        <v>-6.8111709313659619E-3</v>
      </c>
      <c r="AB34" s="1">
        <f>'1-Kurs'!AB34/'1-Kurs'!AB33-1</f>
        <v>5.4471556108328656E-3</v>
      </c>
      <c r="AC34" s="5">
        <f>'1-Kurs'!AC34/'1-Kurs'!AC33-1</f>
        <v>1.2347071094322537E-2</v>
      </c>
    </row>
    <row r="35" spans="1:29" ht="12.75" customHeight="1" x14ac:dyDescent="0.2">
      <c r="A35" s="9">
        <f>IF('1-Kurs'!A35=0,"",'1-Kurs'!A35)</f>
        <v>34059</v>
      </c>
      <c r="B35" s="1">
        <f>'1-Kurs'!B35/'1-Kurs'!B34-1</f>
        <v>-5.7554333669320612E-2</v>
      </c>
      <c r="C35" s="1">
        <f>'1-Kurs'!C35/'1-Kurs'!C34-1</f>
        <v>-1.1693294500429996E-3</v>
      </c>
      <c r="D35" s="1">
        <f>'1-Kurs'!D35/'1-Kurs'!D34-1</f>
        <v>-9.3901475437237036E-2</v>
      </c>
      <c r="E35" s="1">
        <f>'1-Kurs'!E35/'1-Kurs'!E34-1</f>
        <v>5.3404441155788795E-3</v>
      </c>
      <c r="F35" s="1">
        <f>'1-Kurs'!F35/'1-Kurs'!F34-1</f>
        <v>5.3022691222898377E-2</v>
      </c>
      <c r="G35" s="1">
        <f>'1-Kurs'!G35/'1-Kurs'!G34-1</f>
        <v>-3.353721081227401E-2</v>
      </c>
      <c r="H35" s="1">
        <f>'1-Kurs'!H35/'1-Kurs'!H34-1</f>
        <v>2.996727657117737E-2</v>
      </c>
      <c r="I35" s="1">
        <f>'1-Kurs'!I35/'1-Kurs'!I34-1</f>
        <v>-1.7405848965631354E-2</v>
      </c>
      <c r="J35" s="1">
        <f>'1-Kurs'!J35/'1-Kurs'!J34-1</f>
        <v>3.3985596530583972E-2</v>
      </c>
      <c r="K35" s="1">
        <f>'1-Kurs'!K35/'1-Kurs'!K34-1</f>
        <v>0.11424476240643333</v>
      </c>
      <c r="L35" s="1">
        <f>'1-Kurs'!L35/'1-Kurs'!L34-1</f>
        <v>2.651532870616724E-2</v>
      </c>
      <c r="M35" s="1">
        <f>'1-Kurs'!M35/'1-Kurs'!M34-1</f>
        <v>0.14745599979028023</v>
      </c>
      <c r="N35" s="1">
        <f>'1-Kurs'!N35/'1-Kurs'!N34-1</f>
        <v>7.9247472871453173E-3</v>
      </c>
      <c r="O35" s="1">
        <f>'1-Kurs'!O35/'1-Kurs'!O34-1</f>
        <v>8.4951942271490388E-2</v>
      </c>
      <c r="P35" s="1">
        <f>'1-Kurs'!P35/'1-Kurs'!P34-1</f>
        <v>1.6984067457253449E-2</v>
      </c>
      <c r="Q35" s="1">
        <f>'1-Kurs'!Q35/'1-Kurs'!Q34-1</f>
        <v>4.592230804179942E-2</v>
      </c>
      <c r="R35" s="1">
        <f>'1-Kurs'!R35/'1-Kurs'!R34-1</f>
        <v>-8.6689796920123019E-3</v>
      </c>
      <c r="S35" s="1">
        <f>'1-Kurs'!S35/'1-Kurs'!S34-1</f>
        <v>0.19698524337624845</v>
      </c>
      <c r="T35" s="1">
        <f>'1-Kurs'!T35/'1-Kurs'!T34-1</f>
        <v>1.9683868076162181E-2</v>
      </c>
      <c r="U35" s="1">
        <f>'1-Kurs'!U35/'1-Kurs'!U34-1</f>
        <v>4.4845543752408012E-2</v>
      </c>
      <c r="V35" s="1">
        <f>'1-Kurs'!V35/'1-Kurs'!V34-1</f>
        <v>-6.9852719818050968E-3</v>
      </c>
      <c r="W35" s="1">
        <f>'1-Kurs'!W35/'1-Kurs'!W34-1</f>
        <v>-4.2420232318776563E-2</v>
      </c>
      <c r="X35" s="1">
        <f>'1-Kurs'!X35/'1-Kurs'!X34-1</f>
        <v>-1.5486291476086378E-2</v>
      </c>
      <c r="Y35" s="1">
        <f>'1-Kurs'!Y35/'1-Kurs'!Y34-1</f>
        <v>1.6412397091222219E-2</v>
      </c>
      <c r="Z35" s="1">
        <f>'1-Kurs'!Z35/'1-Kurs'!Z34-1</f>
        <v>5.5790029953742382E-2</v>
      </c>
      <c r="AA35" s="1">
        <f>'1-Kurs'!AA35/'1-Kurs'!AA34-1</f>
        <v>-2.1296537510225755E-2</v>
      </c>
      <c r="AB35" s="1">
        <f>'1-Kurs'!AB35/'1-Kurs'!AB34-1</f>
        <v>2.3138720589891415E-2</v>
      </c>
      <c r="AC35" s="5">
        <f>'1-Kurs'!AC35/'1-Kurs'!AC34-1</f>
        <v>2.3739848923631568E-2</v>
      </c>
    </row>
    <row r="36" spans="1:29" ht="12.75" customHeight="1" x14ac:dyDescent="0.2">
      <c r="A36" s="9">
        <f>IF('1-Kurs'!A36=0,"",'1-Kurs'!A36)</f>
        <v>34089</v>
      </c>
      <c r="B36" s="1">
        <f>'1-Kurs'!B36/'1-Kurs'!B35-1</f>
        <v>-1.481401367840296E-2</v>
      </c>
      <c r="C36" s="1">
        <f>'1-Kurs'!C36/'1-Kurs'!C35-1</f>
        <v>1.4061836888902723E-2</v>
      </c>
      <c r="D36" s="1">
        <f>'1-Kurs'!D36/'1-Kurs'!D35-1</f>
        <v>6.3003878000209568E-2</v>
      </c>
      <c r="E36" s="1">
        <f>'1-Kurs'!E36/'1-Kurs'!E35-1</f>
        <v>-0.12731102979613174</v>
      </c>
      <c r="F36" s="1">
        <f>'1-Kurs'!F36/'1-Kurs'!F35-1</f>
        <v>-1.248165530869938E-2</v>
      </c>
      <c r="G36" s="1">
        <f>'1-Kurs'!G36/'1-Kurs'!G35-1</f>
        <v>-6.4379819049379394E-3</v>
      </c>
      <c r="H36" s="1">
        <f>'1-Kurs'!H36/'1-Kurs'!H35-1</f>
        <v>5.5281883492950934E-2</v>
      </c>
      <c r="I36" s="1">
        <f>'1-Kurs'!I36/'1-Kurs'!I35-1</f>
        <v>6.1153728651124339E-3</v>
      </c>
      <c r="J36" s="1">
        <f>'1-Kurs'!J36/'1-Kurs'!J35-1</f>
        <v>-1.9139147637505793E-2</v>
      </c>
      <c r="K36" s="1">
        <f>'1-Kurs'!K36/'1-Kurs'!K35-1</f>
        <v>-8.4501164957273667E-2</v>
      </c>
      <c r="L36" s="1">
        <f>'1-Kurs'!L36/'1-Kurs'!L35-1</f>
        <v>9.3034250930450479E-3</v>
      </c>
      <c r="M36" s="1">
        <f>'1-Kurs'!M36/'1-Kurs'!M35-1</f>
        <v>0.15356057663749945</v>
      </c>
      <c r="N36" s="1">
        <f>'1-Kurs'!N36/'1-Kurs'!N35-1</f>
        <v>-2.2142045886744177E-2</v>
      </c>
      <c r="O36" s="1">
        <f>'1-Kurs'!O36/'1-Kurs'!O35-1</f>
        <v>0.13015234833958655</v>
      </c>
      <c r="P36" s="1">
        <f>'1-Kurs'!P36/'1-Kurs'!P35-1</f>
        <v>-8.6353020651375179E-4</v>
      </c>
      <c r="Q36" s="1">
        <f>'1-Kurs'!Q36/'1-Kurs'!Q35-1</f>
        <v>-4.7585528075956285E-3</v>
      </c>
      <c r="R36" s="1">
        <f>'1-Kurs'!R36/'1-Kurs'!R35-1</f>
        <v>-1.6970429354045136E-3</v>
      </c>
      <c r="S36" s="1">
        <f>'1-Kurs'!S36/'1-Kurs'!S35-1</f>
        <v>3.5084879108925104E-2</v>
      </c>
      <c r="T36" s="1">
        <f>'1-Kurs'!T36/'1-Kurs'!T35-1</f>
        <v>-9.4918542460420419E-4</v>
      </c>
      <c r="U36" s="1">
        <f>'1-Kurs'!U36/'1-Kurs'!U35-1</f>
        <v>-3.3780063754906497E-2</v>
      </c>
      <c r="V36" s="1">
        <f>'1-Kurs'!V36/'1-Kurs'!V35-1</f>
        <v>1.6977247945078044E-3</v>
      </c>
      <c r="W36" s="1">
        <f>'1-Kurs'!W36/'1-Kurs'!W35-1</f>
        <v>2.3583545157441543E-2</v>
      </c>
      <c r="X36" s="1">
        <f>'1-Kurs'!X36/'1-Kurs'!X35-1</f>
        <v>-1.0001113429758735E-2</v>
      </c>
      <c r="Y36" s="1">
        <f>'1-Kurs'!Y36/'1-Kurs'!Y35-1</f>
        <v>-6.1929797685129628E-3</v>
      </c>
      <c r="Z36" s="1">
        <f>'1-Kurs'!Z36/'1-Kurs'!Z35-1</f>
        <v>7.5199791707114993E-2</v>
      </c>
      <c r="AA36" s="1">
        <f>'1-Kurs'!AA36/'1-Kurs'!AA35-1</f>
        <v>-1.559852628746039E-2</v>
      </c>
      <c r="AB36" s="1">
        <f>'1-Kurs'!AB36/'1-Kurs'!AB35-1</f>
        <v>7.9375857038785913E-3</v>
      </c>
      <c r="AC36" s="5">
        <f>'1-Kurs'!AC36/'1-Kurs'!AC35-1</f>
        <v>9.2460621646348606E-3</v>
      </c>
    </row>
    <row r="37" spans="1:29" ht="12.75" customHeight="1" x14ac:dyDescent="0.2">
      <c r="A37" s="9">
        <f>IF('1-Kurs'!A37=0,"",'1-Kurs'!A37)</f>
        <v>34117</v>
      </c>
      <c r="B37" s="1">
        <f>'1-Kurs'!B37/'1-Kurs'!B36-1</f>
        <v>4.3134271238176591E-3</v>
      </c>
      <c r="C37" s="1">
        <f>'1-Kurs'!C37/'1-Kurs'!C36-1</f>
        <v>-2.5298185622783187E-2</v>
      </c>
      <c r="D37" s="1">
        <f>'1-Kurs'!D37/'1-Kurs'!D36-1</f>
        <v>-7.8524016675015629E-3</v>
      </c>
      <c r="E37" s="1">
        <f>'1-Kurs'!E37/'1-Kurs'!E36-1</f>
        <v>-5.2862792266213932E-2</v>
      </c>
      <c r="F37" s="1">
        <f>'1-Kurs'!F37/'1-Kurs'!F36-1</f>
        <v>-3.2194461610900227E-2</v>
      </c>
      <c r="G37" s="1">
        <f>'1-Kurs'!G37/'1-Kurs'!G36-1</f>
        <v>-1.3076127642563939E-2</v>
      </c>
      <c r="H37" s="1">
        <f>'1-Kurs'!H37/'1-Kurs'!H36-1</f>
        <v>6.2040025054875159E-2</v>
      </c>
      <c r="I37" s="1">
        <f>'1-Kurs'!I37/'1-Kurs'!I36-1</f>
        <v>-3.2338740455038484E-2</v>
      </c>
      <c r="J37" s="1">
        <f>'1-Kurs'!J37/'1-Kurs'!J36-1</f>
        <v>-1.9496354634399804E-2</v>
      </c>
      <c r="K37" s="1">
        <f>'1-Kurs'!K37/'1-Kurs'!K36-1</f>
        <v>-1.7713563013241118E-2</v>
      </c>
      <c r="L37" s="1">
        <f>'1-Kurs'!L37/'1-Kurs'!L36-1</f>
        <v>-3.1866073601671818E-3</v>
      </c>
      <c r="M37" s="1">
        <f>'1-Kurs'!M37/'1-Kurs'!M36-1</f>
        <v>-7.3426746546516819E-2</v>
      </c>
      <c r="N37" s="1">
        <f>'1-Kurs'!N37/'1-Kurs'!N36-1</f>
        <v>-5.1747377625894764E-2</v>
      </c>
      <c r="O37" s="1">
        <f>'1-Kurs'!O37/'1-Kurs'!O36-1</f>
        <v>4.8811146785134873E-2</v>
      </c>
      <c r="P37" s="1">
        <f>'1-Kurs'!P37/'1-Kurs'!P36-1</f>
        <v>3.1526450893895497E-2</v>
      </c>
      <c r="Q37" s="1">
        <f>'1-Kurs'!Q37/'1-Kurs'!Q36-1</f>
        <v>2.9664921787970089E-2</v>
      </c>
      <c r="R37" s="1">
        <f>'1-Kurs'!R37/'1-Kurs'!R36-1</f>
        <v>1.8955942809884441E-2</v>
      </c>
      <c r="S37" s="1">
        <f>'1-Kurs'!S37/'1-Kurs'!S36-1</f>
        <v>-0.15873594549510395</v>
      </c>
      <c r="T37" s="1">
        <f>'1-Kurs'!T37/'1-Kurs'!T36-1</f>
        <v>-4.7286277781991903E-2</v>
      </c>
      <c r="U37" s="1">
        <f>'1-Kurs'!U37/'1-Kurs'!U36-1</f>
        <v>-4.095650229919745E-2</v>
      </c>
      <c r="V37" s="1">
        <f>'1-Kurs'!V37/'1-Kurs'!V36-1</f>
        <v>-3.0636124266680831E-2</v>
      </c>
      <c r="W37" s="1">
        <f>'1-Kurs'!W37/'1-Kurs'!W36-1</f>
        <v>-6.046943940740801E-2</v>
      </c>
      <c r="X37" s="1">
        <f>'1-Kurs'!X37/'1-Kurs'!X36-1</f>
        <v>-4.2677894095260238E-2</v>
      </c>
      <c r="Y37" s="1">
        <f>'1-Kurs'!Y37/'1-Kurs'!Y36-1</f>
        <v>-2.7971557794548407E-2</v>
      </c>
      <c r="Z37" s="1">
        <f>'1-Kurs'!Z37/'1-Kurs'!Z36-1</f>
        <v>2.774043379329072E-2</v>
      </c>
      <c r="AA37" s="1">
        <f>'1-Kurs'!AA37/'1-Kurs'!AA36-1</f>
        <v>-4.6290863955108064E-2</v>
      </c>
      <c r="AB37" s="1">
        <f>'1-Kurs'!AB37/'1-Kurs'!AB36-1</f>
        <v>-2.1583292895832606E-2</v>
      </c>
      <c r="AC37" s="5">
        <f>'1-Kurs'!AC37/'1-Kurs'!AC36-1</f>
        <v>-1.7898356777374613E-2</v>
      </c>
    </row>
    <row r="38" spans="1:29" ht="12.75" customHeight="1" x14ac:dyDescent="0.2">
      <c r="A38" s="9">
        <f>IF('1-Kurs'!A38=0,"",'1-Kurs'!A38)</f>
        <v>34150</v>
      </c>
      <c r="B38" s="1">
        <f>'1-Kurs'!B38/'1-Kurs'!B37-1</f>
        <v>8.3768035853089895E-2</v>
      </c>
      <c r="C38" s="1">
        <f>'1-Kurs'!C38/'1-Kurs'!C37-1</f>
        <v>-5.5312072267934109E-2</v>
      </c>
      <c r="D38" s="1">
        <f>'1-Kurs'!D38/'1-Kurs'!D37-1</f>
        <v>-6.259888218411358E-2</v>
      </c>
      <c r="E38" s="1">
        <f>'1-Kurs'!E38/'1-Kurs'!E37-1</f>
        <v>8.1328002367818897E-2</v>
      </c>
      <c r="F38" s="1">
        <f>'1-Kurs'!F38/'1-Kurs'!F37-1</f>
        <v>-1.261896798126827E-3</v>
      </c>
      <c r="G38" s="1">
        <f>'1-Kurs'!G38/'1-Kurs'!G37-1</f>
        <v>-3.2384765335145449E-2</v>
      </c>
      <c r="H38" s="1">
        <f>'1-Kurs'!H38/'1-Kurs'!H37-1</f>
        <v>-6.7229013597458476E-5</v>
      </c>
      <c r="I38" s="1">
        <f>'1-Kurs'!I38/'1-Kurs'!I37-1</f>
        <v>-4.8930991311449956E-2</v>
      </c>
      <c r="J38" s="1">
        <f>'1-Kurs'!J38/'1-Kurs'!J37-1</f>
        <v>-3.5052939444085163E-2</v>
      </c>
      <c r="K38" s="1">
        <f>'1-Kurs'!K38/'1-Kurs'!K37-1</f>
        <v>-6.0533634560050009E-2</v>
      </c>
      <c r="L38" s="1">
        <f>'1-Kurs'!L38/'1-Kurs'!L37-1</f>
        <v>2.5713068427109409E-2</v>
      </c>
      <c r="M38" s="1">
        <f>'1-Kurs'!M38/'1-Kurs'!M37-1</f>
        <v>1.3548680132521085E-2</v>
      </c>
      <c r="N38" s="1">
        <f>'1-Kurs'!N38/'1-Kurs'!N37-1</f>
        <v>-5.3971599106107271E-2</v>
      </c>
      <c r="O38" s="1">
        <f>'1-Kurs'!O38/'1-Kurs'!O37-1</f>
        <v>-1.2006360155797924E-2</v>
      </c>
      <c r="P38" s="1">
        <f>'1-Kurs'!P38/'1-Kurs'!P37-1</f>
        <v>9.3832495805680205E-2</v>
      </c>
      <c r="Q38" s="1">
        <f>'1-Kurs'!Q38/'1-Kurs'!Q37-1</f>
        <v>7.7401883240622915E-2</v>
      </c>
      <c r="R38" s="1">
        <f>'1-Kurs'!R38/'1-Kurs'!R37-1</f>
        <v>0.10825638694348783</v>
      </c>
      <c r="S38" s="1">
        <f>'1-Kurs'!S38/'1-Kurs'!S37-1</f>
        <v>-5.1020892671681861E-2</v>
      </c>
      <c r="T38" s="1">
        <f>'1-Kurs'!T38/'1-Kurs'!T37-1</f>
        <v>-6.6545577594872451E-2</v>
      </c>
      <c r="U38" s="1">
        <f>'1-Kurs'!U38/'1-Kurs'!U37-1</f>
        <v>-1.5674643041026726E-2</v>
      </c>
      <c r="V38" s="1">
        <f>'1-Kurs'!V38/'1-Kurs'!V37-1</f>
        <v>-6.3291304974010476E-2</v>
      </c>
      <c r="W38" s="1">
        <f>'1-Kurs'!W38/'1-Kurs'!W37-1</f>
        <v>-2.8304400689161846E-2</v>
      </c>
      <c r="X38" s="1">
        <f>'1-Kurs'!X38/'1-Kurs'!X37-1</f>
        <v>-2.5268028695839995E-2</v>
      </c>
      <c r="Y38" s="1">
        <f>'1-Kurs'!Y38/'1-Kurs'!Y37-1</f>
        <v>-4.3022163137019342E-2</v>
      </c>
      <c r="Z38" s="1">
        <f>'1-Kurs'!Z38/'1-Kurs'!Z37-1</f>
        <v>-2.1902487921944824E-2</v>
      </c>
      <c r="AA38" s="1">
        <f>'1-Kurs'!AA38/'1-Kurs'!AA37-1</f>
        <v>-3.2699192537616439E-2</v>
      </c>
      <c r="AB38" s="1">
        <f>'1-Kurs'!AB38/'1-Kurs'!AB37-1</f>
        <v>-8.692327256509591E-3</v>
      </c>
      <c r="AC38" s="5">
        <f>'1-Kurs'!AC38/'1-Kurs'!AC37-1</f>
        <v>-3.2192074722334763E-3</v>
      </c>
    </row>
    <row r="39" spans="1:29" ht="12.75" customHeight="1" x14ac:dyDescent="0.2">
      <c r="A39" s="9">
        <f>IF('1-Kurs'!A39=0,"",'1-Kurs'!A39)</f>
        <v>34180</v>
      </c>
      <c r="B39" s="1">
        <f>'1-Kurs'!B39/'1-Kurs'!B38-1</f>
        <v>-2.631029676479435E-2</v>
      </c>
      <c r="C39" s="1">
        <f>'1-Kurs'!C39/'1-Kurs'!C38-1</f>
        <v>-5.9695767752978135E-2</v>
      </c>
      <c r="D39" s="1">
        <f>'1-Kurs'!D39/'1-Kurs'!D38-1</f>
        <v>0.25089000040285914</v>
      </c>
      <c r="E39" s="1">
        <f>'1-Kurs'!E39/'1-Kurs'!E38-1</f>
        <v>2.3416801282958533E-2</v>
      </c>
      <c r="F39" s="1">
        <f>'1-Kurs'!F39/'1-Kurs'!F38-1</f>
        <v>3.2092168891730388E-2</v>
      </c>
      <c r="G39" s="1">
        <f>'1-Kurs'!G39/'1-Kurs'!G38-1</f>
        <v>6.3021091596803469E-2</v>
      </c>
      <c r="H39" s="1">
        <f>'1-Kurs'!H39/'1-Kurs'!H38-1</f>
        <v>7.6038070479079511E-2</v>
      </c>
      <c r="I39" s="1">
        <f>'1-Kurs'!I39/'1-Kurs'!I38-1</f>
        <v>-4.6971592186693112E-2</v>
      </c>
      <c r="J39" s="1">
        <f>'1-Kurs'!J39/'1-Kurs'!J38-1</f>
        <v>7.7742678034924406E-2</v>
      </c>
      <c r="K39" s="1">
        <f>'1-Kurs'!K39/'1-Kurs'!K38-1</f>
        <v>0.1038365845223761</v>
      </c>
      <c r="L39" s="1">
        <f>'1-Kurs'!L39/'1-Kurs'!L38-1</f>
        <v>-5.790341610835581E-3</v>
      </c>
      <c r="M39" s="1">
        <f>'1-Kurs'!M39/'1-Kurs'!M38-1</f>
        <v>-9.495164109228682E-3</v>
      </c>
      <c r="N39" s="1">
        <f>'1-Kurs'!N39/'1-Kurs'!N38-1</f>
        <v>-8.8438404989975572E-2</v>
      </c>
      <c r="O39" s="1">
        <f>'1-Kurs'!O39/'1-Kurs'!O38-1</f>
        <v>0.18195482412177433</v>
      </c>
      <c r="P39" s="1">
        <f>'1-Kurs'!P39/'1-Kurs'!P38-1</f>
        <v>4.74545584486743E-2</v>
      </c>
      <c r="Q39" s="1">
        <f>'1-Kurs'!Q39/'1-Kurs'!Q38-1</f>
        <v>7.1944067149465107E-2</v>
      </c>
      <c r="R39" s="1">
        <f>'1-Kurs'!R39/'1-Kurs'!R38-1</f>
        <v>-2.219216700382054E-2</v>
      </c>
      <c r="S39" s="1">
        <f>'1-Kurs'!S39/'1-Kurs'!S38-1</f>
        <v>-0.1020015968800938</v>
      </c>
      <c r="T39" s="1">
        <f>'1-Kurs'!T39/'1-Kurs'!T38-1</f>
        <v>-4.956568188530408E-2</v>
      </c>
      <c r="U39" s="1">
        <f>'1-Kurs'!U39/'1-Kurs'!U38-1</f>
        <v>6.0994717432472978E-2</v>
      </c>
      <c r="V39" s="1">
        <f>'1-Kurs'!V39/'1-Kurs'!V38-1</f>
        <v>-6.1986390110734924E-2</v>
      </c>
      <c r="W39" s="1">
        <f>'1-Kurs'!W39/'1-Kurs'!W38-1</f>
        <v>-6.5827529430312337E-3</v>
      </c>
      <c r="X39" s="1">
        <f>'1-Kurs'!X39/'1-Kurs'!X38-1</f>
        <v>4.2520805510033899E-2</v>
      </c>
      <c r="Y39" s="1">
        <f>'1-Kurs'!Y39/'1-Kurs'!Y38-1</f>
        <v>2.8153867851350434E-3</v>
      </c>
      <c r="Z39" s="1">
        <f>'1-Kurs'!Z39/'1-Kurs'!Z38-1</f>
        <v>8.0979491647033219E-2</v>
      </c>
      <c r="AA39" s="1">
        <f>'1-Kurs'!AA39/'1-Kurs'!AA38-1</f>
        <v>-5.8460120768479396E-2</v>
      </c>
      <c r="AB39" s="1">
        <f>'1-Kurs'!AB39/'1-Kurs'!AB38-1</f>
        <v>2.2238883434590351E-2</v>
      </c>
      <c r="AC39" s="5">
        <f>'1-Kurs'!AC39/'1-Kurs'!AC38-1</f>
        <v>1.7227225583751338E-2</v>
      </c>
    </row>
    <row r="40" spans="1:29" ht="12.75" customHeight="1" x14ac:dyDescent="0.2">
      <c r="A40" s="9">
        <f>IF('1-Kurs'!A40=0,"",'1-Kurs'!A40)</f>
        <v>34212</v>
      </c>
      <c r="B40" s="1">
        <f>'1-Kurs'!B40/'1-Kurs'!B39-1</f>
        <v>-4.7250472245760622E-2</v>
      </c>
      <c r="C40" s="1">
        <f>'1-Kurs'!C40/'1-Kurs'!C39-1</f>
        <v>1.6854038555853101E-2</v>
      </c>
      <c r="D40" s="1">
        <f>'1-Kurs'!D40/'1-Kurs'!D39-1</f>
        <v>-1.7140261307623028E-2</v>
      </c>
      <c r="E40" s="1">
        <f>'1-Kurs'!E40/'1-Kurs'!E39-1</f>
        <v>-2.7809463286845082E-2</v>
      </c>
      <c r="F40" s="1">
        <f>'1-Kurs'!F40/'1-Kurs'!F39-1</f>
        <v>-1.5376295185535627E-2</v>
      </c>
      <c r="G40" s="1">
        <f>'1-Kurs'!G40/'1-Kurs'!G39-1</f>
        <v>-6.5384782278535947E-2</v>
      </c>
      <c r="H40" s="1">
        <f>'1-Kurs'!H40/'1-Kurs'!H39-1</f>
        <v>-8.4083438733082327E-2</v>
      </c>
      <c r="I40" s="1">
        <f>'1-Kurs'!I40/'1-Kurs'!I39-1</f>
        <v>3.154370293787423E-2</v>
      </c>
      <c r="J40" s="1">
        <f>'1-Kurs'!J40/'1-Kurs'!J39-1</f>
        <v>1.4323086416534014E-2</v>
      </c>
      <c r="K40" s="1">
        <f>'1-Kurs'!K40/'1-Kurs'!K39-1</f>
        <v>3.4503714931158669E-2</v>
      </c>
      <c r="L40" s="1">
        <f>'1-Kurs'!L40/'1-Kurs'!L39-1</f>
        <v>2.0368959232932582E-3</v>
      </c>
      <c r="M40" s="1">
        <f>'1-Kurs'!M40/'1-Kurs'!M39-1</f>
        <v>2.7277517704638043E-2</v>
      </c>
      <c r="N40" s="1">
        <f>'1-Kurs'!N40/'1-Kurs'!N39-1</f>
        <v>-6.4593215112808022E-2</v>
      </c>
      <c r="O40" s="1">
        <f>'1-Kurs'!O40/'1-Kurs'!O39-1</f>
        <v>-0.10347052776982324</v>
      </c>
      <c r="P40" s="1">
        <f>'1-Kurs'!P40/'1-Kurs'!P39-1</f>
        <v>-3.3005771548835994E-2</v>
      </c>
      <c r="Q40" s="1">
        <f>'1-Kurs'!Q40/'1-Kurs'!Q39-1</f>
        <v>-4.4847384757578213E-2</v>
      </c>
      <c r="R40" s="1">
        <f>'1-Kurs'!R40/'1-Kurs'!R39-1</f>
        <v>1.0730038368915507E-2</v>
      </c>
      <c r="S40" s="1">
        <f>'1-Kurs'!S40/'1-Kurs'!S39-1</f>
        <v>-2.8362009770261487E-2</v>
      </c>
      <c r="T40" s="1">
        <f>'1-Kurs'!T40/'1-Kurs'!T39-1</f>
        <v>6.3384334415129029E-2</v>
      </c>
      <c r="U40" s="1">
        <f>'1-Kurs'!U40/'1-Kurs'!U39-1</f>
        <v>1.714238475297214E-2</v>
      </c>
      <c r="V40" s="1">
        <f>'1-Kurs'!V40/'1-Kurs'!V39-1</f>
        <v>4.9712978331239999E-3</v>
      </c>
      <c r="W40" s="1">
        <f>'1-Kurs'!W40/'1-Kurs'!W39-1</f>
        <v>-5.5317750721424197E-2</v>
      </c>
      <c r="X40" s="1">
        <f>'1-Kurs'!X40/'1-Kurs'!X39-1</f>
        <v>9.7204818378459068E-2</v>
      </c>
      <c r="Y40" s="1">
        <f>'1-Kurs'!Y40/'1-Kurs'!Y39-1</f>
        <v>-2.4926296988416641E-2</v>
      </c>
      <c r="Z40" s="1">
        <f>'1-Kurs'!Z40/'1-Kurs'!Z39-1</f>
        <v>-8.1076979232705071E-2</v>
      </c>
      <c r="AA40" s="1">
        <f>'1-Kurs'!AA40/'1-Kurs'!AA39-1</f>
        <v>-3.4805313556829809E-2</v>
      </c>
      <c r="AB40" s="1">
        <f>'1-Kurs'!AB40/'1-Kurs'!AB39-1</f>
        <v>-1.5672235856850514E-2</v>
      </c>
      <c r="AC40" s="5">
        <f>'1-Kurs'!AC40/'1-Kurs'!AC39-1</f>
        <v>-1.7105734520102556E-2</v>
      </c>
    </row>
    <row r="41" spans="1:29" ht="12.75" customHeight="1" x14ac:dyDescent="0.2">
      <c r="A41" s="9">
        <f>IF('1-Kurs'!A41=0,"",'1-Kurs'!A41)</f>
        <v>34242</v>
      </c>
      <c r="B41" s="1">
        <f>'1-Kurs'!B41/'1-Kurs'!B40-1</f>
        <v>-4.3876842232423385E-2</v>
      </c>
      <c r="C41" s="1">
        <f>'1-Kurs'!C41/'1-Kurs'!C40-1</f>
        <v>2.683995733432365E-3</v>
      </c>
      <c r="D41" s="1">
        <f>'1-Kurs'!D41/'1-Kurs'!D40-1</f>
        <v>-4.1245576396410133E-2</v>
      </c>
      <c r="E41" s="1">
        <f>'1-Kurs'!E41/'1-Kurs'!E40-1</f>
        <v>-0.12687826171808414</v>
      </c>
      <c r="F41" s="1">
        <f>'1-Kurs'!F41/'1-Kurs'!F40-1</f>
        <v>3.3100314575323253E-2</v>
      </c>
      <c r="G41" s="1">
        <f>'1-Kurs'!G41/'1-Kurs'!G40-1</f>
        <v>3.8220781919036106E-2</v>
      </c>
      <c r="H41" s="1">
        <f>'1-Kurs'!H41/'1-Kurs'!H40-1</f>
        <v>-4.7115234542558615E-2</v>
      </c>
      <c r="I41" s="1">
        <f>'1-Kurs'!I41/'1-Kurs'!I40-1</f>
        <v>4.6897951583724007E-2</v>
      </c>
      <c r="J41" s="1">
        <f>'1-Kurs'!J41/'1-Kurs'!J40-1</f>
        <v>2.8773623975711482E-2</v>
      </c>
      <c r="K41" s="1">
        <f>'1-Kurs'!K41/'1-Kurs'!K40-1</f>
        <v>1.5954046066098737E-2</v>
      </c>
      <c r="L41" s="1">
        <f>'1-Kurs'!L41/'1-Kurs'!L40-1</f>
        <v>-1.4637224149549932E-2</v>
      </c>
      <c r="M41" s="1">
        <f>'1-Kurs'!M41/'1-Kurs'!M40-1</f>
        <v>-5.9862926928472615E-2</v>
      </c>
      <c r="N41" s="1">
        <f>'1-Kurs'!N41/'1-Kurs'!N40-1</f>
        <v>-0.12183579537982725</v>
      </c>
      <c r="O41" s="1">
        <f>'1-Kurs'!O41/'1-Kurs'!O40-1</f>
        <v>-0.16226057146075168</v>
      </c>
      <c r="P41" s="1">
        <f>'1-Kurs'!P41/'1-Kurs'!P40-1</f>
        <v>-4.8484705941949979E-2</v>
      </c>
      <c r="Q41" s="1">
        <f>'1-Kurs'!Q41/'1-Kurs'!Q40-1</f>
        <v>-7.1876342752542288E-2</v>
      </c>
      <c r="R41" s="1">
        <f>'1-Kurs'!R41/'1-Kurs'!R40-1</f>
        <v>-6.3021323291165832E-3</v>
      </c>
      <c r="S41" s="1">
        <f>'1-Kurs'!S41/'1-Kurs'!S40-1</f>
        <v>0.100570697517393</v>
      </c>
      <c r="T41" s="1">
        <f>'1-Kurs'!T41/'1-Kurs'!T40-1</f>
        <v>-8.2580721389230449E-3</v>
      </c>
      <c r="U41" s="1">
        <f>'1-Kurs'!U41/'1-Kurs'!U40-1</f>
        <v>1.2827408879661384E-2</v>
      </c>
      <c r="V41" s="1">
        <f>'1-Kurs'!V41/'1-Kurs'!V40-1</f>
        <v>1.5468579803705751E-2</v>
      </c>
      <c r="W41" s="1">
        <f>'1-Kurs'!W41/'1-Kurs'!W40-1</f>
        <v>-8.1312066554513063E-3</v>
      </c>
      <c r="X41" s="1">
        <f>'1-Kurs'!X41/'1-Kurs'!X40-1</f>
        <v>6.9382011492006512E-2</v>
      </c>
      <c r="Y41" s="1">
        <f>'1-Kurs'!Y41/'1-Kurs'!Y40-1</f>
        <v>-5.6231046879338331E-2</v>
      </c>
      <c r="Z41" s="1">
        <f>'1-Kurs'!Z41/'1-Kurs'!Z40-1</f>
        <v>-5.7512956617544186E-2</v>
      </c>
      <c r="AA41" s="1">
        <f>'1-Kurs'!AA41/'1-Kurs'!AA40-1</f>
        <v>-5.8366231110804523E-2</v>
      </c>
      <c r="AB41" s="1">
        <f>'1-Kurs'!AB41/'1-Kurs'!AB40-1</f>
        <v>-2.1884450603371408E-2</v>
      </c>
      <c r="AC41" s="5">
        <f>'1-Kurs'!AC41/'1-Kurs'!AC40-1</f>
        <v>-2.3341086660705557E-2</v>
      </c>
    </row>
    <row r="42" spans="1:29" ht="12.75" customHeight="1" x14ac:dyDescent="0.2">
      <c r="A42" s="9">
        <f>IF('1-Kurs'!A42=0,"",'1-Kurs'!A42)</f>
        <v>34271</v>
      </c>
      <c r="B42" s="1">
        <f>'1-Kurs'!B42/'1-Kurs'!B41-1</f>
        <v>-5.0051880735901055E-2</v>
      </c>
      <c r="C42" s="1">
        <f>'1-Kurs'!C42/'1-Kurs'!C41-1</f>
        <v>-8.9494527857915118E-2</v>
      </c>
      <c r="D42" s="1">
        <f>'1-Kurs'!D42/'1-Kurs'!D41-1</f>
        <v>6.69780978831791E-2</v>
      </c>
      <c r="E42" s="1">
        <f>'1-Kurs'!E42/'1-Kurs'!E41-1</f>
        <v>-2.1020216355669974E-2</v>
      </c>
      <c r="F42" s="1">
        <f>'1-Kurs'!F42/'1-Kurs'!F41-1</f>
        <v>5.5628591728331012E-2</v>
      </c>
      <c r="G42" s="1">
        <f>'1-Kurs'!G42/'1-Kurs'!G41-1</f>
        <v>-2.2021831776369516E-2</v>
      </c>
      <c r="H42" s="1">
        <f>'1-Kurs'!H42/'1-Kurs'!H41-1</f>
        <v>3.7472773501566303E-2</v>
      </c>
      <c r="I42" s="1">
        <f>'1-Kurs'!I42/'1-Kurs'!I41-1</f>
        <v>-0.10372282319307102</v>
      </c>
      <c r="J42" s="1">
        <f>'1-Kurs'!J42/'1-Kurs'!J41-1</f>
        <v>4.2731685106896844E-2</v>
      </c>
      <c r="K42" s="1">
        <f>'1-Kurs'!K42/'1-Kurs'!K41-1</f>
        <v>3.7274966706457802E-2</v>
      </c>
      <c r="L42" s="1">
        <f>'1-Kurs'!L42/'1-Kurs'!L41-1</f>
        <v>1.3769409138419952E-3</v>
      </c>
      <c r="M42" s="1">
        <f>'1-Kurs'!M42/'1-Kurs'!M41-1</f>
        <v>-4.2376991469902148E-2</v>
      </c>
      <c r="N42" s="1">
        <f>'1-Kurs'!N42/'1-Kurs'!N41-1</f>
        <v>0.14595908066264807</v>
      </c>
      <c r="O42" s="1">
        <f>'1-Kurs'!O42/'1-Kurs'!O41-1</f>
        <v>7.2366693485873768E-2</v>
      </c>
      <c r="P42" s="1">
        <f>'1-Kurs'!P42/'1-Kurs'!P41-1</f>
        <v>-8.7682438033814813E-3</v>
      </c>
      <c r="Q42" s="1">
        <f>'1-Kurs'!Q42/'1-Kurs'!Q41-1</f>
        <v>-4.4648948232625107E-3</v>
      </c>
      <c r="R42" s="1">
        <f>'1-Kurs'!R42/'1-Kurs'!R41-1</f>
        <v>-9.120095042857046E-3</v>
      </c>
      <c r="S42" s="1">
        <f>'1-Kurs'!S42/'1-Kurs'!S41-1</f>
        <v>1.8705408709767779E-2</v>
      </c>
      <c r="T42" s="1">
        <f>'1-Kurs'!T42/'1-Kurs'!T41-1</f>
        <v>-7.0018604542316454E-2</v>
      </c>
      <c r="U42" s="1">
        <f>'1-Kurs'!U42/'1-Kurs'!U41-1</f>
        <v>5.5059451076057364E-2</v>
      </c>
      <c r="V42" s="1">
        <f>'1-Kurs'!V42/'1-Kurs'!V41-1</f>
        <v>-9.9873414451419396E-2</v>
      </c>
      <c r="W42" s="1">
        <f>'1-Kurs'!W42/'1-Kurs'!W41-1</f>
        <v>8.0329059660849689E-2</v>
      </c>
      <c r="X42" s="1">
        <f>'1-Kurs'!X42/'1-Kurs'!X41-1</f>
        <v>-2.4604519145500769E-2</v>
      </c>
      <c r="Y42" s="1">
        <f>'1-Kurs'!Y42/'1-Kurs'!Y41-1</f>
        <v>8.4526495360756737E-2</v>
      </c>
      <c r="Z42" s="1">
        <f>'1-Kurs'!Z42/'1-Kurs'!Z41-1</f>
        <v>3.2552011126465885E-2</v>
      </c>
      <c r="AA42" s="1">
        <f>'1-Kurs'!AA42/'1-Kurs'!AA41-1</f>
        <v>6.9855710652841241E-2</v>
      </c>
      <c r="AB42" s="1">
        <f>'1-Kurs'!AB42/'1-Kurs'!AB41-1</f>
        <v>9.8184201299218454E-3</v>
      </c>
      <c r="AC42" s="5">
        <f>'1-Kurs'!AC42/'1-Kurs'!AC41-1</f>
        <v>-1.2353906089809463E-2</v>
      </c>
    </row>
    <row r="43" spans="1:29" ht="12.75" customHeight="1" x14ac:dyDescent="0.2">
      <c r="A43" s="9">
        <f>IF('1-Kurs'!A43=0,"",'1-Kurs'!A43)</f>
        <v>34303</v>
      </c>
      <c r="B43" s="1">
        <f>'1-Kurs'!B43/'1-Kurs'!B42-1</f>
        <v>-4.5969100119536144E-3</v>
      </c>
      <c r="C43" s="1">
        <f>'1-Kurs'!C43/'1-Kurs'!C42-1</f>
        <v>-0.10036231469946166</v>
      </c>
      <c r="D43" s="1">
        <f>'1-Kurs'!D43/'1-Kurs'!D42-1</f>
        <v>-5.3003980356158387E-2</v>
      </c>
      <c r="E43" s="1">
        <f>'1-Kurs'!E43/'1-Kurs'!E42-1</f>
        <v>1.9532222459098803E-2</v>
      </c>
      <c r="F43" s="1">
        <f>'1-Kurs'!F43/'1-Kurs'!F42-1</f>
        <v>8.0358594102335701E-2</v>
      </c>
      <c r="G43" s="1">
        <f>'1-Kurs'!G43/'1-Kurs'!G42-1</f>
        <v>5.0115572179455725E-2</v>
      </c>
      <c r="H43" s="1">
        <f>'1-Kurs'!H43/'1-Kurs'!H42-1</f>
        <v>3.6614870530571331E-3</v>
      </c>
      <c r="I43" s="1">
        <f>'1-Kurs'!I43/'1-Kurs'!I42-1</f>
        <v>-8.2320919783528401E-2</v>
      </c>
      <c r="J43" s="1">
        <f>'1-Kurs'!J43/'1-Kurs'!J42-1</f>
        <v>9.8633605529477864E-2</v>
      </c>
      <c r="K43" s="1">
        <f>'1-Kurs'!K43/'1-Kurs'!K42-1</f>
        <v>-7.8246465990354119E-2</v>
      </c>
      <c r="L43" s="1">
        <f>'1-Kurs'!L43/'1-Kurs'!L42-1</f>
        <v>-3.1766476354657014E-2</v>
      </c>
      <c r="M43" s="1">
        <f>'1-Kurs'!M43/'1-Kurs'!M42-1</f>
        <v>-5.5760463809653382E-2</v>
      </c>
      <c r="N43" s="1">
        <f>'1-Kurs'!N43/'1-Kurs'!N42-1</f>
        <v>4.0439696763254762E-3</v>
      </c>
      <c r="O43" s="1">
        <f>'1-Kurs'!O43/'1-Kurs'!O42-1</f>
        <v>1.4808742045406609E-2</v>
      </c>
      <c r="P43" s="1">
        <f>'1-Kurs'!P43/'1-Kurs'!P42-1</f>
        <v>6.965005212724229E-2</v>
      </c>
      <c r="Q43" s="1">
        <f>'1-Kurs'!Q43/'1-Kurs'!Q42-1</f>
        <v>5.7966521422697648E-2</v>
      </c>
      <c r="R43" s="1">
        <f>'1-Kurs'!R43/'1-Kurs'!R42-1</f>
        <v>0.11609831557577932</v>
      </c>
      <c r="S43" s="1">
        <f>'1-Kurs'!S43/'1-Kurs'!S42-1</f>
        <v>-2.1793143789941016E-2</v>
      </c>
      <c r="T43" s="1">
        <f>'1-Kurs'!T43/'1-Kurs'!T42-1</f>
        <v>-0.11334497734678917</v>
      </c>
      <c r="U43" s="1">
        <f>'1-Kurs'!U43/'1-Kurs'!U42-1</f>
        <v>4.8511131423956577E-2</v>
      </c>
      <c r="V43" s="1">
        <f>'1-Kurs'!V43/'1-Kurs'!V42-1</f>
        <v>-9.6222932932695682E-2</v>
      </c>
      <c r="W43" s="1">
        <f>'1-Kurs'!W43/'1-Kurs'!W42-1</f>
        <v>-1.9248434422392324E-2</v>
      </c>
      <c r="X43" s="1">
        <f>'1-Kurs'!X43/'1-Kurs'!X42-1</f>
        <v>7.6444557410810798E-2</v>
      </c>
      <c r="Y43" s="1">
        <f>'1-Kurs'!Y43/'1-Kurs'!Y42-1</f>
        <v>4.5126436457665564E-2</v>
      </c>
      <c r="Z43" s="1">
        <f>'1-Kurs'!Z43/'1-Kurs'!Z42-1</f>
        <v>-1.2023837144354732E-2</v>
      </c>
      <c r="AA43" s="1">
        <f>'1-Kurs'!AA43/'1-Kurs'!AA42-1</f>
        <v>-2.0223118244636296E-2</v>
      </c>
      <c r="AB43" s="1">
        <f>'1-Kurs'!AB43/'1-Kurs'!AB42-1</f>
        <v>-1.5241413166411366E-4</v>
      </c>
      <c r="AC43" s="5">
        <f>'1-Kurs'!AC43/'1-Kurs'!AC42-1</f>
        <v>-1.068666632065185E-2</v>
      </c>
    </row>
    <row r="44" spans="1:29" ht="14.25" customHeight="1" x14ac:dyDescent="0.2">
      <c r="A44" s="9">
        <f>IF('1-Kurs'!A44=0,"",'1-Kurs'!A44)</f>
        <v>34334</v>
      </c>
      <c r="B44" s="1">
        <f>'1-Kurs'!B44/'1-Kurs'!B43-1</f>
        <v>5.3994648637273324E-2</v>
      </c>
      <c r="C44" s="1">
        <f>'1-Kurs'!C44/'1-Kurs'!C43-1</f>
        <v>-8.9774536707660002E-2</v>
      </c>
      <c r="D44" s="1">
        <f>'1-Kurs'!D44/'1-Kurs'!D43-1</f>
        <v>-7.2398673367478295E-2</v>
      </c>
      <c r="E44" s="1">
        <f>'1-Kurs'!E44/'1-Kurs'!E43-1</f>
        <v>0.10344334480935058</v>
      </c>
      <c r="F44" s="1">
        <f>'1-Kurs'!F44/'1-Kurs'!F43-1</f>
        <v>7.5276689431872823E-2</v>
      </c>
      <c r="G44" s="1">
        <f>'1-Kurs'!G44/'1-Kurs'!G43-1</f>
        <v>9.3201962077816836E-2</v>
      </c>
      <c r="H44" s="1">
        <f>'1-Kurs'!H44/'1-Kurs'!H43-1</f>
        <v>5.8457576691973712E-2</v>
      </c>
      <c r="I44" s="1">
        <f>'1-Kurs'!I44/'1-Kurs'!I43-1</f>
        <v>-9.9910299774948697E-2</v>
      </c>
      <c r="J44" s="1">
        <f>'1-Kurs'!J44/'1-Kurs'!J43-1</f>
        <v>8.9410068281097432E-2</v>
      </c>
      <c r="K44" s="1">
        <f>'1-Kurs'!K44/'1-Kurs'!K43-1</f>
        <v>-2.1611892386545817E-2</v>
      </c>
      <c r="L44" s="1">
        <f>'1-Kurs'!L44/'1-Kurs'!L43-1</f>
        <v>1.5797932610856158E-2</v>
      </c>
      <c r="M44" s="1">
        <f>'1-Kurs'!M44/'1-Kurs'!M43-1</f>
        <v>-0.11100893456442951</v>
      </c>
      <c r="N44" s="1">
        <f>'1-Kurs'!N44/'1-Kurs'!N43-1</f>
        <v>0.12997039541042099</v>
      </c>
      <c r="O44" s="1">
        <f>'1-Kurs'!O44/'1-Kurs'!O43-1</f>
        <v>0.15645661007460876</v>
      </c>
      <c r="P44" s="1">
        <f>'1-Kurs'!P44/'1-Kurs'!P43-1</f>
        <v>5.1932238283235899E-2</v>
      </c>
      <c r="Q44" s="1">
        <f>'1-Kurs'!Q44/'1-Kurs'!Q43-1</f>
        <v>5.2255033868837675E-3</v>
      </c>
      <c r="R44" s="1">
        <f>'1-Kurs'!R44/'1-Kurs'!R43-1</f>
        <v>0.1340739077996369</v>
      </c>
      <c r="S44" s="1">
        <f>'1-Kurs'!S44/'1-Kurs'!S43-1</f>
        <v>4.3308336236119294E-2</v>
      </c>
      <c r="T44" s="1">
        <f>'1-Kurs'!T44/'1-Kurs'!T43-1</f>
        <v>-9.0075144322249834E-2</v>
      </c>
      <c r="U44" s="1">
        <f>'1-Kurs'!U44/'1-Kurs'!U43-1</f>
        <v>7.8086896426202257E-2</v>
      </c>
      <c r="V44" s="1">
        <f>'1-Kurs'!V44/'1-Kurs'!V43-1</f>
        <v>-9.1190249034554527E-2</v>
      </c>
      <c r="W44" s="1">
        <f>'1-Kurs'!W44/'1-Kurs'!W43-1</f>
        <v>8.7830490081076018E-2</v>
      </c>
      <c r="X44" s="1">
        <f>'1-Kurs'!X44/'1-Kurs'!X43-1</f>
        <v>-8.7824481208470084E-2</v>
      </c>
      <c r="Y44" s="1">
        <f>'1-Kurs'!Y44/'1-Kurs'!Y43-1</f>
        <v>0.11478338543992872</v>
      </c>
      <c r="Z44" s="1">
        <f>'1-Kurs'!Z44/'1-Kurs'!Z43-1</f>
        <v>7.9781254416769087E-2</v>
      </c>
      <c r="AA44" s="1">
        <f>'1-Kurs'!AA44/'1-Kurs'!AA43-1</f>
        <v>4.8090105493652224E-2</v>
      </c>
      <c r="AB44" s="1">
        <f>'1-Kurs'!AB44/'1-Kurs'!AB43-1</f>
        <v>2.9051043623939954E-2</v>
      </c>
      <c r="AC44" s="5">
        <f>'1-Kurs'!AC44/'1-Kurs'!AC43-1</f>
        <v>1.4572086605704859E-2</v>
      </c>
    </row>
    <row r="45" spans="1:29" ht="12.75" customHeight="1" x14ac:dyDescent="0.2">
      <c r="A45" s="9">
        <f>IF('1-Kurs'!A45=0,"",'1-Kurs'!A45)</f>
        <v>34365</v>
      </c>
      <c r="B45" s="1">
        <f>'1-Kurs'!B45/'1-Kurs'!B44-1</f>
        <v>9.4476859349596154E-2</v>
      </c>
      <c r="C45" s="1">
        <f>'1-Kurs'!C45/'1-Kurs'!C44-1</f>
        <v>2.6942778581630966E-2</v>
      </c>
      <c r="D45" s="1">
        <f>'1-Kurs'!D45/'1-Kurs'!D44-1</f>
        <v>1.0401972920325075E-2</v>
      </c>
      <c r="E45" s="1">
        <f>'1-Kurs'!E45/'1-Kurs'!E44-1</f>
        <v>5.4312450637826526E-2</v>
      </c>
      <c r="F45" s="1">
        <f>'1-Kurs'!F45/'1-Kurs'!F44-1</f>
        <v>-4.9568079993142056E-2</v>
      </c>
      <c r="G45" s="1">
        <f>'1-Kurs'!G45/'1-Kurs'!G44-1</f>
        <v>0.15047175212973052</v>
      </c>
      <c r="H45" s="1">
        <f>'1-Kurs'!H45/'1-Kurs'!H44-1</f>
        <v>-2.5387280278723612E-2</v>
      </c>
      <c r="I45" s="1">
        <f>'1-Kurs'!I45/'1-Kurs'!I44-1</f>
        <v>0.11510233378267976</v>
      </c>
      <c r="J45" s="1">
        <f>'1-Kurs'!J45/'1-Kurs'!J44-1</f>
        <v>-6.1149966853975002E-2</v>
      </c>
      <c r="K45" s="1">
        <f>'1-Kurs'!K45/'1-Kurs'!K44-1</f>
        <v>0.10443910067272499</v>
      </c>
      <c r="L45" s="1">
        <f>'1-Kurs'!L45/'1-Kurs'!L44-1</f>
        <v>8.8009460374689485E-3</v>
      </c>
      <c r="M45" s="1">
        <f>'1-Kurs'!M45/'1-Kurs'!M44-1</f>
        <v>0.3384880004867854</v>
      </c>
      <c r="N45" s="1">
        <f>'1-Kurs'!N45/'1-Kurs'!N44-1</f>
        <v>8.6055786681900948E-2</v>
      </c>
      <c r="O45" s="1">
        <f>'1-Kurs'!O45/'1-Kurs'!O44-1</f>
        <v>-3.5053456521183524E-4</v>
      </c>
      <c r="P45" s="1">
        <f>'1-Kurs'!P45/'1-Kurs'!P44-1</f>
        <v>-3.2447733892270403E-2</v>
      </c>
      <c r="Q45" s="1">
        <f>'1-Kurs'!Q45/'1-Kurs'!Q44-1</f>
        <v>-3.8792463696500135E-2</v>
      </c>
      <c r="R45" s="1">
        <f>'1-Kurs'!R45/'1-Kurs'!R44-1</f>
        <v>-2.0439709415713159E-2</v>
      </c>
      <c r="S45" s="1">
        <f>'1-Kurs'!S45/'1-Kurs'!S44-1</f>
        <v>-1.5080832272769351E-2</v>
      </c>
      <c r="T45" s="1">
        <f>'1-Kurs'!T45/'1-Kurs'!T44-1</f>
        <v>3.5904110152250368E-2</v>
      </c>
      <c r="U45" s="1">
        <f>'1-Kurs'!U45/'1-Kurs'!U44-1</f>
        <v>-1.1030443976440485E-2</v>
      </c>
      <c r="V45" s="1">
        <f>'1-Kurs'!V45/'1-Kurs'!V44-1</f>
        <v>4.3811433693389912E-2</v>
      </c>
      <c r="W45" s="1">
        <f>'1-Kurs'!W45/'1-Kurs'!W44-1</f>
        <v>-3.0606774967350425E-2</v>
      </c>
      <c r="X45" s="1">
        <f>'1-Kurs'!X45/'1-Kurs'!X44-1</f>
        <v>-5.0634948817466885E-2</v>
      </c>
      <c r="Y45" s="1">
        <f>'1-Kurs'!Y45/'1-Kurs'!Y44-1</f>
        <v>5.5627116594097803E-2</v>
      </c>
      <c r="Z45" s="1">
        <f>'1-Kurs'!Z45/'1-Kurs'!Z44-1</f>
        <v>-2.7687047157994749E-2</v>
      </c>
      <c r="AA45" s="1">
        <f>'1-Kurs'!AA45/'1-Kurs'!AA44-1</f>
        <v>7.5961031819258951E-2</v>
      </c>
      <c r="AB45" s="1">
        <f>'1-Kurs'!AB45/'1-Kurs'!AB44-1</f>
        <v>3.2216148371234876E-2</v>
      </c>
      <c r="AC45" s="5">
        <f>'1-Kurs'!AC45/'1-Kurs'!AC44-1</f>
        <v>3.7023899030242724E-2</v>
      </c>
    </row>
    <row r="46" spans="1:29" ht="12.75" customHeight="1" x14ac:dyDescent="0.2">
      <c r="A46" s="9">
        <f>IF('1-Kurs'!A46=0,"",'1-Kurs'!A46)</f>
        <v>34393</v>
      </c>
      <c r="B46" s="1">
        <f>'1-Kurs'!B46/'1-Kurs'!B45-1</f>
        <v>5.9960270692106299E-2</v>
      </c>
      <c r="C46" s="1">
        <f>'1-Kurs'!C46/'1-Kurs'!C45-1</f>
        <v>-3.8151027508970259E-2</v>
      </c>
      <c r="D46" s="1">
        <f>'1-Kurs'!D46/'1-Kurs'!D45-1</f>
        <v>4.0283014388147631E-2</v>
      </c>
      <c r="E46" s="1">
        <f>'1-Kurs'!E46/'1-Kurs'!E45-1</f>
        <v>3.3454783280262301E-3</v>
      </c>
      <c r="F46" s="1">
        <f>'1-Kurs'!F46/'1-Kurs'!F45-1</f>
        <v>-4.6942662150716297E-3</v>
      </c>
      <c r="G46" s="1">
        <f>'1-Kurs'!G46/'1-Kurs'!G45-1</f>
        <v>1.4666627428713719E-2</v>
      </c>
      <c r="H46" s="1">
        <f>'1-Kurs'!H46/'1-Kurs'!H45-1</f>
        <v>-3.9080448162875925E-4</v>
      </c>
      <c r="I46" s="1">
        <f>'1-Kurs'!I46/'1-Kurs'!I45-1</f>
        <v>-1.7227713291698143E-2</v>
      </c>
      <c r="J46" s="1">
        <f>'1-Kurs'!J46/'1-Kurs'!J45-1</f>
        <v>-3.9186091283357483E-2</v>
      </c>
      <c r="K46" s="1">
        <f>'1-Kurs'!K46/'1-Kurs'!K45-1</f>
        <v>-4.0177229697328176E-2</v>
      </c>
      <c r="L46" s="1">
        <f>'1-Kurs'!L46/'1-Kurs'!L45-1</f>
        <v>1.0999296095985711E-2</v>
      </c>
      <c r="M46" s="1">
        <f>'1-Kurs'!M46/'1-Kurs'!M45-1</f>
        <v>-6.8020233064412849E-2</v>
      </c>
      <c r="N46" s="1">
        <f>'1-Kurs'!N46/'1-Kurs'!N45-1</f>
        <v>1.9551891628193152E-2</v>
      </c>
      <c r="O46" s="1">
        <f>'1-Kurs'!O46/'1-Kurs'!O45-1</f>
        <v>4.5293258192444119E-2</v>
      </c>
      <c r="P46" s="1">
        <f>'1-Kurs'!P46/'1-Kurs'!P45-1</f>
        <v>-9.1982112778298264E-3</v>
      </c>
      <c r="Q46" s="1">
        <f>'1-Kurs'!Q46/'1-Kurs'!Q45-1</f>
        <v>-4.9356506912962006E-3</v>
      </c>
      <c r="R46" s="1">
        <f>'1-Kurs'!R46/'1-Kurs'!R45-1</f>
        <v>2.2114669129911224E-3</v>
      </c>
      <c r="S46" s="1">
        <f>'1-Kurs'!S46/'1-Kurs'!S45-1</f>
        <v>7.0535800030673501E-2</v>
      </c>
      <c r="T46" s="1">
        <f>'1-Kurs'!T46/'1-Kurs'!T45-1</f>
        <v>-5.727572822974869E-3</v>
      </c>
      <c r="U46" s="1">
        <f>'1-Kurs'!U46/'1-Kurs'!U45-1</f>
        <v>-3.9143224357158446E-2</v>
      </c>
      <c r="V46" s="1">
        <f>'1-Kurs'!V46/'1-Kurs'!V45-1</f>
        <v>-5.233397567635234E-2</v>
      </c>
      <c r="W46" s="1">
        <f>'1-Kurs'!W46/'1-Kurs'!W45-1</f>
        <v>-3.6490147809544959E-2</v>
      </c>
      <c r="X46" s="1">
        <f>'1-Kurs'!X46/'1-Kurs'!X45-1</f>
        <v>1.9852062111540558E-2</v>
      </c>
      <c r="Y46" s="1">
        <f>'1-Kurs'!Y46/'1-Kurs'!Y45-1</f>
        <v>-6.9081425424714515E-2</v>
      </c>
      <c r="Z46" s="1">
        <f>'1-Kurs'!Z46/'1-Kurs'!Z45-1</f>
        <v>3.2385670526492216E-2</v>
      </c>
      <c r="AA46" s="1">
        <f>'1-Kurs'!AA46/'1-Kurs'!AA45-1</f>
        <v>4.0202127989444447E-2</v>
      </c>
      <c r="AB46" s="1">
        <f>'1-Kurs'!AB46/'1-Kurs'!AB45-1</f>
        <v>-2.5181003568298665E-3</v>
      </c>
      <c r="AC46" s="5">
        <f>'1-Kurs'!AC46/'1-Kurs'!AC45-1</f>
        <v>-7.7397698114073377E-3</v>
      </c>
    </row>
    <row r="47" spans="1:29" ht="12.75" customHeight="1" x14ac:dyDescent="0.2">
      <c r="A47" s="9">
        <f>IF('1-Kurs'!A47=0,"",'1-Kurs'!A47)</f>
        <v>34424</v>
      </c>
      <c r="B47" s="1">
        <f>'1-Kurs'!B47/'1-Kurs'!B46-1</f>
        <v>-4.1880268328762238E-3</v>
      </c>
      <c r="C47" s="1">
        <f>'1-Kurs'!C47/'1-Kurs'!C46-1</f>
        <v>-1.4804033781269599E-2</v>
      </c>
      <c r="D47" s="1">
        <f>'1-Kurs'!D47/'1-Kurs'!D46-1</f>
        <v>7.9147974284394351E-2</v>
      </c>
      <c r="E47" s="1">
        <f>'1-Kurs'!E47/'1-Kurs'!E46-1</f>
        <v>4.1803285319845784E-3</v>
      </c>
      <c r="F47" s="1">
        <f>'1-Kurs'!F47/'1-Kurs'!F46-1</f>
        <v>-6.1860126472184418E-2</v>
      </c>
      <c r="G47" s="1">
        <f>'1-Kurs'!G47/'1-Kurs'!G46-1</f>
        <v>-1.0265386777492558E-2</v>
      </c>
      <c r="H47" s="1">
        <f>'1-Kurs'!H47/'1-Kurs'!H46-1</f>
        <v>2.7928694243128938E-2</v>
      </c>
      <c r="I47" s="1">
        <f>'1-Kurs'!I47/'1-Kurs'!I46-1</f>
        <v>2.4657159791819261E-2</v>
      </c>
      <c r="J47" s="1">
        <f>'1-Kurs'!J47/'1-Kurs'!J46-1</f>
        <v>-2.780028088813935E-2</v>
      </c>
      <c r="K47" s="1">
        <f>'1-Kurs'!K47/'1-Kurs'!K46-1</f>
        <v>-5.4597769133886809E-2</v>
      </c>
      <c r="L47" s="1">
        <f>'1-Kurs'!L47/'1-Kurs'!L46-1</f>
        <v>-1.0337325842335043E-2</v>
      </c>
      <c r="M47" s="1">
        <f>'1-Kurs'!M47/'1-Kurs'!M46-1</f>
        <v>-3.8670867552553556E-2</v>
      </c>
      <c r="N47" s="1">
        <f>'1-Kurs'!N47/'1-Kurs'!N46-1</f>
        <v>-3.8794932748237754E-2</v>
      </c>
      <c r="O47" s="1">
        <f>'1-Kurs'!O47/'1-Kurs'!O46-1</f>
        <v>7.6516773162939256E-2</v>
      </c>
      <c r="P47" s="1">
        <f>'1-Kurs'!P47/'1-Kurs'!P46-1</f>
        <v>7.8245104568219759E-5</v>
      </c>
      <c r="Q47" s="1">
        <f>'1-Kurs'!Q47/'1-Kurs'!Q46-1</f>
        <v>4.5661464010235964E-3</v>
      </c>
      <c r="R47" s="1">
        <f>'1-Kurs'!R47/'1-Kurs'!R46-1</f>
        <v>-2.1873854902896284E-3</v>
      </c>
      <c r="S47" s="1">
        <f>'1-Kurs'!S47/'1-Kurs'!S46-1</f>
        <v>1.6615843963702304E-2</v>
      </c>
      <c r="T47" s="1">
        <f>'1-Kurs'!T47/'1-Kurs'!T46-1</f>
        <v>3.8273013705606651E-2</v>
      </c>
      <c r="U47" s="1">
        <f>'1-Kurs'!U47/'1-Kurs'!U46-1</f>
        <v>-4.2011072925403514E-2</v>
      </c>
      <c r="V47" s="1">
        <f>'1-Kurs'!V47/'1-Kurs'!V46-1</f>
        <v>1.3306486912370019E-2</v>
      </c>
      <c r="W47" s="1">
        <f>'1-Kurs'!W47/'1-Kurs'!W46-1</f>
        <v>-1.7522303127534555E-2</v>
      </c>
      <c r="X47" s="1">
        <f>'1-Kurs'!X47/'1-Kurs'!X46-1</f>
        <v>1.0939347718041503E-2</v>
      </c>
      <c r="Y47" s="1">
        <f>'1-Kurs'!Y47/'1-Kurs'!Y46-1</f>
        <v>-5.7323165112561747E-2</v>
      </c>
      <c r="Z47" s="1">
        <f>'1-Kurs'!Z47/'1-Kurs'!Z46-1</f>
        <v>7.2654742273418504E-2</v>
      </c>
      <c r="AA47" s="1">
        <f>'1-Kurs'!AA47/'1-Kurs'!AA46-1</f>
        <v>-5.3975543969870809E-3</v>
      </c>
      <c r="AB47" s="1">
        <f>'1-Kurs'!AB47/'1-Kurs'!AB46-1</f>
        <v>-6.4982596110607638E-4</v>
      </c>
      <c r="AC47" s="5">
        <f>'1-Kurs'!AC47/'1-Kurs'!AC46-1</f>
        <v>2.201044843022304E-3</v>
      </c>
    </row>
    <row r="48" spans="1:29" ht="12.75" customHeight="1" x14ac:dyDescent="0.2">
      <c r="A48" s="9">
        <f>IF('1-Kurs'!A48=0,"",'1-Kurs'!A48)</f>
        <v>34453</v>
      </c>
      <c r="B48" s="1">
        <f>'1-Kurs'!B48/'1-Kurs'!B47-1</f>
        <v>-7.5429925886909555E-3</v>
      </c>
      <c r="C48" s="1">
        <f>'1-Kurs'!C48/'1-Kurs'!C47-1</f>
        <v>0.15852791748739437</v>
      </c>
      <c r="D48" s="1">
        <f>'1-Kurs'!D48/'1-Kurs'!D47-1</f>
        <v>6.874089514763182E-2</v>
      </c>
      <c r="E48" s="1">
        <f>'1-Kurs'!E48/'1-Kurs'!E47-1</f>
        <v>5.5051446723292763E-2</v>
      </c>
      <c r="F48" s="1">
        <f>'1-Kurs'!F48/'1-Kurs'!F47-1</f>
        <v>-1.9823152696232915E-2</v>
      </c>
      <c r="G48" s="1">
        <f>'1-Kurs'!G48/'1-Kurs'!G47-1</f>
        <v>6.3573093845749495E-2</v>
      </c>
      <c r="H48" s="1">
        <f>'1-Kurs'!H48/'1-Kurs'!H47-1</f>
        <v>-3.902414095392337E-2</v>
      </c>
      <c r="I48" s="1">
        <f>'1-Kurs'!I48/'1-Kurs'!I47-1</f>
        <v>7.7132046566604329E-2</v>
      </c>
      <c r="J48" s="1">
        <f>'1-Kurs'!J48/'1-Kurs'!J47-1</f>
        <v>3.3580314869751327E-2</v>
      </c>
      <c r="K48" s="1">
        <f>'1-Kurs'!K48/'1-Kurs'!K47-1</f>
        <v>-2.7902023115643715E-2</v>
      </c>
      <c r="L48" s="1">
        <f>'1-Kurs'!L48/'1-Kurs'!L47-1</f>
        <v>-3.7229198484077131E-2</v>
      </c>
      <c r="M48" s="1">
        <f>'1-Kurs'!M48/'1-Kurs'!M47-1</f>
        <v>1.6256240718427684E-2</v>
      </c>
      <c r="N48" s="1">
        <f>'1-Kurs'!N48/'1-Kurs'!N47-1</f>
        <v>-1.5213909530336966E-2</v>
      </c>
      <c r="O48" s="1">
        <f>'1-Kurs'!O48/'1-Kurs'!O47-1</f>
        <v>-7.3917550020440648E-2</v>
      </c>
      <c r="P48" s="1">
        <f>'1-Kurs'!P48/'1-Kurs'!P47-1</f>
        <v>-2.1942478344249006E-3</v>
      </c>
      <c r="Q48" s="1">
        <f>'1-Kurs'!Q48/'1-Kurs'!Q47-1</f>
        <v>-1.1238605302956728E-2</v>
      </c>
      <c r="R48" s="1">
        <f>'1-Kurs'!R48/'1-Kurs'!R47-1</f>
        <v>1.0695500176400863E-2</v>
      </c>
      <c r="S48" s="1">
        <f>'1-Kurs'!S48/'1-Kurs'!S47-1</f>
        <v>-5.0992542350558834E-2</v>
      </c>
      <c r="T48" s="1">
        <f>'1-Kurs'!T48/'1-Kurs'!T47-1</f>
        <v>5.5276708347916648E-2</v>
      </c>
      <c r="U48" s="1">
        <f>'1-Kurs'!U48/'1-Kurs'!U47-1</f>
        <v>2.8488416627806767E-2</v>
      </c>
      <c r="V48" s="1">
        <f>'1-Kurs'!V48/'1-Kurs'!V47-1</f>
        <v>0.13561592967299441</v>
      </c>
      <c r="W48" s="1">
        <f>'1-Kurs'!W48/'1-Kurs'!W47-1</f>
        <v>-1.3424317366019012E-2</v>
      </c>
      <c r="X48" s="1">
        <f>'1-Kurs'!X48/'1-Kurs'!X47-1</f>
        <v>-3.4395539378815454E-2</v>
      </c>
      <c r="Y48" s="1">
        <f>'1-Kurs'!Y48/'1-Kurs'!Y47-1</f>
        <v>1.0134820861738003E-3</v>
      </c>
      <c r="Z48" s="1">
        <f>'1-Kurs'!Z48/'1-Kurs'!Z47-1</f>
        <v>-5.466246361212701E-2</v>
      </c>
      <c r="AA48" s="1">
        <f>'1-Kurs'!AA48/'1-Kurs'!AA47-1</f>
        <v>-3.43221403125471E-3</v>
      </c>
      <c r="AB48" s="1">
        <f>'1-Kurs'!AB48/'1-Kurs'!AB47-1</f>
        <v>1.2036888269409296E-2</v>
      </c>
      <c r="AC48" s="5">
        <f>'1-Kurs'!AC48/'1-Kurs'!AC47-1</f>
        <v>2.1140786143212908E-2</v>
      </c>
    </row>
    <row r="49" spans="1:29" ht="12.75" customHeight="1" x14ac:dyDescent="0.2">
      <c r="A49" s="9">
        <f>IF('1-Kurs'!A49=0,"",'1-Kurs'!A49)</f>
        <v>34485</v>
      </c>
      <c r="B49" s="1">
        <f>'1-Kurs'!B49/'1-Kurs'!B48-1</f>
        <v>4.415207830584289E-2</v>
      </c>
      <c r="C49" s="1">
        <f>'1-Kurs'!C49/'1-Kurs'!C48-1</f>
        <v>6.737032079860561E-2</v>
      </c>
      <c r="D49" s="1">
        <f>'1-Kurs'!D49/'1-Kurs'!D48-1</f>
        <v>0.41283034042101829</v>
      </c>
      <c r="E49" s="1">
        <f>'1-Kurs'!E49/'1-Kurs'!E48-1</f>
        <v>0.1379863683767284</v>
      </c>
      <c r="F49" s="1">
        <f>'1-Kurs'!F49/'1-Kurs'!F48-1</f>
        <v>2.8535018860230243E-2</v>
      </c>
      <c r="G49" s="1">
        <f>'1-Kurs'!G49/'1-Kurs'!G48-1</f>
        <v>6.9172522884630716E-3</v>
      </c>
      <c r="H49" s="1">
        <f>'1-Kurs'!H49/'1-Kurs'!H48-1</f>
        <v>2.841332111562922E-2</v>
      </c>
      <c r="I49" s="1">
        <f>'1-Kurs'!I49/'1-Kurs'!I48-1</f>
        <v>4.6757046048364614E-2</v>
      </c>
      <c r="J49" s="1">
        <f>'1-Kurs'!J49/'1-Kurs'!J48-1</f>
        <v>2.8800037303839954E-3</v>
      </c>
      <c r="K49" s="1">
        <f>'1-Kurs'!K49/'1-Kurs'!K48-1</f>
        <v>-8.6088989640640379E-2</v>
      </c>
      <c r="L49" s="1">
        <f>'1-Kurs'!L49/'1-Kurs'!L48-1</f>
        <v>-6.6323165886494895E-2</v>
      </c>
      <c r="M49" s="1">
        <f>'1-Kurs'!M49/'1-Kurs'!M48-1</f>
        <v>-8.8570172816933579E-2</v>
      </c>
      <c r="N49" s="1">
        <f>'1-Kurs'!N49/'1-Kurs'!N48-1</f>
        <v>0.13077101153689474</v>
      </c>
      <c r="O49" s="1">
        <f>'1-Kurs'!O49/'1-Kurs'!O48-1</f>
        <v>3.4774025715986534E-2</v>
      </c>
      <c r="P49" s="1">
        <f>'1-Kurs'!P49/'1-Kurs'!P48-1</f>
        <v>3.9974480771921117E-2</v>
      </c>
      <c r="Q49" s="1">
        <f>'1-Kurs'!Q49/'1-Kurs'!Q48-1</f>
        <v>6.457675558611542E-2</v>
      </c>
      <c r="R49" s="1">
        <f>'1-Kurs'!R49/'1-Kurs'!R48-1</f>
        <v>-1.5109889020141876E-2</v>
      </c>
      <c r="S49" s="1">
        <f>'1-Kurs'!S49/'1-Kurs'!S48-1</f>
        <v>3.5460840349196054E-2</v>
      </c>
      <c r="T49" s="1">
        <f>'1-Kurs'!T49/'1-Kurs'!T48-1</f>
        <v>6.8538463374585801E-2</v>
      </c>
      <c r="U49" s="1">
        <f>'1-Kurs'!U49/'1-Kurs'!U48-1</f>
        <v>-6.2287182194254997E-3</v>
      </c>
      <c r="V49" s="1">
        <f>'1-Kurs'!V49/'1-Kurs'!V48-1</f>
        <v>9.9739606620478316E-2</v>
      </c>
      <c r="W49" s="1">
        <f>'1-Kurs'!W49/'1-Kurs'!W48-1</f>
        <v>2.8048397144637027E-2</v>
      </c>
      <c r="X49" s="1">
        <f>'1-Kurs'!X49/'1-Kurs'!X48-1</f>
        <v>0.23491881794432423</v>
      </c>
      <c r="Y49" s="1">
        <f>'1-Kurs'!Y49/'1-Kurs'!Y48-1</f>
        <v>0.11279346550149993</v>
      </c>
      <c r="Z49" s="1">
        <f>'1-Kurs'!Z49/'1-Kurs'!Z48-1</f>
        <v>8.6366361138203729E-3</v>
      </c>
      <c r="AA49" s="1">
        <f>'1-Kurs'!AA49/'1-Kurs'!AA48-1</f>
        <v>3.0080599330482016E-2</v>
      </c>
      <c r="AB49" s="1">
        <f>'1-Kurs'!AB49/'1-Kurs'!AB48-1</f>
        <v>5.391668901352209E-2</v>
      </c>
      <c r="AC49" s="5">
        <f>'1-Kurs'!AC49/'1-Kurs'!AC48-1</f>
        <v>5.3636964487215E-2</v>
      </c>
    </row>
    <row r="50" spans="1:29" ht="12.75" customHeight="1" x14ac:dyDescent="0.2">
      <c r="A50" s="9">
        <f>IF('1-Kurs'!A50=0,"",'1-Kurs'!A50)</f>
        <v>34515</v>
      </c>
      <c r="B50" s="1">
        <f>'1-Kurs'!B50/'1-Kurs'!B49-1</f>
        <v>8.834138354157095E-2</v>
      </c>
      <c r="C50" s="1">
        <f>'1-Kurs'!C50/'1-Kurs'!C49-1</f>
        <v>5.8611263971709349E-2</v>
      </c>
      <c r="D50" s="1">
        <f>'1-Kurs'!D50/'1-Kurs'!D49-1</f>
        <v>0.54219784923584768</v>
      </c>
      <c r="E50" s="1">
        <f>'1-Kurs'!E50/'1-Kurs'!E49-1</f>
        <v>4.784203730313874E-2</v>
      </c>
      <c r="F50" s="1">
        <f>'1-Kurs'!F50/'1-Kurs'!F49-1</f>
        <v>-0.10247675938682888</v>
      </c>
      <c r="G50" s="1">
        <f>'1-Kurs'!G50/'1-Kurs'!G49-1</f>
        <v>-9.4904680045583611E-2</v>
      </c>
      <c r="H50" s="1">
        <f>'1-Kurs'!H50/'1-Kurs'!H49-1</f>
        <v>-3.4904569316397405E-3</v>
      </c>
      <c r="I50" s="1">
        <f>'1-Kurs'!I50/'1-Kurs'!I49-1</f>
        <v>4.4580630500834495E-3</v>
      </c>
      <c r="J50" s="1">
        <f>'1-Kurs'!J50/'1-Kurs'!J49-1</f>
        <v>-8.1588054960590739E-3</v>
      </c>
      <c r="K50" s="1">
        <f>'1-Kurs'!K50/'1-Kurs'!K49-1</f>
        <v>-3.1015619239509684E-2</v>
      </c>
      <c r="L50" s="1">
        <f>'1-Kurs'!L50/'1-Kurs'!L49-1</f>
        <v>-2.0966590003114738E-2</v>
      </c>
      <c r="M50" s="1">
        <f>'1-Kurs'!M50/'1-Kurs'!M49-1</f>
        <v>9.9724090253966668E-2</v>
      </c>
      <c r="N50" s="1">
        <f>'1-Kurs'!N50/'1-Kurs'!N49-1</f>
        <v>-1.8516166984987592E-2</v>
      </c>
      <c r="O50" s="1">
        <f>'1-Kurs'!O50/'1-Kurs'!O49-1</f>
        <v>-2.7593399386951045E-2</v>
      </c>
      <c r="P50" s="1">
        <f>'1-Kurs'!P50/'1-Kurs'!P49-1</f>
        <v>-6.1627685806671662E-2</v>
      </c>
      <c r="Q50" s="1">
        <f>'1-Kurs'!Q50/'1-Kurs'!Q49-1</f>
        <v>-4.9417649260879437E-2</v>
      </c>
      <c r="R50" s="1">
        <f>'1-Kurs'!R50/'1-Kurs'!R49-1</f>
        <v>-4.789549020381767E-2</v>
      </c>
      <c r="S50" s="1">
        <f>'1-Kurs'!S50/'1-Kurs'!S49-1</f>
        <v>-2.8121425263847866E-2</v>
      </c>
      <c r="T50" s="1">
        <f>'1-Kurs'!T50/'1-Kurs'!T49-1</f>
        <v>1.3717055024590197E-2</v>
      </c>
      <c r="U50" s="1">
        <f>'1-Kurs'!U50/'1-Kurs'!U49-1</f>
        <v>-3.054989816700604E-2</v>
      </c>
      <c r="V50" s="1">
        <f>'1-Kurs'!V50/'1-Kurs'!V49-1</f>
        <v>7.9912036806673914E-2</v>
      </c>
      <c r="W50" s="1">
        <f>'1-Kurs'!W50/'1-Kurs'!W49-1</f>
        <v>-7.7708829275180413E-3</v>
      </c>
      <c r="X50" s="1">
        <f>'1-Kurs'!X50/'1-Kurs'!X49-1</f>
        <v>-7.6276318969561663E-2</v>
      </c>
      <c r="Y50" s="1">
        <f>'1-Kurs'!Y50/'1-Kurs'!Y49-1</f>
        <v>6.7771554319654426E-2</v>
      </c>
      <c r="Z50" s="1">
        <f>'1-Kurs'!Z50/'1-Kurs'!Z49-1</f>
        <v>5.2350937619218829E-3</v>
      </c>
      <c r="AA50" s="1">
        <f>'1-Kurs'!AA50/'1-Kurs'!AA49-1</f>
        <v>-4.1800817894616094E-2</v>
      </c>
      <c r="AB50" s="1">
        <f>'1-Kurs'!AB50/'1-Kurs'!AB49-1</f>
        <v>1.373953005002182E-2</v>
      </c>
      <c r="AC50" s="5">
        <f>'1-Kurs'!AC50/'1-Kurs'!AC49-1</f>
        <v>2.8322190314008511E-2</v>
      </c>
    </row>
    <row r="51" spans="1:29" ht="12.75" customHeight="1" x14ac:dyDescent="0.2">
      <c r="A51" s="9">
        <f>IF('1-Kurs'!A51=0,"",'1-Kurs'!A51)</f>
        <v>34544</v>
      </c>
      <c r="B51" s="1">
        <f>'1-Kurs'!B51/'1-Kurs'!B50-1</f>
        <v>-6.5299936998757246E-3</v>
      </c>
      <c r="C51" s="1">
        <f>'1-Kurs'!C51/'1-Kurs'!C50-1</f>
        <v>7.2280752159060713E-2</v>
      </c>
      <c r="D51" s="1">
        <f>'1-Kurs'!D51/'1-Kurs'!D50-1</f>
        <v>6.1825228384239317E-2</v>
      </c>
      <c r="E51" s="1">
        <f>'1-Kurs'!E51/'1-Kurs'!E50-1</f>
        <v>3.2644125694933024E-2</v>
      </c>
      <c r="F51" s="1">
        <f>'1-Kurs'!F51/'1-Kurs'!F50-1</f>
        <v>-0.10219865709882292</v>
      </c>
      <c r="G51" s="1">
        <f>'1-Kurs'!G51/'1-Kurs'!G50-1</f>
        <v>-6.0748976550468736E-3</v>
      </c>
      <c r="H51" s="1">
        <f>'1-Kurs'!H51/'1-Kurs'!H50-1</f>
        <v>-7.6809544860786394E-3</v>
      </c>
      <c r="I51" s="1">
        <f>'1-Kurs'!I51/'1-Kurs'!I50-1</f>
        <v>4.3224805839960689E-2</v>
      </c>
      <c r="J51" s="1">
        <f>'1-Kurs'!J51/'1-Kurs'!J50-1</f>
        <v>3.9205115663109913E-2</v>
      </c>
      <c r="K51" s="1">
        <f>'1-Kurs'!K51/'1-Kurs'!K50-1</f>
        <v>1.7313611491107661E-3</v>
      </c>
      <c r="L51" s="1">
        <f>'1-Kurs'!L51/'1-Kurs'!L50-1</f>
        <v>7.3808146541335384E-2</v>
      </c>
      <c r="M51" s="1">
        <f>'1-Kurs'!M51/'1-Kurs'!M50-1</f>
        <v>-0.12901750196095496</v>
      </c>
      <c r="N51" s="1">
        <f>'1-Kurs'!N51/'1-Kurs'!N50-1</f>
        <v>1.0576024333701195E-2</v>
      </c>
      <c r="O51" s="1">
        <f>'1-Kurs'!O51/'1-Kurs'!O50-1</f>
        <v>-1.3743512816715486E-2</v>
      </c>
      <c r="P51" s="1">
        <f>'1-Kurs'!P51/'1-Kurs'!P50-1</f>
        <v>-9.7063160537788962E-2</v>
      </c>
      <c r="Q51" s="1">
        <f>'1-Kurs'!Q51/'1-Kurs'!Q50-1</f>
        <v>-6.4774464796466424E-2</v>
      </c>
      <c r="R51" s="1">
        <f>'1-Kurs'!R51/'1-Kurs'!R50-1</f>
        <v>-9.0244189263388175E-2</v>
      </c>
      <c r="S51" s="1">
        <f>'1-Kurs'!S51/'1-Kurs'!S50-1</f>
        <v>3.4572658088547481E-3</v>
      </c>
      <c r="T51" s="1">
        <f>'1-Kurs'!T51/'1-Kurs'!T50-1</f>
        <v>9.7671807695073332E-2</v>
      </c>
      <c r="U51" s="1">
        <f>'1-Kurs'!U51/'1-Kurs'!U50-1</f>
        <v>2.9138479148922203E-2</v>
      </c>
      <c r="V51" s="1">
        <f>'1-Kurs'!V51/'1-Kurs'!V50-1</f>
        <v>8.1778817680290716E-2</v>
      </c>
      <c r="W51" s="1">
        <f>'1-Kurs'!W51/'1-Kurs'!W50-1</f>
        <v>-1.7459776735388344E-2</v>
      </c>
      <c r="X51" s="1">
        <f>'1-Kurs'!X51/'1-Kurs'!X50-1</f>
        <v>0.14570334504061644</v>
      </c>
      <c r="Y51" s="1">
        <f>'1-Kurs'!Y51/'1-Kurs'!Y50-1</f>
        <v>6.9945115257958212E-2</v>
      </c>
      <c r="Z51" s="1">
        <f>'1-Kurs'!Z51/'1-Kurs'!Z50-1</f>
        <v>5.0229513314699048E-2</v>
      </c>
      <c r="AA51" s="1">
        <f>'1-Kurs'!AA51/'1-Kurs'!AA50-1</f>
        <v>-2.1616748724996415E-2</v>
      </c>
      <c r="AB51" s="1">
        <f>'1-Kurs'!AB51/'1-Kurs'!AB50-1</f>
        <v>9.8775402283208802E-3</v>
      </c>
      <c r="AC51" s="5">
        <f>'1-Kurs'!AC51/'1-Kurs'!AC50-1</f>
        <v>1.3597944264924999E-2</v>
      </c>
    </row>
    <row r="52" spans="1:29" ht="12.75" customHeight="1" x14ac:dyDescent="0.2">
      <c r="A52" s="9">
        <f>IF('1-Kurs'!A52=0,"",'1-Kurs'!A52)</f>
        <v>34577</v>
      </c>
      <c r="B52" s="1">
        <f>'1-Kurs'!B52/'1-Kurs'!B51-1</f>
        <v>3.8731105471470961E-2</v>
      </c>
      <c r="C52" s="1">
        <f>'1-Kurs'!C52/'1-Kurs'!C51-1</f>
        <v>-9.3156750435685831E-2</v>
      </c>
      <c r="D52" s="1">
        <f>'1-Kurs'!D52/'1-Kurs'!D51-1</f>
        <v>2.152951746591758E-2</v>
      </c>
      <c r="E52" s="1">
        <f>'1-Kurs'!E52/'1-Kurs'!E51-1</f>
        <v>3.9060077570886698E-2</v>
      </c>
      <c r="F52" s="1">
        <f>'1-Kurs'!F52/'1-Kurs'!F51-1</f>
        <v>6.3854359577129038E-3</v>
      </c>
      <c r="G52" s="1">
        <f>'1-Kurs'!G52/'1-Kurs'!G51-1</f>
        <v>-2.8303017724164437E-2</v>
      </c>
      <c r="H52" s="1">
        <f>'1-Kurs'!H52/'1-Kurs'!H51-1</f>
        <v>8.2150701131948889E-3</v>
      </c>
      <c r="I52" s="1">
        <f>'1-Kurs'!I52/'1-Kurs'!I51-1</f>
        <v>-9.2915660172567471E-2</v>
      </c>
      <c r="J52" s="1">
        <f>'1-Kurs'!J52/'1-Kurs'!J51-1</f>
        <v>0.10375200990991695</v>
      </c>
      <c r="K52" s="1">
        <f>'1-Kurs'!K52/'1-Kurs'!K51-1</f>
        <v>-8.4859916782246803E-2</v>
      </c>
      <c r="L52" s="1">
        <f>'1-Kurs'!L52/'1-Kurs'!L51-1</f>
        <v>-8.1507202396584599E-3</v>
      </c>
      <c r="M52" s="1">
        <f>'1-Kurs'!M52/'1-Kurs'!M51-1</f>
        <v>-0.18948006901695946</v>
      </c>
      <c r="N52" s="1">
        <f>'1-Kurs'!N52/'1-Kurs'!N51-1</f>
        <v>1.0057754686934706E-2</v>
      </c>
      <c r="O52" s="1">
        <f>'1-Kurs'!O52/'1-Kurs'!O51-1</f>
        <v>2.4016753358623744E-2</v>
      </c>
      <c r="P52" s="1">
        <f>'1-Kurs'!P52/'1-Kurs'!P51-1</f>
        <v>1.8294723834813453E-2</v>
      </c>
      <c r="Q52" s="1">
        <f>'1-Kurs'!Q52/'1-Kurs'!Q51-1</f>
        <v>-1.193176819691022E-2</v>
      </c>
      <c r="R52" s="1">
        <f>'1-Kurs'!R52/'1-Kurs'!R51-1</f>
        <v>5.6667519122125753E-2</v>
      </c>
      <c r="S52" s="1">
        <f>'1-Kurs'!S52/'1-Kurs'!S51-1</f>
        <v>4.3632450647395293E-2</v>
      </c>
      <c r="T52" s="1">
        <f>'1-Kurs'!T52/'1-Kurs'!T51-1</f>
        <v>-7.4093327754462091E-2</v>
      </c>
      <c r="U52" s="1">
        <f>'1-Kurs'!U52/'1-Kurs'!U51-1</f>
        <v>0.1045560243460637</v>
      </c>
      <c r="V52" s="1">
        <f>'1-Kurs'!V52/'1-Kurs'!V51-1</f>
        <v>-0.11318767167118926</v>
      </c>
      <c r="W52" s="1">
        <f>'1-Kurs'!W52/'1-Kurs'!W51-1</f>
        <v>2.8502086533844784E-2</v>
      </c>
      <c r="X52" s="1">
        <f>'1-Kurs'!X52/'1-Kurs'!X51-1</f>
        <v>-0.1176654706363589</v>
      </c>
      <c r="Y52" s="1">
        <f>'1-Kurs'!Y52/'1-Kurs'!Y51-1</f>
        <v>7.759920797767661E-3</v>
      </c>
      <c r="Z52" s="1">
        <f>'1-Kurs'!Z52/'1-Kurs'!Z51-1</f>
        <v>-2.2978596908442284E-2</v>
      </c>
      <c r="AA52" s="1">
        <f>'1-Kurs'!AA52/'1-Kurs'!AA51-1</f>
        <v>3.7806543898761813E-2</v>
      </c>
      <c r="AB52" s="1">
        <f>'1-Kurs'!AB52/'1-Kurs'!AB51-1</f>
        <v>-1.1067537531662119E-2</v>
      </c>
      <c r="AC52" s="5">
        <f>'1-Kurs'!AC52/'1-Kurs'!AC51-1</f>
        <v>-2.6508217699509062E-2</v>
      </c>
    </row>
    <row r="53" spans="1:29" ht="12.75" customHeight="1" x14ac:dyDescent="0.2">
      <c r="A53" s="9">
        <f>IF('1-Kurs'!A53=0,"",'1-Kurs'!A53)</f>
        <v>34607</v>
      </c>
      <c r="B53" s="1">
        <f>'1-Kurs'!B53/'1-Kurs'!B52-1</f>
        <v>4.6017909800418311E-2</v>
      </c>
      <c r="C53" s="1">
        <f>'1-Kurs'!C53/'1-Kurs'!C52-1</f>
        <v>3.3269775134179502E-2</v>
      </c>
      <c r="D53" s="1">
        <f>'1-Kurs'!D53/'1-Kurs'!D52-1</f>
        <v>-5.9235610763825886E-3</v>
      </c>
      <c r="E53" s="1">
        <f>'1-Kurs'!E53/'1-Kurs'!E52-1</f>
        <v>-2.3897911437302133E-2</v>
      </c>
      <c r="F53" s="1">
        <f>'1-Kurs'!F53/'1-Kurs'!F52-1</f>
        <v>-2.7693841271048569E-2</v>
      </c>
      <c r="G53" s="1">
        <f>'1-Kurs'!G53/'1-Kurs'!G52-1</f>
        <v>-1.1193572948343666E-2</v>
      </c>
      <c r="H53" s="1">
        <f>'1-Kurs'!H53/'1-Kurs'!H52-1</f>
        <v>2.1320398459545142E-2</v>
      </c>
      <c r="I53" s="1">
        <f>'1-Kurs'!I53/'1-Kurs'!I52-1</f>
        <v>2.7922916533166475E-2</v>
      </c>
      <c r="J53" s="1">
        <f>'1-Kurs'!J53/'1-Kurs'!J52-1</f>
        <v>7.7930130309274759E-2</v>
      </c>
      <c r="K53" s="1">
        <f>'1-Kurs'!K53/'1-Kurs'!K52-1</f>
        <v>-7.7820296754060103E-2</v>
      </c>
      <c r="L53" s="1">
        <f>'1-Kurs'!L53/'1-Kurs'!L52-1</f>
        <v>-1.8883964772662964E-2</v>
      </c>
      <c r="M53" s="1">
        <f>'1-Kurs'!M53/'1-Kurs'!M52-1</f>
        <v>-8.8552355529230131E-2</v>
      </c>
      <c r="N53" s="1">
        <f>'1-Kurs'!N53/'1-Kurs'!N52-1</f>
        <v>1.2871550923590602E-2</v>
      </c>
      <c r="O53" s="1">
        <f>'1-Kurs'!O53/'1-Kurs'!O52-1</f>
        <v>3.0261126782327175E-2</v>
      </c>
      <c r="P53" s="1">
        <f>'1-Kurs'!P53/'1-Kurs'!P52-1</f>
        <v>-6.2192965121532939E-2</v>
      </c>
      <c r="Q53" s="1">
        <f>'1-Kurs'!Q53/'1-Kurs'!Q52-1</f>
        <v>-5.8374466535547231E-2</v>
      </c>
      <c r="R53" s="1">
        <f>'1-Kurs'!R53/'1-Kurs'!R52-1</f>
        <v>-2.2953353146856204E-2</v>
      </c>
      <c r="S53" s="1">
        <f>'1-Kurs'!S53/'1-Kurs'!S52-1</f>
        <v>2.560128417932428E-2</v>
      </c>
      <c r="T53" s="1">
        <f>'1-Kurs'!T53/'1-Kurs'!T52-1</f>
        <v>-2.9253546714382073E-2</v>
      </c>
      <c r="U53" s="1">
        <f>'1-Kurs'!U53/'1-Kurs'!U52-1</f>
        <v>6.8028083395921923E-2</v>
      </c>
      <c r="V53" s="1">
        <f>'1-Kurs'!V53/'1-Kurs'!V52-1</f>
        <v>5.0694553454492697E-2</v>
      </c>
      <c r="W53" s="1">
        <f>'1-Kurs'!W53/'1-Kurs'!W52-1</f>
        <v>3.4564051612101965E-2</v>
      </c>
      <c r="X53" s="1">
        <f>'1-Kurs'!X53/'1-Kurs'!X52-1</f>
        <v>-2.3490597062191032E-2</v>
      </c>
      <c r="Y53" s="1">
        <f>'1-Kurs'!Y53/'1-Kurs'!Y52-1</f>
        <v>4.0146240839268543E-2</v>
      </c>
      <c r="Z53" s="1">
        <f>'1-Kurs'!Z53/'1-Kurs'!Z52-1</f>
        <v>1.2153147534000652E-2</v>
      </c>
      <c r="AA53" s="1">
        <f>'1-Kurs'!AA53/'1-Kurs'!AA52-1</f>
        <v>-8.6610726691935813E-3</v>
      </c>
      <c r="AB53" s="1">
        <f>'1-Kurs'!AB53/'1-Kurs'!AB52-1</f>
        <v>8.4191015072621056E-4</v>
      </c>
      <c r="AC53" s="5">
        <f>'1-Kurs'!AC53/'1-Kurs'!AC52-1</f>
        <v>1.5055841648188295E-3</v>
      </c>
    </row>
    <row r="54" spans="1:29" ht="12.75" customHeight="1" x14ac:dyDescent="0.2">
      <c r="A54" s="9">
        <f>IF('1-Kurs'!A54=0,"",'1-Kurs'!A54)</f>
        <v>34638</v>
      </c>
      <c r="B54" s="1">
        <f>'1-Kurs'!B54/'1-Kurs'!B53-1</f>
        <v>0.12631391553307592</v>
      </c>
      <c r="C54" s="1">
        <f>'1-Kurs'!C54/'1-Kurs'!C53-1</f>
        <v>-2.6159645324160374E-2</v>
      </c>
      <c r="D54" s="1">
        <f>'1-Kurs'!D54/'1-Kurs'!D53-1</f>
        <v>-9.8936731515779197E-2</v>
      </c>
      <c r="E54" s="1">
        <f>'1-Kurs'!E54/'1-Kurs'!E53-1</f>
        <v>9.3837103163337821E-2</v>
      </c>
      <c r="F54" s="1">
        <f>'1-Kurs'!F54/'1-Kurs'!F53-1</f>
        <v>4.1832822353673471E-3</v>
      </c>
      <c r="G54" s="1">
        <f>'1-Kurs'!G54/'1-Kurs'!G53-1</f>
        <v>7.2765295376820083E-2</v>
      </c>
      <c r="H54" s="1">
        <f>'1-Kurs'!H54/'1-Kurs'!H53-1</f>
        <v>-2.7880648790549523E-2</v>
      </c>
      <c r="I54" s="1">
        <f>'1-Kurs'!I54/'1-Kurs'!I53-1</f>
        <v>-5.6812800682856546E-2</v>
      </c>
      <c r="J54" s="1">
        <f>'1-Kurs'!J54/'1-Kurs'!J53-1</f>
        <v>-3.7346600861165369E-2</v>
      </c>
      <c r="K54" s="1">
        <f>'1-Kurs'!K54/'1-Kurs'!K53-1</f>
        <v>-2.684670325113625E-2</v>
      </c>
      <c r="L54" s="1">
        <f>'1-Kurs'!L54/'1-Kurs'!L53-1</f>
        <v>2.6170173014690379E-2</v>
      </c>
      <c r="M54" s="1">
        <f>'1-Kurs'!M54/'1-Kurs'!M53-1</f>
        <v>6.0625555416216059E-4</v>
      </c>
      <c r="N54" s="1">
        <f>'1-Kurs'!N54/'1-Kurs'!N53-1</f>
        <v>0.13490480507706248</v>
      </c>
      <c r="O54" s="1">
        <f>'1-Kurs'!O54/'1-Kurs'!O53-1</f>
        <v>-6.5914708335565342E-2</v>
      </c>
      <c r="P54" s="1">
        <f>'1-Kurs'!P54/'1-Kurs'!P53-1</f>
        <v>1.7034420393442495E-2</v>
      </c>
      <c r="Q54" s="1">
        <f>'1-Kurs'!Q54/'1-Kurs'!Q53-1</f>
        <v>-2.700672618345612E-3</v>
      </c>
      <c r="R54" s="1">
        <f>'1-Kurs'!R54/'1-Kurs'!R53-1</f>
        <v>5.7678934947485994E-2</v>
      </c>
      <c r="S54" s="1">
        <f>'1-Kurs'!S54/'1-Kurs'!S53-1</f>
        <v>3.6577615085056303E-2</v>
      </c>
      <c r="T54" s="1">
        <f>'1-Kurs'!T54/'1-Kurs'!T53-1</f>
        <v>3.3602964255192047E-2</v>
      </c>
      <c r="U54" s="1">
        <f>'1-Kurs'!U54/'1-Kurs'!U53-1</f>
        <v>-4.3096572248213727E-2</v>
      </c>
      <c r="V54" s="1">
        <f>'1-Kurs'!V54/'1-Kurs'!V53-1</f>
        <v>-2.6072646632854468E-2</v>
      </c>
      <c r="W54" s="1">
        <f>'1-Kurs'!W54/'1-Kurs'!W53-1</f>
        <v>9.4450649214233184E-2</v>
      </c>
      <c r="X54" s="1">
        <f>'1-Kurs'!X54/'1-Kurs'!X53-1</f>
        <v>9.5059612994963238E-3</v>
      </c>
      <c r="Y54" s="1">
        <f>'1-Kurs'!Y54/'1-Kurs'!Y53-1</f>
        <v>5.6568894326349595E-2</v>
      </c>
      <c r="Z54" s="1">
        <f>'1-Kurs'!Z54/'1-Kurs'!Z53-1</f>
        <v>-4.1370525473308772E-3</v>
      </c>
      <c r="AA54" s="1">
        <f>'1-Kurs'!AA54/'1-Kurs'!AA53-1</f>
        <v>0.10235766782217137</v>
      </c>
      <c r="AB54" s="1">
        <f>'1-Kurs'!AB54/'1-Kurs'!AB53-1</f>
        <v>1.7332813634230337E-2</v>
      </c>
      <c r="AC54" s="5">
        <f>'1-Kurs'!AC54/'1-Kurs'!AC53-1</f>
        <v>8.0385011552364105E-3</v>
      </c>
    </row>
    <row r="55" spans="1:29" ht="12.75" customHeight="1" x14ac:dyDescent="0.2">
      <c r="A55" s="9">
        <f>IF('1-Kurs'!A55=0,"",'1-Kurs'!A55)</f>
        <v>34668</v>
      </c>
      <c r="B55" s="1">
        <f>'1-Kurs'!B55/'1-Kurs'!B54-1</f>
        <v>7.0325372014505394E-2</v>
      </c>
      <c r="C55" s="1">
        <f>'1-Kurs'!C55/'1-Kurs'!C54-1</f>
        <v>3.0730583892291996E-2</v>
      </c>
      <c r="D55" s="1">
        <f>'1-Kurs'!D55/'1-Kurs'!D54-1</f>
        <v>-0.16097311817503335</v>
      </c>
      <c r="E55" s="1">
        <f>'1-Kurs'!E55/'1-Kurs'!E54-1</f>
        <v>0.10470404379910603</v>
      </c>
      <c r="F55" s="1">
        <f>'1-Kurs'!F55/'1-Kurs'!F54-1</f>
        <v>-1.3724371992099416E-2</v>
      </c>
      <c r="G55" s="1">
        <f>'1-Kurs'!G55/'1-Kurs'!G54-1</f>
        <v>7.9318596260385954E-2</v>
      </c>
      <c r="H55" s="1">
        <f>'1-Kurs'!H55/'1-Kurs'!H54-1</f>
        <v>-6.2146620212419901E-3</v>
      </c>
      <c r="I55" s="1">
        <f>'1-Kurs'!I55/'1-Kurs'!I54-1</f>
        <v>-4.6380503156644437E-3</v>
      </c>
      <c r="J55" s="1">
        <f>'1-Kurs'!J55/'1-Kurs'!J54-1</f>
        <v>-1.5381171124856929E-2</v>
      </c>
      <c r="K55" s="1">
        <f>'1-Kurs'!K55/'1-Kurs'!K54-1</f>
        <v>-0.11731761130805207</v>
      </c>
      <c r="L55" s="1">
        <f>'1-Kurs'!L55/'1-Kurs'!L54-1</f>
        <v>-2.5566447063301245E-2</v>
      </c>
      <c r="M55" s="1">
        <f>'1-Kurs'!M55/'1-Kurs'!M54-1</f>
        <v>-0.1799041258155244</v>
      </c>
      <c r="N55" s="1">
        <f>'1-Kurs'!N55/'1-Kurs'!N54-1</f>
        <v>0.11304960293796662</v>
      </c>
      <c r="O55" s="1">
        <f>'1-Kurs'!O55/'1-Kurs'!O54-1</f>
        <v>-6.5611400933256459E-2</v>
      </c>
      <c r="P55" s="1">
        <f>'1-Kurs'!P55/'1-Kurs'!P54-1</f>
        <v>2.1602987707047383E-2</v>
      </c>
      <c r="Q55" s="1">
        <f>'1-Kurs'!Q55/'1-Kurs'!Q54-1</f>
        <v>-1.7908714665416769E-2</v>
      </c>
      <c r="R55" s="1">
        <f>'1-Kurs'!R55/'1-Kurs'!R54-1</f>
        <v>0.12009991364436101</v>
      </c>
      <c r="S55" s="1">
        <f>'1-Kurs'!S55/'1-Kurs'!S54-1</f>
        <v>0.15420122007865489</v>
      </c>
      <c r="T55" s="1">
        <f>'1-Kurs'!T55/'1-Kurs'!T54-1</f>
        <v>-1.7025796868709198E-2</v>
      </c>
      <c r="U55" s="1">
        <f>'1-Kurs'!U55/'1-Kurs'!U54-1</f>
        <v>-2.4988165221101699E-2</v>
      </c>
      <c r="V55" s="1">
        <f>'1-Kurs'!V55/'1-Kurs'!V54-1</f>
        <v>6.0730459788536084E-3</v>
      </c>
      <c r="W55" s="1">
        <f>'1-Kurs'!W55/'1-Kurs'!W54-1</f>
        <v>1.4460960499229403E-2</v>
      </c>
      <c r="X55" s="1">
        <f>'1-Kurs'!X55/'1-Kurs'!X54-1</f>
        <v>-0.10012448184047795</v>
      </c>
      <c r="Y55" s="1">
        <f>'1-Kurs'!Y55/'1-Kurs'!Y54-1</f>
        <v>-2.8671407215963618E-2</v>
      </c>
      <c r="Z55" s="1">
        <f>'1-Kurs'!Z55/'1-Kurs'!Z54-1</f>
        <v>-2.9210788946932631E-2</v>
      </c>
      <c r="AA55" s="1">
        <f>'1-Kurs'!AA55/'1-Kurs'!AA54-1</f>
        <v>2.9118895845406279E-2</v>
      </c>
      <c r="AB55" s="1">
        <f>'1-Kurs'!AB55/'1-Kurs'!AB54-1</f>
        <v>-2.4451958019162667E-3</v>
      </c>
      <c r="AC55" s="5">
        <f>'1-Kurs'!AC55/'1-Kurs'!AC54-1</f>
        <v>-2.1965083342659897E-3</v>
      </c>
    </row>
    <row r="56" spans="1:29" ht="12.75" customHeight="1" x14ac:dyDescent="0.2">
      <c r="A56" s="9">
        <f>IF('1-Kurs'!A56=0,"",'1-Kurs'!A56)</f>
        <v>34698</v>
      </c>
      <c r="B56" s="1">
        <f>'1-Kurs'!B56/'1-Kurs'!B55-1</f>
        <v>2.2121197393459635E-2</v>
      </c>
      <c r="C56" s="1">
        <f>'1-Kurs'!C56/'1-Kurs'!C55-1</f>
        <v>-1.6170424395178351E-2</v>
      </c>
      <c r="D56" s="1">
        <f>'1-Kurs'!D56/'1-Kurs'!D55-1</f>
        <v>5.5010316996974007E-2</v>
      </c>
      <c r="E56" s="1">
        <f>'1-Kurs'!E56/'1-Kurs'!E55-1</f>
        <v>5.2969538377018566E-2</v>
      </c>
      <c r="F56" s="1">
        <f>'1-Kurs'!F56/'1-Kurs'!F55-1</f>
        <v>4.0764491103172595E-2</v>
      </c>
      <c r="G56" s="1">
        <f>'1-Kurs'!G56/'1-Kurs'!G55-1</f>
        <v>0.14384120147514601</v>
      </c>
      <c r="H56" s="1">
        <f>'1-Kurs'!H56/'1-Kurs'!H55-1</f>
        <v>4.4652153958444352E-3</v>
      </c>
      <c r="I56" s="1">
        <f>'1-Kurs'!I56/'1-Kurs'!I55-1</f>
        <v>2.4447582951945046E-2</v>
      </c>
      <c r="J56" s="1">
        <f>'1-Kurs'!J56/'1-Kurs'!J55-1</f>
        <v>4.1255779093366529E-2</v>
      </c>
      <c r="K56" s="1">
        <f>'1-Kurs'!K56/'1-Kurs'!K55-1</f>
        <v>0.14926907263590672</v>
      </c>
      <c r="L56" s="1">
        <f>'1-Kurs'!L56/'1-Kurs'!L55-1</f>
        <v>8.5763319687887307E-2</v>
      </c>
      <c r="M56" s="1">
        <f>'1-Kurs'!M56/'1-Kurs'!M55-1</f>
        <v>3.9511274698699195E-2</v>
      </c>
      <c r="N56" s="1">
        <f>'1-Kurs'!N56/'1-Kurs'!N55-1</f>
        <v>9.9370839036283964E-2</v>
      </c>
      <c r="O56" s="1">
        <f>'1-Kurs'!O56/'1-Kurs'!O55-1</f>
        <v>-6.98064672246268E-3</v>
      </c>
      <c r="P56" s="1">
        <f>'1-Kurs'!P56/'1-Kurs'!P55-1</f>
        <v>-1.5703951619313927E-2</v>
      </c>
      <c r="Q56" s="1">
        <f>'1-Kurs'!Q56/'1-Kurs'!Q55-1</f>
        <v>-2.9001164992938477E-2</v>
      </c>
      <c r="R56" s="1">
        <f>'1-Kurs'!R56/'1-Kurs'!R55-1</f>
        <v>6.0401281289987896E-2</v>
      </c>
      <c r="S56" s="1">
        <f>'1-Kurs'!S56/'1-Kurs'!S55-1</f>
        <v>3.6142347921879425E-2</v>
      </c>
      <c r="T56" s="1">
        <f>'1-Kurs'!T56/'1-Kurs'!T55-1</f>
        <v>-3.3979571529728525E-2</v>
      </c>
      <c r="U56" s="1">
        <f>'1-Kurs'!U56/'1-Kurs'!U55-1</f>
        <v>4.9137851555530965E-2</v>
      </c>
      <c r="V56" s="1">
        <f>'1-Kurs'!V56/'1-Kurs'!V55-1</f>
        <v>-1.9508737115073727E-2</v>
      </c>
      <c r="W56" s="1">
        <f>'1-Kurs'!W56/'1-Kurs'!W55-1</f>
        <v>8.265595736875575E-3</v>
      </c>
      <c r="X56" s="1">
        <f>'1-Kurs'!X56/'1-Kurs'!X55-1</f>
        <v>4.7274974041242146E-2</v>
      </c>
      <c r="Y56" s="1">
        <f>'1-Kurs'!Y56/'1-Kurs'!Y55-1</f>
        <v>2.598312932436242E-2</v>
      </c>
      <c r="Z56" s="1">
        <f>'1-Kurs'!Z56/'1-Kurs'!Z55-1</f>
        <v>3.3379811593005959E-2</v>
      </c>
      <c r="AA56" s="1">
        <f>'1-Kurs'!AA56/'1-Kurs'!AA55-1</f>
        <v>8.900146848282553E-3</v>
      </c>
      <c r="AB56" s="1">
        <f>'1-Kurs'!AB56/'1-Kurs'!AB55-1</f>
        <v>3.4881941183929843E-2</v>
      </c>
      <c r="AC56" s="5">
        <f>'1-Kurs'!AC56/'1-Kurs'!AC55-1</f>
        <v>2.8218051564695701E-2</v>
      </c>
    </row>
    <row r="57" spans="1:29" ht="12.75" customHeight="1" x14ac:dyDescent="0.2">
      <c r="A57" s="9">
        <f>IF('1-Kurs'!A57=0,"",'1-Kurs'!A57)</f>
        <v>34730</v>
      </c>
      <c r="B57" s="1">
        <f>'1-Kurs'!B57/'1-Kurs'!B56-1</f>
        <v>7.9373294610787237E-2</v>
      </c>
      <c r="C57" s="1">
        <f>'1-Kurs'!C57/'1-Kurs'!C56-1</f>
        <v>1.8012833883415347E-2</v>
      </c>
      <c r="D57" s="1">
        <f>'1-Kurs'!D57/'1-Kurs'!D56-1</f>
        <v>-7.4334285470488481E-2</v>
      </c>
      <c r="E57" s="1">
        <f>'1-Kurs'!E57/'1-Kurs'!E56-1</f>
        <v>-1.1564836471454787E-2</v>
      </c>
      <c r="F57" s="1">
        <f>'1-Kurs'!F57/'1-Kurs'!F56-1</f>
        <v>-1.4200965340429583E-3</v>
      </c>
      <c r="G57" s="1">
        <f>'1-Kurs'!G57/'1-Kurs'!G56-1</f>
        <v>3.981974254961651E-2</v>
      </c>
      <c r="H57" s="1">
        <f>'1-Kurs'!H57/'1-Kurs'!H56-1</f>
        <v>-2.2051711974106825E-2</v>
      </c>
      <c r="I57" s="1">
        <f>'1-Kurs'!I57/'1-Kurs'!I56-1</f>
        <v>-6.4987304440391913E-2</v>
      </c>
      <c r="J57" s="1">
        <f>'1-Kurs'!J57/'1-Kurs'!J56-1</f>
        <v>-5.5968248063018589E-2</v>
      </c>
      <c r="K57" s="1">
        <f>'1-Kurs'!K57/'1-Kurs'!K56-1</f>
        <v>-7.6220839638114768E-3</v>
      </c>
      <c r="L57" s="1">
        <f>'1-Kurs'!L57/'1-Kurs'!L56-1</f>
        <v>1.4593200462291511E-2</v>
      </c>
      <c r="M57" s="1">
        <f>'1-Kurs'!M57/'1-Kurs'!M56-1</f>
        <v>-0.21466947034724315</v>
      </c>
      <c r="N57" s="1">
        <f>'1-Kurs'!N57/'1-Kurs'!N56-1</f>
        <v>0.11893077788106732</v>
      </c>
      <c r="O57" s="1">
        <f>'1-Kurs'!O57/'1-Kurs'!O56-1</f>
        <v>-4.6803870671540349E-2</v>
      </c>
      <c r="P57" s="1">
        <f>'1-Kurs'!P57/'1-Kurs'!P56-1</f>
        <v>-1.9953220564314478E-2</v>
      </c>
      <c r="Q57" s="1">
        <f>'1-Kurs'!Q57/'1-Kurs'!Q56-1</f>
        <v>1.2522928913107911E-3</v>
      </c>
      <c r="R57" s="1">
        <f>'1-Kurs'!R57/'1-Kurs'!R56-1</f>
        <v>-5.0702706500922345E-2</v>
      </c>
      <c r="S57" s="1">
        <f>'1-Kurs'!S57/'1-Kurs'!S56-1</f>
        <v>-6.4459263578677706E-2</v>
      </c>
      <c r="T57" s="1">
        <f>'1-Kurs'!T57/'1-Kurs'!T56-1</f>
        <v>6.1607395234969609E-2</v>
      </c>
      <c r="U57" s="1">
        <f>'1-Kurs'!U57/'1-Kurs'!U56-1</f>
        <v>-6.4978544201228061E-2</v>
      </c>
      <c r="V57" s="1">
        <f>'1-Kurs'!V57/'1-Kurs'!V56-1</f>
        <v>4.3681501046777704E-2</v>
      </c>
      <c r="W57" s="1">
        <f>'1-Kurs'!W57/'1-Kurs'!W56-1</f>
        <v>-7.4759053332847936E-3</v>
      </c>
      <c r="X57" s="1">
        <f>'1-Kurs'!X57/'1-Kurs'!X56-1</f>
        <v>7.0258931497869437E-2</v>
      </c>
      <c r="Y57" s="1">
        <f>'1-Kurs'!Y57/'1-Kurs'!Y56-1</f>
        <v>-1.9621262118775795E-2</v>
      </c>
      <c r="Z57" s="1">
        <f>'1-Kurs'!Z57/'1-Kurs'!Z56-1</f>
        <v>-8.0093426659697542E-3</v>
      </c>
      <c r="AA57" s="1">
        <f>'1-Kurs'!AA57/'1-Kurs'!AA56-1</f>
        <v>4.1312930400023706E-3</v>
      </c>
      <c r="AB57" s="1">
        <f>'1-Kurs'!AB57/'1-Kurs'!AB56-1</f>
        <v>-1.0883111146198554E-2</v>
      </c>
      <c r="AC57" s="5">
        <f>'1-Kurs'!AC57/'1-Kurs'!AC56-1</f>
        <v>-5.7310249594916263E-3</v>
      </c>
    </row>
    <row r="58" spans="1:29" ht="12.75" customHeight="1" x14ac:dyDescent="0.2">
      <c r="A58" s="9">
        <f>IF('1-Kurs'!A58=0,"",'1-Kurs'!A58)</f>
        <v>34758</v>
      </c>
      <c r="B58" s="1">
        <f>'1-Kurs'!B58/'1-Kurs'!B57-1</f>
        <v>-0.1656091101784658</v>
      </c>
      <c r="C58" s="1">
        <f>'1-Kurs'!C58/'1-Kurs'!C57-1</f>
        <v>1.3603531832168114E-2</v>
      </c>
      <c r="D58" s="1">
        <f>'1-Kurs'!D58/'1-Kurs'!D57-1</f>
        <v>0.15620256884619144</v>
      </c>
      <c r="E58" s="1">
        <f>'1-Kurs'!E58/'1-Kurs'!E57-1</f>
        <v>-3.0694306405493421E-2</v>
      </c>
      <c r="F58" s="1">
        <f>'1-Kurs'!F58/'1-Kurs'!F57-1</f>
        <v>2.527512789545816E-2</v>
      </c>
      <c r="G58" s="1">
        <f>'1-Kurs'!G58/'1-Kurs'!G57-1</f>
        <v>0.11286501470538512</v>
      </c>
      <c r="H58" s="1">
        <f>'1-Kurs'!H58/'1-Kurs'!H57-1</f>
        <v>6.1294133628622127E-3</v>
      </c>
      <c r="I58" s="1">
        <f>'1-Kurs'!I58/'1-Kurs'!I57-1</f>
        <v>7.0322738040800026E-3</v>
      </c>
      <c r="J58" s="1">
        <f>'1-Kurs'!J58/'1-Kurs'!J57-1</f>
        <v>-2.8644600698646272E-2</v>
      </c>
      <c r="K58" s="1">
        <f>'1-Kurs'!K58/'1-Kurs'!K57-1</f>
        <v>7.0591563079724917E-3</v>
      </c>
      <c r="L58" s="1">
        <f>'1-Kurs'!L58/'1-Kurs'!L57-1</f>
        <v>6.2280877474256702E-3</v>
      </c>
      <c r="M58" s="1">
        <f>'1-Kurs'!M58/'1-Kurs'!M57-1</f>
        <v>7.5171558414500739E-2</v>
      </c>
      <c r="N58" s="1">
        <f>'1-Kurs'!N58/'1-Kurs'!N57-1</f>
        <v>-0.27448905046507488</v>
      </c>
      <c r="O58" s="1">
        <f>'1-Kurs'!O58/'1-Kurs'!O57-1</f>
        <v>-2.7026451242996297E-2</v>
      </c>
      <c r="P58" s="1">
        <f>'1-Kurs'!P58/'1-Kurs'!P57-1</f>
        <v>1.8885665446078281E-2</v>
      </c>
      <c r="Q58" s="1">
        <f>'1-Kurs'!Q58/'1-Kurs'!Q57-1</f>
        <v>-8.3735086953951043E-3</v>
      </c>
      <c r="R58" s="1">
        <f>'1-Kurs'!R58/'1-Kurs'!R57-1</f>
        <v>2.4150940546011412E-2</v>
      </c>
      <c r="S58" s="1">
        <f>'1-Kurs'!S58/'1-Kurs'!S57-1</f>
        <v>3.5440574320640295E-2</v>
      </c>
      <c r="T58" s="1">
        <f>'1-Kurs'!T58/'1-Kurs'!T57-1</f>
        <v>1.3526213596614323E-2</v>
      </c>
      <c r="U58" s="1">
        <f>'1-Kurs'!U58/'1-Kurs'!U57-1</f>
        <v>-4.3947493209013477E-2</v>
      </c>
      <c r="V58" s="1">
        <f>'1-Kurs'!V58/'1-Kurs'!V57-1</f>
        <v>2.0669786018956415E-2</v>
      </c>
      <c r="W58" s="1">
        <f>'1-Kurs'!W58/'1-Kurs'!W57-1</f>
        <v>-0.12549222757940759</v>
      </c>
      <c r="X58" s="1">
        <f>'1-Kurs'!X58/'1-Kurs'!X57-1</f>
        <v>2.8930960139157857E-2</v>
      </c>
      <c r="Y58" s="1">
        <f>'1-Kurs'!Y58/'1-Kurs'!Y57-1</f>
        <v>-0.13548623366095369</v>
      </c>
      <c r="Z58" s="1">
        <f>'1-Kurs'!Z58/'1-Kurs'!Z57-1</f>
        <v>-5.6028967099214233E-3</v>
      </c>
      <c r="AA58" s="1">
        <f>'1-Kurs'!AA58/'1-Kurs'!AA57-1</f>
        <v>-0.16722840880295786</v>
      </c>
      <c r="AB58" s="1">
        <f>'1-Kurs'!AB58/'1-Kurs'!AB57-1</f>
        <v>-1.7747054410185537E-2</v>
      </c>
      <c r="AC58" s="5">
        <f>'1-Kurs'!AC58/'1-Kurs'!AC57-1</f>
        <v>-1.29784985081427E-3</v>
      </c>
    </row>
    <row r="59" spans="1:29" ht="12.75" customHeight="1" x14ac:dyDescent="0.2">
      <c r="A59" s="9">
        <f>IF('1-Kurs'!A59=0,"",'1-Kurs'!A59)</f>
        <v>34789</v>
      </c>
      <c r="B59" s="1">
        <f>'1-Kurs'!B59/'1-Kurs'!B58-1</f>
        <v>4.7442913565706624E-2</v>
      </c>
      <c r="C59" s="1">
        <f>'1-Kurs'!C59/'1-Kurs'!C58-1</f>
        <v>2.7348459806087577E-2</v>
      </c>
      <c r="D59" s="1">
        <f>'1-Kurs'!D59/'1-Kurs'!D58-1</f>
        <v>-7.7885212734634002E-2</v>
      </c>
      <c r="E59" s="1">
        <f>'1-Kurs'!E59/'1-Kurs'!E58-1</f>
        <v>6.8688615859508584E-2</v>
      </c>
      <c r="F59" s="1">
        <f>'1-Kurs'!F59/'1-Kurs'!F58-1</f>
        <v>3.8194389297418141E-2</v>
      </c>
      <c r="G59" s="1">
        <f>'1-Kurs'!G59/'1-Kurs'!G58-1</f>
        <v>-3.4544099179639187E-2</v>
      </c>
      <c r="H59" s="1">
        <f>'1-Kurs'!H59/'1-Kurs'!H58-1</f>
        <v>3.9460387208693382E-2</v>
      </c>
      <c r="I59" s="1">
        <f>'1-Kurs'!I59/'1-Kurs'!I58-1</f>
        <v>9.8598336219268834E-3</v>
      </c>
      <c r="J59" s="1">
        <f>'1-Kurs'!J59/'1-Kurs'!J58-1</f>
        <v>4.2593771618668619E-3</v>
      </c>
      <c r="K59" s="1">
        <f>'1-Kurs'!K59/'1-Kurs'!K58-1</f>
        <v>-6.8006548376283615E-2</v>
      </c>
      <c r="L59" s="1">
        <f>'1-Kurs'!L59/'1-Kurs'!L58-1</f>
        <v>-8.586762447403129E-2</v>
      </c>
      <c r="M59" s="1">
        <f>'1-Kurs'!M59/'1-Kurs'!M58-1</f>
        <v>0.12591306348790621</v>
      </c>
      <c r="N59" s="1">
        <f>'1-Kurs'!N59/'1-Kurs'!N58-1</f>
        <v>5.9180518193402198E-2</v>
      </c>
      <c r="O59" s="1">
        <f>'1-Kurs'!O59/'1-Kurs'!O58-1</f>
        <v>0.16895540973181489</v>
      </c>
      <c r="P59" s="1">
        <f>'1-Kurs'!P59/'1-Kurs'!P58-1</f>
        <v>2.1435814909364748E-2</v>
      </c>
      <c r="Q59" s="1">
        <f>'1-Kurs'!Q59/'1-Kurs'!Q58-1</f>
        <v>6.6788632430741846E-2</v>
      </c>
      <c r="R59" s="1">
        <f>'1-Kurs'!R59/'1-Kurs'!R58-1</f>
        <v>-2.6540259893505724E-2</v>
      </c>
      <c r="S59" s="1">
        <f>'1-Kurs'!S59/'1-Kurs'!S58-1</f>
        <v>-4.7782967601351922E-3</v>
      </c>
      <c r="T59" s="1">
        <f>'1-Kurs'!T59/'1-Kurs'!T58-1</f>
        <v>1.3848845985159342E-2</v>
      </c>
      <c r="U59" s="1">
        <f>'1-Kurs'!U59/'1-Kurs'!U58-1</f>
        <v>-6.6004578189891028E-3</v>
      </c>
      <c r="V59" s="1">
        <f>'1-Kurs'!V59/'1-Kurs'!V58-1</f>
        <v>4.9874662416482307E-2</v>
      </c>
      <c r="W59" s="1">
        <f>'1-Kurs'!W59/'1-Kurs'!W58-1</f>
        <v>3.7706543765381406E-2</v>
      </c>
      <c r="X59" s="1">
        <f>'1-Kurs'!X59/'1-Kurs'!X58-1</f>
        <v>-7.8806070545236029E-2</v>
      </c>
      <c r="Y59" s="1">
        <f>'1-Kurs'!Y59/'1-Kurs'!Y58-1</f>
        <v>4.9511750746802585E-2</v>
      </c>
      <c r="Z59" s="1">
        <f>'1-Kurs'!Z59/'1-Kurs'!Z58-1</f>
        <v>7.4563498077837798E-2</v>
      </c>
      <c r="AA59" s="1">
        <f>'1-Kurs'!AA59/'1-Kurs'!AA58-1</f>
        <v>0.12171697672846093</v>
      </c>
      <c r="AB59" s="1">
        <f>'1-Kurs'!AB59/'1-Kurs'!AB58-1</f>
        <v>2.4681581662004071E-2</v>
      </c>
      <c r="AC59" s="5">
        <f>'1-Kurs'!AC59/'1-Kurs'!AC58-1</f>
        <v>2.4767110563311157E-2</v>
      </c>
    </row>
    <row r="60" spans="1:29" ht="12.75" customHeight="1" x14ac:dyDescent="0.2">
      <c r="A60" s="9">
        <f>IF('1-Kurs'!A60=0,"",'1-Kurs'!A60)</f>
        <v>34817</v>
      </c>
      <c r="B60" s="1">
        <f>'1-Kurs'!B60/'1-Kurs'!B59-1</f>
        <v>-4.1141409236000737E-2</v>
      </c>
      <c r="C60" s="1">
        <f>'1-Kurs'!C60/'1-Kurs'!C59-1</f>
        <v>9.408586593950452E-2</v>
      </c>
      <c r="D60" s="1">
        <f>'1-Kurs'!D60/'1-Kurs'!D59-1</f>
        <v>3.9846012530957209E-2</v>
      </c>
      <c r="E60" s="1">
        <f>'1-Kurs'!E60/'1-Kurs'!E59-1</f>
        <v>-4.4217823906455345E-2</v>
      </c>
      <c r="F60" s="1">
        <f>'1-Kurs'!F60/'1-Kurs'!F59-1</f>
        <v>-1.0300683057670179E-3</v>
      </c>
      <c r="G60" s="1">
        <f>'1-Kurs'!G60/'1-Kurs'!G59-1</f>
        <v>0.1470533451134084</v>
      </c>
      <c r="H60" s="1">
        <f>'1-Kurs'!H60/'1-Kurs'!H59-1</f>
        <v>-1.0333158506380835E-2</v>
      </c>
      <c r="I60" s="1">
        <f>'1-Kurs'!I60/'1-Kurs'!I59-1</f>
        <v>6.4522387511863677E-2</v>
      </c>
      <c r="J60" s="1">
        <f>'1-Kurs'!J60/'1-Kurs'!J59-1</f>
        <v>2.3004190264578339E-2</v>
      </c>
      <c r="K60" s="1">
        <f>'1-Kurs'!K60/'1-Kurs'!K59-1</f>
        <v>-9.6065853615612262E-3</v>
      </c>
      <c r="L60" s="1">
        <f>'1-Kurs'!L60/'1-Kurs'!L59-1</f>
        <v>2.4786069900905705E-2</v>
      </c>
      <c r="M60" s="1">
        <f>'1-Kurs'!M60/'1-Kurs'!M59-1</f>
        <v>-6.3572055725048093E-2</v>
      </c>
      <c r="N60" s="1">
        <f>'1-Kurs'!N60/'1-Kurs'!N59-1</f>
        <v>-4.8998849350460394E-2</v>
      </c>
      <c r="O60" s="1">
        <f>'1-Kurs'!O60/'1-Kurs'!O59-1</f>
        <v>8.1571324212664331E-2</v>
      </c>
      <c r="P60" s="1">
        <f>'1-Kurs'!P60/'1-Kurs'!P59-1</f>
        <v>-5.1528443680609604E-3</v>
      </c>
      <c r="Q60" s="1">
        <f>'1-Kurs'!Q60/'1-Kurs'!Q59-1</f>
        <v>-2.526647077311861E-2</v>
      </c>
      <c r="R60" s="1">
        <f>'1-Kurs'!R60/'1-Kurs'!R59-1</f>
        <v>2.8750266107959943E-2</v>
      </c>
      <c r="S60" s="1">
        <f>'1-Kurs'!S60/'1-Kurs'!S59-1</f>
        <v>-0.1157609866335626</v>
      </c>
      <c r="T60" s="1">
        <f>'1-Kurs'!T60/'1-Kurs'!T59-1</f>
        <v>0.10587703108204694</v>
      </c>
      <c r="U60" s="1">
        <f>'1-Kurs'!U60/'1-Kurs'!U59-1</f>
        <v>2.6548337058175608E-2</v>
      </c>
      <c r="V60" s="1">
        <f>'1-Kurs'!V60/'1-Kurs'!V59-1</f>
        <v>6.8852197048465236E-2</v>
      </c>
      <c r="W60" s="1">
        <f>'1-Kurs'!W60/'1-Kurs'!W59-1</f>
        <v>5.2263771261888525E-2</v>
      </c>
      <c r="X60" s="1">
        <f>'1-Kurs'!X60/'1-Kurs'!X59-1</f>
        <v>6.4296111054569449E-2</v>
      </c>
      <c r="Y60" s="1">
        <f>'1-Kurs'!Y60/'1-Kurs'!Y59-1</f>
        <v>2.8219902058495894E-2</v>
      </c>
      <c r="Z60" s="1">
        <f>'1-Kurs'!Z60/'1-Kurs'!Z59-1</f>
        <v>3.3061238248490721E-3</v>
      </c>
      <c r="AA60" s="1">
        <f>'1-Kurs'!AA60/'1-Kurs'!AA59-1</f>
        <v>3.2652807243042981E-2</v>
      </c>
      <c r="AB60" s="1">
        <f>'1-Kurs'!AB60/'1-Kurs'!AB59-1</f>
        <v>2.002136500180618E-2</v>
      </c>
      <c r="AC60" s="5">
        <f>'1-Kurs'!AC60/'1-Kurs'!AC59-1</f>
        <v>1.9978036536048016E-2</v>
      </c>
    </row>
    <row r="61" spans="1:29" ht="12.75" customHeight="1" x14ac:dyDescent="0.2">
      <c r="A61" s="9">
        <f>IF('1-Kurs'!A61=0,"",'1-Kurs'!A61)</f>
        <v>34850</v>
      </c>
      <c r="B61" s="1">
        <f>'1-Kurs'!B61/'1-Kurs'!B60-1</f>
        <v>3.0795779189926265E-2</v>
      </c>
      <c r="C61" s="1">
        <f>'1-Kurs'!C61/'1-Kurs'!C60-1</f>
        <v>-3.0563172281886541E-2</v>
      </c>
      <c r="D61" s="1">
        <f>'1-Kurs'!D61/'1-Kurs'!D60-1</f>
        <v>-0.11189823272217758</v>
      </c>
      <c r="E61" s="1">
        <f>'1-Kurs'!E61/'1-Kurs'!E60-1</f>
        <v>3.6110779850301311E-2</v>
      </c>
      <c r="F61" s="1">
        <f>'1-Kurs'!F61/'1-Kurs'!F60-1</f>
        <v>4.7591519207356603E-2</v>
      </c>
      <c r="G61" s="1">
        <f>'1-Kurs'!G61/'1-Kurs'!G60-1</f>
        <v>4.5164334187326016E-2</v>
      </c>
      <c r="H61" s="1">
        <f>'1-Kurs'!H61/'1-Kurs'!H60-1</f>
        <v>-5.4855022461030023E-3</v>
      </c>
      <c r="I61" s="1">
        <f>'1-Kurs'!I61/'1-Kurs'!I60-1</f>
        <v>-2.6496941097658322E-2</v>
      </c>
      <c r="J61" s="1">
        <f>'1-Kurs'!J61/'1-Kurs'!J60-1</f>
        <v>9.3867102490030829E-2</v>
      </c>
      <c r="K61" s="1">
        <f>'1-Kurs'!K61/'1-Kurs'!K60-1</f>
        <v>3.2034552227037105E-2</v>
      </c>
      <c r="L61" s="1">
        <f>'1-Kurs'!L61/'1-Kurs'!L60-1</f>
        <v>-3.6808562155821956E-2</v>
      </c>
      <c r="M61" s="1">
        <f>'1-Kurs'!M61/'1-Kurs'!M60-1</f>
        <v>2.312177737445853E-2</v>
      </c>
      <c r="N61" s="1">
        <f>'1-Kurs'!N61/'1-Kurs'!N60-1</f>
        <v>3.514546206921354E-2</v>
      </c>
      <c r="O61" s="1">
        <f>'1-Kurs'!O61/'1-Kurs'!O60-1</f>
        <v>-7.6938773512520986E-2</v>
      </c>
      <c r="P61" s="1">
        <f>'1-Kurs'!P61/'1-Kurs'!P60-1</f>
        <v>6.5703344146137432E-3</v>
      </c>
      <c r="Q61" s="1">
        <f>'1-Kurs'!Q61/'1-Kurs'!Q60-1</f>
        <v>2.2695844307049073E-2</v>
      </c>
      <c r="R61" s="1">
        <f>'1-Kurs'!R61/'1-Kurs'!R60-1</f>
        <v>4.0923424518117812E-3</v>
      </c>
      <c r="S61" s="1">
        <f>'1-Kurs'!S61/'1-Kurs'!S60-1</f>
        <v>1.9170743975768234E-2</v>
      </c>
      <c r="T61" s="1">
        <f>'1-Kurs'!T61/'1-Kurs'!T60-1</f>
        <v>-2.1474085944000021E-2</v>
      </c>
      <c r="U61" s="1">
        <f>'1-Kurs'!U61/'1-Kurs'!U60-1</f>
        <v>6.8980108705109622E-2</v>
      </c>
      <c r="V61" s="1">
        <f>'1-Kurs'!V61/'1-Kurs'!V60-1</f>
        <v>-5.2899117037439658E-2</v>
      </c>
      <c r="W61" s="1">
        <f>'1-Kurs'!W61/'1-Kurs'!W60-1</f>
        <v>-6.2459464537910847E-2</v>
      </c>
      <c r="X61" s="1">
        <f>'1-Kurs'!X61/'1-Kurs'!X60-1</f>
        <v>-2.7573917253962188E-2</v>
      </c>
      <c r="Y61" s="1">
        <f>'1-Kurs'!Y61/'1-Kurs'!Y60-1</f>
        <v>-9.2382390940632941E-3</v>
      </c>
      <c r="Z61" s="1">
        <f>'1-Kurs'!Z61/'1-Kurs'!Z60-1</f>
        <v>-1.8330210808034098E-2</v>
      </c>
      <c r="AA61" s="1">
        <f>'1-Kurs'!AA61/'1-Kurs'!AA60-1</f>
        <v>2.3821629184390902E-2</v>
      </c>
      <c r="AB61" s="1">
        <f>'1-Kurs'!AB61/'1-Kurs'!AB60-1</f>
        <v>3.4600349780067319E-4</v>
      </c>
      <c r="AC61" s="5">
        <f>'1-Kurs'!AC61/'1-Kurs'!AC60-1</f>
        <v>-6.8333957114610211E-3</v>
      </c>
    </row>
    <row r="62" spans="1:29" ht="12.75" customHeight="1" x14ac:dyDescent="0.2">
      <c r="A62" s="9">
        <f>IF('1-Kurs'!A62=0,"",'1-Kurs'!A62)</f>
        <v>34880</v>
      </c>
      <c r="B62" s="1">
        <f>'1-Kurs'!B62/'1-Kurs'!B61-1</f>
        <v>-1.2780768434875633E-2</v>
      </c>
      <c r="C62" s="1">
        <f>'1-Kurs'!C62/'1-Kurs'!C61-1</f>
        <v>-6.4191611277645055E-2</v>
      </c>
      <c r="D62" s="1">
        <f>'1-Kurs'!D62/'1-Kurs'!D61-1</f>
        <v>-0.16115468435840419</v>
      </c>
      <c r="E62" s="1">
        <f>'1-Kurs'!E62/'1-Kurs'!E61-1</f>
        <v>6.9490530512042126E-2</v>
      </c>
      <c r="F62" s="1">
        <f>'1-Kurs'!F62/'1-Kurs'!F61-1</f>
        <v>2.3933516790737963E-2</v>
      </c>
      <c r="G62" s="1">
        <f>'1-Kurs'!G62/'1-Kurs'!G61-1</f>
        <v>3.2354645547614247E-3</v>
      </c>
      <c r="H62" s="1">
        <f>'1-Kurs'!H62/'1-Kurs'!H61-1</f>
        <v>-5.2588167662270813E-4</v>
      </c>
      <c r="I62" s="1">
        <f>'1-Kurs'!I62/'1-Kurs'!I61-1</f>
        <v>-5.6671460864043288E-2</v>
      </c>
      <c r="J62" s="1">
        <f>'1-Kurs'!J62/'1-Kurs'!J61-1</f>
        <v>0.2407052151447715</v>
      </c>
      <c r="K62" s="1">
        <f>'1-Kurs'!K62/'1-Kurs'!K61-1</f>
        <v>6.4581250625485032E-2</v>
      </c>
      <c r="L62" s="1">
        <f>'1-Kurs'!L62/'1-Kurs'!L61-1</f>
        <v>5.6810817418017079E-2</v>
      </c>
      <c r="M62" s="1">
        <f>'1-Kurs'!M62/'1-Kurs'!M61-1</f>
        <v>-0.13412327063796581</v>
      </c>
      <c r="N62" s="1">
        <f>'1-Kurs'!N62/'1-Kurs'!N61-1</f>
        <v>0.10602796778913692</v>
      </c>
      <c r="O62" s="1">
        <f>'1-Kurs'!O62/'1-Kurs'!O61-1</f>
        <v>-5.1612340105833376E-2</v>
      </c>
      <c r="P62" s="1">
        <f>'1-Kurs'!P62/'1-Kurs'!P61-1</f>
        <v>-2.9347660803891173E-3</v>
      </c>
      <c r="Q62" s="1">
        <f>'1-Kurs'!Q62/'1-Kurs'!Q61-1</f>
        <v>-1.383902923653535E-3</v>
      </c>
      <c r="R62" s="1">
        <f>'1-Kurs'!R62/'1-Kurs'!R61-1</f>
        <v>1.2727922145073567E-2</v>
      </c>
      <c r="S62" s="1">
        <f>'1-Kurs'!S62/'1-Kurs'!S61-1</f>
        <v>6.6757904913930632E-2</v>
      </c>
      <c r="T62" s="1">
        <f>'1-Kurs'!T62/'1-Kurs'!T61-1</f>
        <v>-3.7296630934926966E-2</v>
      </c>
      <c r="U62" s="1">
        <f>'1-Kurs'!U62/'1-Kurs'!U61-1</f>
        <v>0.17847834348618141</v>
      </c>
      <c r="V62" s="1">
        <f>'1-Kurs'!V62/'1-Kurs'!V61-1</f>
        <v>-6.6878099482761799E-2</v>
      </c>
      <c r="W62" s="1">
        <f>'1-Kurs'!W62/'1-Kurs'!W61-1</f>
        <v>-1.8549707073025279E-2</v>
      </c>
      <c r="X62" s="1">
        <f>'1-Kurs'!X62/'1-Kurs'!X61-1</f>
        <v>-7.1894731091322051E-2</v>
      </c>
      <c r="Y62" s="1">
        <f>'1-Kurs'!Y62/'1-Kurs'!Y61-1</f>
        <v>1.6039420893432466E-2</v>
      </c>
      <c r="Z62" s="1">
        <f>'1-Kurs'!Z62/'1-Kurs'!Z61-1</f>
        <v>1.0784501804472102E-2</v>
      </c>
      <c r="AA62" s="1">
        <f>'1-Kurs'!AA62/'1-Kurs'!AA61-1</f>
        <v>0.13724166661302206</v>
      </c>
      <c r="AB62" s="1">
        <f>'1-Kurs'!AB62/'1-Kurs'!AB61-1</f>
        <v>1.1800641067292172E-2</v>
      </c>
      <c r="AC62" s="5">
        <f>'1-Kurs'!AC62/'1-Kurs'!AC61-1</f>
        <v>-9.894303032388696E-3</v>
      </c>
    </row>
    <row r="63" spans="1:29" ht="12.75" customHeight="1" x14ac:dyDescent="0.2">
      <c r="A63" s="9">
        <f>IF('1-Kurs'!A63=0,"",'1-Kurs'!A63)</f>
        <v>34911</v>
      </c>
      <c r="B63" s="1">
        <f>'1-Kurs'!B63/'1-Kurs'!B62-1</f>
        <v>3.9247982118465252E-2</v>
      </c>
      <c r="C63" s="1">
        <f>'1-Kurs'!C63/'1-Kurs'!C62-1</f>
        <v>-1.0442271902534106E-2</v>
      </c>
      <c r="D63" s="1">
        <f>'1-Kurs'!D63/'1-Kurs'!D62-1</f>
        <v>0.1234393682549435</v>
      </c>
      <c r="E63" s="1">
        <f>'1-Kurs'!E63/'1-Kurs'!E62-1</f>
        <v>-5.5765694190783588E-3</v>
      </c>
      <c r="F63" s="1">
        <f>'1-Kurs'!F63/'1-Kurs'!F62-1</f>
        <v>1.8257180451754174E-2</v>
      </c>
      <c r="G63" s="1">
        <f>'1-Kurs'!G63/'1-Kurs'!G62-1</f>
        <v>-7.536336524878362E-2</v>
      </c>
      <c r="H63" s="1">
        <f>'1-Kurs'!H63/'1-Kurs'!H62-1</f>
        <v>-4.7464286750310558E-3</v>
      </c>
      <c r="I63" s="1">
        <f>'1-Kurs'!I63/'1-Kurs'!I62-1</f>
        <v>2.8817091257251182E-2</v>
      </c>
      <c r="J63" s="1">
        <f>'1-Kurs'!J63/'1-Kurs'!J62-1</f>
        <v>1.2741646115199456E-2</v>
      </c>
      <c r="K63" s="1">
        <f>'1-Kurs'!K63/'1-Kurs'!K62-1</f>
        <v>4.1172837571882059E-2</v>
      </c>
      <c r="L63" s="1">
        <f>'1-Kurs'!L63/'1-Kurs'!L62-1</f>
        <v>2.9733248950672531E-2</v>
      </c>
      <c r="M63" s="1">
        <f>'1-Kurs'!M63/'1-Kurs'!M62-1</f>
        <v>3.2856978461109687E-2</v>
      </c>
      <c r="N63" s="1">
        <f>'1-Kurs'!N63/'1-Kurs'!N62-1</f>
        <v>4.9157110249429259E-2</v>
      </c>
      <c r="O63" s="1">
        <f>'1-Kurs'!O63/'1-Kurs'!O62-1</f>
        <v>2.1288161717778475E-3</v>
      </c>
      <c r="P63" s="1">
        <f>'1-Kurs'!P63/'1-Kurs'!P62-1</f>
        <v>3.6783911423357019E-2</v>
      </c>
      <c r="Q63" s="1">
        <f>'1-Kurs'!Q63/'1-Kurs'!Q62-1</f>
        <v>4.6817009148747868E-2</v>
      </c>
      <c r="R63" s="1">
        <f>'1-Kurs'!R63/'1-Kurs'!R62-1</f>
        <v>2.702248602815871E-2</v>
      </c>
      <c r="S63" s="1">
        <f>'1-Kurs'!S63/'1-Kurs'!S62-1</f>
        <v>-2.2311550376161615E-2</v>
      </c>
      <c r="T63" s="1">
        <f>'1-Kurs'!T63/'1-Kurs'!T62-1</f>
        <v>1.4487377032248228E-2</v>
      </c>
      <c r="U63" s="1">
        <f>'1-Kurs'!U63/'1-Kurs'!U62-1</f>
        <v>4.5813118253496654E-2</v>
      </c>
      <c r="V63" s="1">
        <f>'1-Kurs'!V63/'1-Kurs'!V62-1</f>
        <v>2.2758979789568867E-2</v>
      </c>
      <c r="W63" s="1">
        <f>'1-Kurs'!W63/'1-Kurs'!W62-1</f>
        <v>1.7877061851142573E-2</v>
      </c>
      <c r="X63" s="1">
        <f>'1-Kurs'!X63/'1-Kurs'!X62-1</f>
        <v>-3.6580074202890667E-2</v>
      </c>
      <c r="Y63" s="1">
        <f>'1-Kurs'!Y63/'1-Kurs'!Y62-1</f>
        <v>7.0974255426554667E-3</v>
      </c>
      <c r="Z63" s="1">
        <f>'1-Kurs'!Z63/'1-Kurs'!Z62-1</f>
        <v>-2.9373475746945266E-2</v>
      </c>
      <c r="AA63" s="1">
        <f>'1-Kurs'!AA63/'1-Kurs'!AA62-1</f>
        <v>-1.9438963643420903E-2</v>
      </c>
      <c r="AB63" s="1">
        <f>'1-Kurs'!AB63/'1-Kurs'!AB62-1</f>
        <v>1.5091420363731345E-2</v>
      </c>
      <c r="AC63" s="5">
        <f>'1-Kurs'!AC63/'1-Kurs'!AC62-1</f>
        <v>1.9423263250737399E-2</v>
      </c>
    </row>
    <row r="64" spans="1:29" ht="12.75" customHeight="1" x14ac:dyDescent="0.2">
      <c r="A64" s="9">
        <f>IF('1-Kurs'!A64=0,"",'1-Kurs'!A64)</f>
        <v>34942</v>
      </c>
      <c r="B64" s="1">
        <f>'1-Kurs'!B64/'1-Kurs'!B63-1</f>
        <v>-3.8461648757853961E-2</v>
      </c>
      <c r="C64" s="1">
        <f>'1-Kurs'!C64/'1-Kurs'!C63-1</f>
        <v>2.0485095160714506E-2</v>
      </c>
      <c r="D64" s="1">
        <f>'1-Kurs'!D64/'1-Kurs'!D63-1</f>
        <v>2.863297676134291E-2</v>
      </c>
      <c r="E64" s="1">
        <f>'1-Kurs'!E64/'1-Kurs'!E63-1</f>
        <v>1.7363365749193616E-2</v>
      </c>
      <c r="F64" s="1">
        <f>'1-Kurs'!F64/'1-Kurs'!F63-1</f>
        <v>4.6734868417978026E-2</v>
      </c>
      <c r="G64" s="1">
        <f>'1-Kurs'!G64/'1-Kurs'!G63-1</f>
        <v>0.15351861471273587</v>
      </c>
      <c r="H64" s="1">
        <f>'1-Kurs'!H64/'1-Kurs'!H63-1</f>
        <v>8.2817899118947658E-4</v>
      </c>
      <c r="I64" s="1">
        <f>'1-Kurs'!I64/'1-Kurs'!I63-1</f>
        <v>3.1869274843983719E-2</v>
      </c>
      <c r="J64" s="1">
        <f>'1-Kurs'!J64/'1-Kurs'!J63-1</f>
        <v>3.7073746579843192E-3</v>
      </c>
      <c r="K64" s="1">
        <f>'1-Kurs'!K64/'1-Kurs'!K63-1</f>
        <v>1.4356933084148427E-2</v>
      </c>
      <c r="L64" s="1">
        <f>'1-Kurs'!L64/'1-Kurs'!L63-1</f>
        <v>-3.4177190151769898E-2</v>
      </c>
      <c r="M64" s="1">
        <f>'1-Kurs'!M64/'1-Kurs'!M63-1</f>
        <v>1.9725413456906038E-2</v>
      </c>
      <c r="N64" s="1">
        <f>'1-Kurs'!N64/'1-Kurs'!N63-1</f>
        <v>-3.5591183040102448E-2</v>
      </c>
      <c r="O64" s="1">
        <f>'1-Kurs'!O64/'1-Kurs'!O63-1</f>
        <v>5.8471727149678188E-2</v>
      </c>
      <c r="P64" s="1">
        <f>'1-Kurs'!P64/'1-Kurs'!P63-1</f>
        <v>1.9420750901705697E-2</v>
      </c>
      <c r="Q64" s="1">
        <f>'1-Kurs'!Q64/'1-Kurs'!Q63-1</f>
        <v>1.7090522280126308E-2</v>
      </c>
      <c r="R64" s="1">
        <f>'1-Kurs'!R64/'1-Kurs'!R63-1</f>
        <v>5.8499738387138844E-3</v>
      </c>
      <c r="S64" s="1">
        <f>'1-Kurs'!S64/'1-Kurs'!S63-1</f>
        <v>3.9160417116737234E-2</v>
      </c>
      <c r="T64" s="1">
        <f>'1-Kurs'!T64/'1-Kurs'!T63-1</f>
        <v>2.4124948575275473E-2</v>
      </c>
      <c r="U64" s="1">
        <f>'1-Kurs'!U64/'1-Kurs'!U63-1</f>
        <v>-2.2973558528339044E-2</v>
      </c>
      <c r="V64" s="1">
        <f>'1-Kurs'!V64/'1-Kurs'!V63-1</f>
        <v>2.4523113937102714E-2</v>
      </c>
      <c r="W64" s="1">
        <f>'1-Kurs'!W64/'1-Kurs'!W63-1</f>
        <v>-6.2964141449550537E-2</v>
      </c>
      <c r="X64" s="1">
        <f>'1-Kurs'!X64/'1-Kurs'!X63-1</f>
        <v>5.8210377839381655E-2</v>
      </c>
      <c r="Y64" s="1">
        <f>'1-Kurs'!Y64/'1-Kurs'!Y63-1</f>
        <v>-2.1326426272894161E-2</v>
      </c>
      <c r="Z64" s="1">
        <f>'1-Kurs'!Z64/'1-Kurs'!Z63-1</f>
        <v>2.044053736966478E-2</v>
      </c>
      <c r="AA64" s="1">
        <f>'1-Kurs'!AA64/'1-Kurs'!AA63-1</f>
        <v>-3.6539636698303846E-2</v>
      </c>
      <c r="AB64" s="1">
        <f>'1-Kurs'!AB64/'1-Kurs'!AB63-1</f>
        <v>1.3556949228682669E-2</v>
      </c>
      <c r="AC64" s="5">
        <f>'1-Kurs'!AC64/'1-Kurs'!AC63-1</f>
        <v>1.707558452252389E-2</v>
      </c>
    </row>
    <row r="65" spans="1:29" ht="12.75" customHeight="1" x14ac:dyDescent="0.2">
      <c r="A65" s="9">
        <f>IF('1-Kurs'!A65=0,"",'1-Kurs'!A65)</f>
        <v>34971</v>
      </c>
      <c r="B65" s="1">
        <f>'1-Kurs'!B65/'1-Kurs'!B64-1</f>
        <v>-1.701665279844744E-2</v>
      </c>
      <c r="C65" s="1">
        <f>'1-Kurs'!C65/'1-Kurs'!C64-1</f>
        <v>8.3256254900399007E-4</v>
      </c>
      <c r="D65" s="1">
        <f>'1-Kurs'!D65/'1-Kurs'!D64-1</f>
        <v>-0.20158089915791211</v>
      </c>
      <c r="E65" s="1">
        <f>'1-Kurs'!E65/'1-Kurs'!E64-1</f>
        <v>2.038031150527031E-3</v>
      </c>
      <c r="F65" s="1">
        <f>'1-Kurs'!F65/'1-Kurs'!F64-1</f>
        <v>6.5847222656302273E-2</v>
      </c>
      <c r="G65" s="1">
        <f>'1-Kurs'!G65/'1-Kurs'!G64-1</f>
        <v>7.4095748725206079E-2</v>
      </c>
      <c r="H65" s="1">
        <f>'1-Kurs'!H65/'1-Kurs'!H64-1</f>
        <v>3.2818559960152704E-3</v>
      </c>
      <c r="I65" s="1">
        <f>'1-Kurs'!I65/'1-Kurs'!I64-1</f>
        <v>-3.7296682114847157E-2</v>
      </c>
      <c r="J65" s="1">
        <f>'1-Kurs'!J65/'1-Kurs'!J64-1</f>
        <v>7.1723214688536041E-2</v>
      </c>
      <c r="K65" s="1">
        <f>'1-Kurs'!K65/'1-Kurs'!K64-1</f>
        <v>5.0107531204148348E-2</v>
      </c>
      <c r="L65" s="1">
        <f>'1-Kurs'!L65/'1-Kurs'!L64-1</f>
        <v>2.7460824585425314E-2</v>
      </c>
      <c r="M65" s="1">
        <f>'1-Kurs'!M65/'1-Kurs'!M64-1</f>
        <v>-4.9952371352638081E-2</v>
      </c>
      <c r="N65" s="1">
        <f>'1-Kurs'!N65/'1-Kurs'!N64-1</f>
        <v>-2.4943821315381975E-2</v>
      </c>
      <c r="O65" s="1">
        <f>'1-Kurs'!O65/'1-Kurs'!O64-1</f>
        <v>2.2015572267028327E-2</v>
      </c>
      <c r="P65" s="1">
        <f>'1-Kurs'!P65/'1-Kurs'!P64-1</f>
        <v>4.1384730524521407E-2</v>
      </c>
      <c r="Q65" s="1">
        <f>'1-Kurs'!Q65/'1-Kurs'!Q64-1</f>
        <v>4.5285241895117956E-2</v>
      </c>
      <c r="R65" s="1">
        <f>'1-Kurs'!R65/'1-Kurs'!R64-1</f>
        <v>2.8792320926065429E-2</v>
      </c>
      <c r="S65" s="1">
        <f>'1-Kurs'!S65/'1-Kurs'!S64-1</f>
        <v>-1.8501346902454197E-3</v>
      </c>
      <c r="T65" s="1">
        <f>'1-Kurs'!T65/'1-Kurs'!T64-1</f>
        <v>3.9196830169385688E-3</v>
      </c>
      <c r="U65" s="1">
        <f>'1-Kurs'!U65/'1-Kurs'!U64-1</f>
        <v>6.8330082460801078E-2</v>
      </c>
      <c r="V65" s="1">
        <f>'1-Kurs'!V65/'1-Kurs'!V64-1</f>
        <v>3.1628981666302902E-3</v>
      </c>
      <c r="W65" s="1">
        <f>'1-Kurs'!W65/'1-Kurs'!W64-1</f>
        <v>4.2474157975919358E-2</v>
      </c>
      <c r="X65" s="1">
        <f>'1-Kurs'!X65/'1-Kurs'!X64-1</f>
        <v>-2.7993289133113719E-2</v>
      </c>
      <c r="Y65" s="1">
        <f>'1-Kurs'!Y65/'1-Kurs'!Y64-1</f>
        <v>-1.3879552627704128E-2</v>
      </c>
      <c r="Z65" s="1">
        <f>'1-Kurs'!Z65/'1-Kurs'!Z64-1</f>
        <v>-3.1199058630480003E-3</v>
      </c>
      <c r="AA65" s="1">
        <f>'1-Kurs'!AA65/'1-Kurs'!AA64-1</f>
        <v>3.1858446468480128E-2</v>
      </c>
      <c r="AB65" s="1">
        <f>'1-Kurs'!AB65/'1-Kurs'!AB64-1</f>
        <v>7.8837237001281313E-3</v>
      </c>
      <c r="AC65" s="5">
        <f>'1-Kurs'!AC65/'1-Kurs'!AC64-1</f>
        <v>9.5217022902873705E-3</v>
      </c>
    </row>
    <row r="66" spans="1:29" ht="12.75" customHeight="1" x14ac:dyDescent="0.2">
      <c r="A66" s="9">
        <f>IF('1-Kurs'!A66=0,"",'1-Kurs'!A66)</f>
        <v>35003</v>
      </c>
      <c r="B66" s="1">
        <f>'1-Kurs'!B66/'1-Kurs'!B65-1</f>
        <v>-5.1229798337344978E-2</v>
      </c>
      <c r="C66" s="1">
        <f>'1-Kurs'!C66/'1-Kurs'!C65-1</f>
        <v>1.6067435694490317E-2</v>
      </c>
      <c r="D66" s="1">
        <f>'1-Kurs'!D66/'1-Kurs'!D65-1</f>
        <v>4.1556578124738008E-2</v>
      </c>
      <c r="E66" s="1">
        <f>'1-Kurs'!E66/'1-Kurs'!E65-1</f>
        <v>-4.7909662238785788E-2</v>
      </c>
      <c r="F66" s="1">
        <f>'1-Kurs'!F66/'1-Kurs'!F65-1</f>
        <v>7.1585658572140609E-2</v>
      </c>
      <c r="G66" s="1">
        <f>'1-Kurs'!G66/'1-Kurs'!G65-1</f>
        <v>-4.7973295749844547E-2</v>
      </c>
      <c r="H66" s="1">
        <f>'1-Kurs'!H66/'1-Kurs'!H65-1</f>
        <v>-9.8694154223133435E-4</v>
      </c>
      <c r="I66" s="1">
        <f>'1-Kurs'!I66/'1-Kurs'!I65-1</f>
        <v>2.1815858253996678E-2</v>
      </c>
      <c r="J66" s="1">
        <f>'1-Kurs'!J66/'1-Kurs'!J65-1</f>
        <v>2.7296820717683801E-2</v>
      </c>
      <c r="K66" s="1">
        <f>'1-Kurs'!K66/'1-Kurs'!K65-1</f>
        <v>-5.7780682230400893E-2</v>
      </c>
      <c r="L66" s="1">
        <f>'1-Kurs'!L66/'1-Kurs'!L65-1</f>
        <v>3.0355342813697561E-2</v>
      </c>
      <c r="M66" s="1">
        <f>'1-Kurs'!M66/'1-Kurs'!M65-1</f>
        <v>1.948623086405199E-3</v>
      </c>
      <c r="N66" s="1">
        <f>'1-Kurs'!N66/'1-Kurs'!N65-1</f>
        <v>5.507228486268767E-2</v>
      </c>
      <c r="O66" s="1">
        <f>'1-Kurs'!O66/'1-Kurs'!O65-1</f>
        <v>-1.8156601881355261E-2</v>
      </c>
      <c r="P66" s="1">
        <f>'1-Kurs'!P66/'1-Kurs'!P65-1</f>
        <v>4.7778458264168489E-2</v>
      </c>
      <c r="Q66" s="1">
        <f>'1-Kurs'!Q66/'1-Kurs'!Q65-1</f>
        <v>6.2377490296803062E-2</v>
      </c>
      <c r="R66" s="1">
        <f>'1-Kurs'!R66/'1-Kurs'!R65-1</f>
        <v>-4.7993447323732008E-3</v>
      </c>
      <c r="S66" s="1">
        <f>'1-Kurs'!S66/'1-Kurs'!S65-1</f>
        <v>4.223029376014531E-2</v>
      </c>
      <c r="T66" s="1">
        <f>'1-Kurs'!T66/'1-Kurs'!T65-1</f>
        <v>-8.8414381533822306E-3</v>
      </c>
      <c r="U66" s="1">
        <f>'1-Kurs'!U66/'1-Kurs'!U65-1</f>
        <v>1.594713965195238E-2</v>
      </c>
      <c r="V66" s="1">
        <f>'1-Kurs'!V66/'1-Kurs'!V65-1</f>
        <v>1.5622501669472655E-2</v>
      </c>
      <c r="W66" s="1">
        <f>'1-Kurs'!W66/'1-Kurs'!W65-1</f>
        <v>7.4941560599752766E-3</v>
      </c>
      <c r="X66" s="1">
        <f>'1-Kurs'!X66/'1-Kurs'!X65-1</f>
        <v>1.8725008995064574E-2</v>
      </c>
      <c r="Y66" s="1">
        <f>'1-Kurs'!Y66/'1-Kurs'!Y65-1</f>
        <v>0.13406218148059179</v>
      </c>
      <c r="Z66" s="1">
        <f>'1-Kurs'!Z66/'1-Kurs'!Z65-1</f>
        <v>-2.4953433973706529E-2</v>
      </c>
      <c r="AA66" s="1">
        <f>'1-Kurs'!AA66/'1-Kurs'!AA65-1</f>
        <v>1.3750992316134303E-2</v>
      </c>
      <c r="AB66" s="1">
        <f>'1-Kurs'!AB66/'1-Kurs'!AB65-1</f>
        <v>1.3886754837720172E-2</v>
      </c>
      <c r="AC66" s="5">
        <f>'1-Kurs'!AC66/'1-Kurs'!AC65-1</f>
        <v>8.5311283239104529E-3</v>
      </c>
    </row>
    <row r="67" spans="1:29" ht="12.75" customHeight="1" x14ac:dyDescent="0.2">
      <c r="A67" s="9">
        <f>IF('1-Kurs'!A67=0,"",'1-Kurs'!A67)</f>
        <v>35033</v>
      </c>
      <c r="B67" s="1">
        <f>'1-Kurs'!B67/'1-Kurs'!B66-1</f>
        <v>-9.5136575616255881E-3</v>
      </c>
      <c r="C67" s="1">
        <f>'1-Kurs'!C67/'1-Kurs'!C66-1</f>
        <v>4.9008230303140499E-2</v>
      </c>
      <c r="D67" s="1">
        <f>'1-Kurs'!D67/'1-Kurs'!D66-1</f>
        <v>-0.10972699915251405</v>
      </c>
      <c r="E67" s="1">
        <f>'1-Kurs'!E67/'1-Kurs'!E66-1</f>
        <v>5.6975155560598623E-2</v>
      </c>
      <c r="F67" s="1">
        <f>'1-Kurs'!F67/'1-Kurs'!F66-1</f>
        <v>-1.0525389937844354E-3</v>
      </c>
      <c r="G67" s="1">
        <f>'1-Kurs'!G67/'1-Kurs'!G66-1</f>
        <v>1.4674482183624438E-2</v>
      </c>
      <c r="H67" s="1">
        <f>'1-Kurs'!H67/'1-Kurs'!H66-1</f>
        <v>1.1258842153778259E-2</v>
      </c>
      <c r="I67" s="1">
        <f>'1-Kurs'!I67/'1-Kurs'!I66-1</f>
        <v>2.3825758013505949E-2</v>
      </c>
      <c r="J67" s="1">
        <f>'1-Kurs'!J67/'1-Kurs'!J66-1</f>
        <v>-2.3566674450159808E-2</v>
      </c>
      <c r="K67" s="1">
        <f>'1-Kurs'!K67/'1-Kurs'!K66-1</f>
        <v>2.2942218344294885E-2</v>
      </c>
      <c r="L67" s="1">
        <f>'1-Kurs'!L67/'1-Kurs'!L66-1</f>
        <v>2.501089908655274E-4</v>
      </c>
      <c r="M67" s="1">
        <f>'1-Kurs'!M67/'1-Kurs'!M66-1</f>
        <v>6.6321565178591779E-2</v>
      </c>
      <c r="N67" s="1">
        <f>'1-Kurs'!N67/'1-Kurs'!N66-1</f>
        <v>-5.8572320907929631E-2</v>
      </c>
      <c r="O67" s="1">
        <f>'1-Kurs'!O67/'1-Kurs'!O66-1</f>
        <v>-2.6003568530987065E-2</v>
      </c>
      <c r="P67" s="1">
        <f>'1-Kurs'!P67/'1-Kurs'!P66-1</f>
        <v>7.0784866549939984E-3</v>
      </c>
      <c r="Q67" s="1">
        <f>'1-Kurs'!Q67/'1-Kurs'!Q66-1</f>
        <v>2.6114969308660863E-2</v>
      </c>
      <c r="R67" s="1">
        <f>'1-Kurs'!R67/'1-Kurs'!R66-1</f>
        <v>-5.8258111032976956E-2</v>
      </c>
      <c r="S67" s="1">
        <f>'1-Kurs'!S67/'1-Kurs'!S66-1</f>
        <v>4.3490834115330168E-2</v>
      </c>
      <c r="T67" s="1">
        <f>'1-Kurs'!T67/'1-Kurs'!T66-1</f>
        <v>6.1221847512712868E-2</v>
      </c>
      <c r="U67" s="1">
        <f>'1-Kurs'!U67/'1-Kurs'!U66-1</f>
        <v>-1.2324383030372532E-2</v>
      </c>
      <c r="V67" s="1">
        <f>'1-Kurs'!V67/'1-Kurs'!V66-1</f>
        <v>4.9527801958762607E-2</v>
      </c>
      <c r="W67" s="1">
        <f>'1-Kurs'!W67/'1-Kurs'!W66-1</f>
        <v>-7.8143323403756515E-4</v>
      </c>
      <c r="X67" s="1">
        <f>'1-Kurs'!X67/'1-Kurs'!X66-1</f>
        <v>-2.0305042107806037E-2</v>
      </c>
      <c r="Y67" s="1">
        <f>'1-Kurs'!Y67/'1-Kurs'!Y66-1</f>
        <v>5.6837814784495455E-2</v>
      </c>
      <c r="Z67" s="1">
        <f>'1-Kurs'!Z67/'1-Kurs'!Z66-1</f>
        <v>1.0627024035289034E-2</v>
      </c>
      <c r="AA67" s="1">
        <f>'1-Kurs'!AA67/'1-Kurs'!AA66-1</f>
        <v>-3.6898264448608553E-2</v>
      </c>
      <c r="AB67" s="1">
        <f>'1-Kurs'!AB67/'1-Kurs'!AB66-1</f>
        <v>5.5058517556862974E-3</v>
      </c>
      <c r="AC67" s="5">
        <f>'1-Kurs'!AC67/'1-Kurs'!AC66-1</f>
        <v>1.5628009739826698E-2</v>
      </c>
    </row>
    <row r="68" spans="1:29" ht="12.75" customHeight="1" x14ac:dyDescent="0.2">
      <c r="A68" s="9">
        <f>IF('1-Kurs'!A68=0,"",'1-Kurs'!A68)</f>
        <v>35062</v>
      </c>
      <c r="B68" s="1">
        <f>'1-Kurs'!B68/'1-Kurs'!B67-1</f>
        <v>8.4362892811020718E-3</v>
      </c>
      <c r="C68" s="1">
        <f>'1-Kurs'!C68/'1-Kurs'!C67-1</f>
        <v>8.280300971956267E-2</v>
      </c>
      <c r="D68" s="1">
        <f>'1-Kurs'!D68/'1-Kurs'!D67-1</f>
        <v>-9.0975434281957535E-2</v>
      </c>
      <c r="E68" s="1">
        <f>'1-Kurs'!E68/'1-Kurs'!E67-1</f>
        <v>-2.0483843143776492E-2</v>
      </c>
      <c r="F68" s="1">
        <f>'1-Kurs'!F68/'1-Kurs'!F67-1</f>
        <v>9.7935456478076333E-2</v>
      </c>
      <c r="G68" s="1">
        <f>'1-Kurs'!G68/'1-Kurs'!G67-1</f>
        <v>-4.3369748213020087E-2</v>
      </c>
      <c r="H68" s="1">
        <f>'1-Kurs'!H68/'1-Kurs'!H67-1</f>
        <v>3.0050619391517319E-3</v>
      </c>
      <c r="I68" s="1">
        <f>'1-Kurs'!I68/'1-Kurs'!I67-1</f>
        <v>0.15129418788111382</v>
      </c>
      <c r="J68" s="1">
        <f>'1-Kurs'!J68/'1-Kurs'!J67-1</f>
        <v>3.6324037242250196E-2</v>
      </c>
      <c r="K68" s="1">
        <f>'1-Kurs'!K68/'1-Kurs'!K67-1</f>
        <v>1.0531561587459937E-2</v>
      </c>
      <c r="L68" s="1">
        <f>'1-Kurs'!L68/'1-Kurs'!L67-1</f>
        <v>-1.3510797240647521E-2</v>
      </c>
      <c r="M68" s="1">
        <f>'1-Kurs'!M68/'1-Kurs'!M67-1</f>
        <v>0.23910604530720758</v>
      </c>
      <c r="N68" s="1">
        <f>'1-Kurs'!N68/'1-Kurs'!N67-1</f>
        <v>-3.5836919764828945E-2</v>
      </c>
      <c r="O68" s="1">
        <f>'1-Kurs'!O68/'1-Kurs'!O67-1</f>
        <v>-7.1425904646541527E-3</v>
      </c>
      <c r="P68" s="1">
        <f>'1-Kurs'!P68/'1-Kurs'!P67-1</f>
        <v>7.6810080617275123E-2</v>
      </c>
      <c r="Q68" s="1">
        <f>'1-Kurs'!Q68/'1-Kurs'!Q67-1</f>
        <v>9.7718700577158479E-2</v>
      </c>
      <c r="R68" s="1">
        <f>'1-Kurs'!R68/'1-Kurs'!R67-1</f>
        <v>2.5731332605285484E-3</v>
      </c>
      <c r="S68" s="1">
        <f>'1-Kurs'!S68/'1-Kurs'!S67-1</f>
        <v>6.1995988426321258E-2</v>
      </c>
      <c r="T68" s="1">
        <f>'1-Kurs'!T68/'1-Kurs'!T67-1</f>
        <v>9.2625948522567114E-2</v>
      </c>
      <c r="U68" s="1">
        <f>'1-Kurs'!U68/'1-Kurs'!U67-1</f>
        <v>3.9288970745006591E-2</v>
      </c>
      <c r="V68" s="1">
        <f>'1-Kurs'!V68/'1-Kurs'!V67-1</f>
        <v>8.6588736346425499E-2</v>
      </c>
      <c r="W68" s="1">
        <f>'1-Kurs'!W68/'1-Kurs'!W67-1</f>
        <v>-2.7056760186593865E-2</v>
      </c>
      <c r="X68" s="1">
        <f>'1-Kurs'!X68/'1-Kurs'!X67-1</f>
        <v>-3.4078329141562835E-2</v>
      </c>
      <c r="Y68" s="1">
        <f>'1-Kurs'!Y68/'1-Kurs'!Y67-1</f>
        <v>-6.0072064810662296E-3</v>
      </c>
      <c r="Z68" s="1">
        <f>'1-Kurs'!Z68/'1-Kurs'!Z67-1</f>
        <v>-2.7193010572973741E-2</v>
      </c>
      <c r="AA68" s="1">
        <f>'1-Kurs'!AA68/'1-Kurs'!AA67-1</f>
        <v>2.0622822318153711E-2</v>
      </c>
      <c r="AB68" s="1">
        <f>'1-Kurs'!AB68/'1-Kurs'!AB67-1</f>
        <v>3.0846361183010762E-2</v>
      </c>
      <c r="AC68" s="5">
        <f>'1-Kurs'!AC68/'1-Kurs'!AC67-1</f>
        <v>5.2913337834365803E-2</v>
      </c>
    </row>
    <row r="69" spans="1:29" ht="12.75" customHeight="1" x14ac:dyDescent="0.2">
      <c r="A69" s="9">
        <f>IF('1-Kurs'!A69=0,"",'1-Kurs'!A69)</f>
        <v>35095</v>
      </c>
      <c r="B69" s="1">
        <f>'1-Kurs'!B69/'1-Kurs'!B68-1</f>
        <v>-6.9613964840310794E-2</v>
      </c>
      <c r="C69" s="1">
        <f>'1-Kurs'!C69/'1-Kurs'!C68-1</f>
        <v>-5.6890875846370315E-2</v>
      </c>
      <c r="D69" s="1">
        <f>'1-Kurs'!D69/'1-Kurs'!D68-1</f>
        <v>0.36139817413235775</v>
      </c>
      <c r="E69" s="1">
        <f>'1-Kurs'!E69/'1-Kurs'!E68-1</f>
        <v>-4.3207365961695388E-2</v>
      </c>
      <c r="F69" s="1">
        <f>'1-Kurs'!F69/'1-Kurs'!F68-1</f>
        <v>4.0230996311936273E-3</v>
      </c>
      <c r="G69" s="1">
        <f>'1-Kurs'!G69/'1-Kurs'!G68-1</f>
        <v>6.2206840177579936E-2</v>
      </c>
      <c r="H69" s="1">
        <f>'1-Kurs'!H69/'1-Kurs'!H68-1</f>
        <v>5.2456214870644891E-2</v>
      </c>
      <c r="I69" s="1">
        <f>'1-Kurs'!I69/'1-Kurs'!I68-1</f>
        <v>-6.4708278955865395E-2</v>
      </c>
      <c r="J69" s="1">
        <f>'1-Kurs'!J69/'1-Kurs'!J68-1</f>
        <v>3.5272879736439444E-2</v>
      </c>
      <c r="K69" s="1">
        <f>'1-Kurs'!K69/'1-Kurs'!K68-1</f>
        <v>-8.9136039302842418E-2</v>
      </c>
      <c r="L69" s="1">
        <f>'1-Kurs'!L69/'1-Kurs'!L68-1</f>
        <v>-4.2460601706658552E-2</v>
      </c>
      <c r="M69" s="1">
        <f>'1-Kurs'!M69/'1-Kurs'!M68-1</f>
        <v>0.21659201000370754</v>
      </c>
      <c r="N69" s="1">
        <f>'1-Kurs'!N69/'1-Kurs'!N68-1</f>
        <v>7.0535330035988109E-2</v>
      </c>
      <c r="O69" s="1">
        <f>'1-Kurs'!O69/'1-Kurs'!O68-1</f>
        <v>7.8173571232794226E-2</v>
      </c>
      <c r="P69" s="1">
        <f>'1-Kurs'!P69/'1-Kurs'!P68-1</f>
        <v>-3.3933524761554645E-3</v>
      </c>
      <c r="Q69" s="1">
        <f>'1-Kurs'!Q69/'1-Kurs'!Q68-1</f>
        <v>-8.2339557196153823E-4</v>
      </c>
      <c r="R69" s="1">
        <f>'1-Kurs'!R69/'1-Kurs'!R68-1</f>
        <v>-3.3332970726772437E-2</v>
      </c>
      <c r="S69" s="1">
        <f>'1-Kurs'!S69/'1-Kurs'!S68-1</f>
        <v>5.2372533341984218E-2</v>
      </c>
      <c r="T69" s="1">
        <f>'1-Kurs'!T69/'1-Kurs'!T68-1</f>
        <v>-5.2219968506595493E-2</v>
      </c>
      <c r="U69" s="1">
        <f>'1-Kurs'!U69/'1-Kurs'!U68-1</f>
        <v>1.8934369378865945E-2</v>
      </c>
      <c r="V69" s="1">
        <f>'1-Kurs'!V69/'1-Kurs'!V68-1</f>
        <v>-6.486575252483795E-2</v>
      </c>
      <c r="W69" s="1">
        <f>'1-Kurs'!W69/'1-Kurs'!W68-1</f>
        <v>4.8707788218185E-2</v>
      </c>
      <c r="X69" s="1">
        <f>'1-Kurs'!X69/'1-Kurs'!X68-1</f>
        <v>-8.0965886584379865E-3</v>
      </c>
      <c r="Y69" s="1">
        <f>'1-Kurs'!Y69/'1-Kurs'!Y68-1</f>
        <v>6.5951109139598119E-2</v>
      </c>
      <c r="Z69" s="1">
        <f>'1-Kurs'!Z69/'1-Kurs'!Z68-1</f>
        <v>5.7970782552374978E-2</v>
      </c>
      <c r="AA69" s="1">
        <f>'1-Kurs'!AA69/'1-Kurs'!AA68-1</f>
        <v>-8.6050596452087458E-3</v>
      </c>
      <c r="AB69" s="1">
        <f>'1-Kurs'!AB69/'1-Kurs'!AB68-1</f>
        <v>2.2586172604923238E-2</v>
      </c>
      <c r="AC69" s="5">
        <f>'1-Kurs'!AC69/'1-Kurs'!AC68-1</f>
        <v>7.1928102688452178E-3</v>
      </c>
    </row>
    <row r="70" spans="1:29" ht="12.75" customHeight="1" x14ac:dyDescent="0.2">
      <c r="A70" s="9">
        <f>IF('1-Kurs'!A70=0,"",'1-Kurs'!A70)</f>
        <v>35124</v>
      </c>
      <c r="B70" s="1">
        <f>'1-Kurs'!B70/'1-Kurs'!B69-1</f>
        <v>1.6753688885626117E-2</v>
      </c>
      <c r="C70" s="1">
        <f>'1-Kurs'!C70/'1-Kurs'!C69-1</f>
        <v>7.1113523208249596E-2</v>
      </c>
      <c r="D70" s="1">
        <f>'1-Kurs'!D70/'1-Kurs'!D69-1</f>
        <v>-7.7042702464623414E-2</v>
      </c>
      <c r="E70" s="1">
        <f>'1-Kurs'!E70/'1-Kurs'!E69-1</f>
        <v>2.5182397416144253E-2</v>
      </c>
      <c r="F70" s="1">
        <f>'1-Kurs'!F70/'1-Kurs'!F69-1</f>
        <v>4.7386189367261133E-2</v>
      </c>
      <c r="G70" s="1">
        <f>'1-Kurs'!G70/'1-Kurs'!G69-1</f>
        <v>-3.4411700936770928E-2</v>
      </c>
      <c r="H70" s="1">
        <f>'1-Kurs'!H70/'1-Kurs'!H69-1</f>
        <v>-1.3974599998310522E-2</v>
      </c>
      <c r="I70" s="1">
        <f>'1-Kurs'!I70/'1-Kurs'!I69-1</f>
        <v>0.10494475672225545</v>
      </c>
      <c r="J70" s="1">
        <f>'1-Kurs'!J70/'1-Kurs'!J69-1</f>
        <v>4.143038032308155E-2</v>
      </c>
      <c r="K70" s="1">
        <f>'1-Kurs'!K70/'1-Kurs'!K69-1</f>
        <v>9.9005313487546598E-2</v>
      </c>
      <c r="L70" s="1">
        <f>'1-Kurs'!L70/'1-Kurs'!L69-1</f>
        <v>5.1238364057828445E-3</v>
      </c>
      <c r="M70" s="1">
        <f>'1-Kurs'!M70/'1-Kurs'!M69-1</f>
        <v>-3.549371075823915E-2</v>
      </c>
      <c r="N70" s="1">
        <f>'1-Kurs'!N70/'1-Kurs'!N69-1</f>
        <v>-8.633865454827927E-2</v>
      </c>
      <c r="O70" s="1">
        <f>'1-Kurs'!O70/'1-Kurs'!O69-1</f>
        <v>-1.3004496816886091E-2</v>
      </c>
      <c r="P70" s="1">
        <f>'1-Kurs'!P70/'1-Kurs'!P69-1</f>
        <v>-6.4198884391430955E-4</v>
      </c>
      <c r="Q70" s="1">
        <f>'1-Kurs'!Q70/'1-Kurs'!Q69-1</f>
        <v>-1.6616837386690397E-3</v>
      </c>
      <c r="R70" s="1">
        <f>'1-Kurs'!R70/'1-Kurs'!R69-1</f>
        <v>-1.8883042172877729E-2</v>
      </c>
      <c r="S70" s="1">
        <f>'1-Kurs'!S70/'1-Kurs'!S69-1</f>
        <v>1.1816747259781213E-2</v>
      </c>
      <c r="T70" s="1">
        <f>'1-Kurs'!T70/'1-Kurs'!T69-1</f>
        <v>7.7649359407859331E-2</v>
      </c>
      <c r="U70" s="1">
        <f>'1-Kurs'!U70/'1-Kurs'!U69-1</f>
        <v>1.201894449875307E-2</v>
      </c>
      <c r="V70" s="1">
        <f>'1-Kurs'!V70/'1-Kurs'!V69-1</f>
        <v>0.10292754045497921</v>
      </c>
      <c r="W70" s="1">
        <f>'1-Kurs'!W70/'1-Kurs'!W69-1</f>
        <v>-2.3471084685745991E-2</v>
      </c>
      <c r="X70" s="1">
        <f>'1-Kurs'!X70/'1-Kurs'!X69-1</f>
        <v>3.7716224898742823E-3</v>
      </c>
      <c r="Y70" s="1">
        <f>'1-Kurs'!Y70/'1-Kurs'!Y69-1</f>
        <v>2.3073053422001832E-2</v>
      </c>
      <c r="Z70" s="1">
        <f>'1-Kurs'!Z70/'1-Kurs'!Z69-1</f>
        <v>-1.6456357373638597E-2</v>
      </c>
      <c r="AA70" s="1">
        <f>'1-Kurs'!AA70/'1-Kurs'!AA69-1</f>
        <v>-1.6089066303478061E-2</v>
      </c>
      <c r="AB70" s="1">
        <f>'1-Kurs'!AB70/'1-Kurs'!AB69-1</f>
        <v>1.1720317873375574E-2</v>
      </c>
      <c r="AC70" s="5">
        <f>'1-Kurs'!AC70/'1-Kurs'!AC69-1</f>
        <v>2.1336437333911995E-2</v>
      </c>
    </row>
    <row r="71" spans="1:29" ht="12.75" customHeight="1" x14ac:dyDescent="0.2">
      <c r="A71" s="9">
        <f>IF('1-Kurs'!A71=0,"",'1-Kurs'!A71)</f>
        <v>35153</v>
      </c>
      <c r="B71" s="1">
        <f>'1-Kurs'!B71/'1-Kurs'!B70-1</f>
        <v>3.6020414840018278E-2</v>
      </c>
      <c r="C71" s="1">
        <f>'1-Kurs'!C71/'1-Kurs'!C70-1</f>
        <v>0.10176143836450158</v>
      </c>
      <c r="D71" s="1">
        <f>'1-Kurs'!D71/'1-Kurs'!D70-1</f>
        <v>1.0516769158042116E-4</v>
      </c>
      <c r="E71" s="1">
        <f>'1-Kurs'!E71/'1-Kurs'!E70-1</f>
        <v>1.4454891515654822E-2</v>
      </c>
      <c r="F71" s="1">
        <f>'1-Kurs'!F71/'1-Kurs'!F70-1</f>
        <v>5.4943406842018705E-2</v>
      </c>
      <c r="G71" s="1">
        <f>'1-Kurs'!G71/'1-Kurs'!G70-1</f>
        <v>8.3552695297197666E-3</v>
      </c>
      <c r="H71" s="1">
        <f>'1-Kurs'!H71/'1-Kurs'!H70-1</f>
        <v>-1.0212804032958211E-2</v>
      </c>
      <c r="I71" s="1">
        <f>'1-Kurs'!I71/'1-Kurs'!I70-1</f>
        <v>0.12290284904729587</v>
      </c>
      <c r="J71" s="1">
        <f>'1-Kurs'!J71/'1-Kurs'!J70-1</f>
        <v>2.3610212128286623E-2</v>
      </c>
      <c r="K71" s="1">
        <f>'1-Kurs'!K71/'1-Kurs'!K70-1</f>
        <v>3.9380560341241377E-2</v>
      </c>
      <c r="L71" s="1">
        <f>'1-Kurs'!L71/'1-Kurs'!L70-1</f>
        <v>-3.2602250794267484E-2</v>
      </c>
      <c r="M71" s="1">
        <f>'1-Kurs'!M71/'1-Kurs'!M70-1</f>
        <v>0.1162712129506529</v>
      </c>
      <c r="N71" s="1">
        <f>'1-Kurs'!N71/'1-Kurs'!N70-1</f>
        <v>6.2905119961739642E-2</v>
      </c>
      <c r="O71" s="1">
        <f>'1-Kurs'!O71/'1-Kurs'!O70-1</f>
        <v>3.1143327624509887E-3</v>
      </c>
      <c r="P71" s="1">
        <f>'1-Kurs'!P71/'1-Kurs'!P70-1</f>
        <v>1.2095428013102705E-2</v>
      </c>
      <c r="Q71" s="1">
        <f>'1-Kurs'!Q71/'1-Kurs'!Q70-1</f>
        <v>6.5445485489701305E-3</v>
      </c>
      <c r="R71" s="1">
        <f>'1-Kurs'!R71/'1-Kurs'!R70-1</f>
        <v>5.1749846303484226E-2</v>
      </c>
      <c r="S71" s="1">
        <f>'1-Kurs'!S71/'1-Kurs'!S70-1</f>
        <v>2.0441271610624367E-2</v>
      </c>
      <c r="T71" s="1">
        <f>'1-Kurs'!T71/'1-Kurs'!T70-1</f>
        <v>9.6843225226652008E-2</v>
      </c>
      <c r="U71" s="1">
        <f>'1-Kurs'!U71/'1-Kurs'!U70-1</f>
        <v>-4.973639709540123E-4</v>
      </c>
      <c r="V71" s="1">
        <f>'1-Kurs'!V71/'1-Kurs'!V70-1</f>
        <v>0.15146451713932541</v>
      </c>
      <c r="W71" s="1">
        <f>'1-Kurs'!W71/'1-Kurs'!W70-1</f>
        <v>3.2679925628868567E-2</v>
      </c>
      <c r="X71" s="1">
        <f>'1-Kurs'!X71/'1-Kurs'!X70-1</f>
        <v>3.4099971178142008E-2</v>
      </c>
      <c r="Y71" s="1">
        <f>'1-Kurs'!Y71/'1-Kurs'!Y70-1</f>
        <v>4.9875573411687135E-2</v>
      </c>
      <c r="Z71" s="1">
        <f>'1-Kurs'!Z71/'1-Kurs'!Z70-1</f>
        <v>-1.6106545845709141E-2</v>
      </c>
      <c r="AA71" s="1">
        <f>'1-Kurs'!AA71/'1-Kurs'!AA70-1</f>
        <v>5.6199499561348176E-2</v>
      </c>
      <c r="AB71" s="1">
        <f>'1-Kurs'!AB71/'1-Kurs'!AB70-1</f>
        <v>3.9861527613595182E-2</v>
      </c>
      <c r="AC71" s="5">
        <f>'1-Kurs'!AC71/'1-Kurs'!AC70-1</f>
        <v>4.7574861412099878E-2</v>
      </c>
    </row>
    <row r="72" spans="1:29" ht="12.75" customHeight="1" x14ac:dyDescent="0.2">
      <c r="A72" s="9">
        <f>IF('1-Kurs'!A72=0,"",'1-Kurs'!A72)</f>
        <v>35185</v>
      </c>
      <c r="B72" s="1">
        <f>'1-Kurs'!B72/'1-Kurs'!B71-1</f>
        <v>-3.1239961539424765E-2</v>
      </c>
      <c r="C72" s="1">
        <f>'1-Kurs'!C72/'1-Kurs'!C71-1</f>
        <v>4.4125215910407523E-2</v>
      </c>
      <c r="D72" s="1">
        <f>'1-Kurs'!D72/'1-Kurs'!D71-1</f>
        <v>8.0630261365114198E-2</v>
      </c>
      <c r="E72" s="1">
        <f>'1-Kurs'!E72/'1-Kurs'!E71-1</f>
        <v>4.1147502888811971E-2</v>
      </c>
      <c r="F72" s="1">
        <f>'1-Kurs'!F72/'1-Kurs'!F71-1</f>
        <v>0.14349316196272999</v>
      </c>
      <c r="G72" s="1">
        <f>'1-Kurs'!G72/'1-Kurs'!G71-1</f>
        <v>7.4077365976690235E-3</v>
      </c>
      <c r="H72" s="1">
        <f>'1-Kurs'!H72/'1-Kurs'!H71-1</f>
        <v>-7.9292951149964042E-3</v>
      </c>
      <c r="I72" s="1">
        <f>'1-Kurs'!I72/'1-Kurs'!I71-1</f>
        <v>7.9036894210062769E-2</v>
      </c>
      <c r="J72" s="1">
        <f>'1-Kurs'!J72/'1-Kurs'!J71-1</f>
        <v>0.24796348572288984</v>
      </c>
      <c r="K72" s="1">
        <f>'1-Kurs'!K72/'1-Kurs'!K71-1</f>
        <v>9.4110991592527116E-2</v>
      </c>
      <c r="L72" s="1">
        <f>'1-Kurs'!L72/'1-Kurs'!L71-1</f>
        <v>-7.7961291215319806E-2</v>
      </c>
      <c r="M72" s="1">
        <f>'1-Kurs'!M72/'1-Kurs'!M71-1</f>
        <v>-3.1652486800955115E-2</v>
      </c>
      <c r="N72" s="1">
        <f>'1-Kurs'!N72/'1-Kurs'!N71-1</f>
        <v>-4.542182191230193E-2</v>
      </c>
      <c r="O72" s="1">
        <f>'1-Kurs'!O72/'1-Kurs'!O71-1</f>
        <v>-4.0734817403339396E-2</v>
      </c>
      <c r="P72" s="1">
        <f>'1-Kurs'!P72/'1-Kurs'!P71-1</f>
        <v>5.0464187291163976E-2</v>
      </c>
      <c r="Q72" s="1">
        <f>'1-Kurs'!Q72/'1-Kurs'!Q71-1</f>
        <v>1.682230994379097E-2</v>
      </c>
      <c r="R72" s="1">
        <f>'1-Kurs'!R72/'1-Kurs'!R71-1</f>
        <v>6.8139203998112574E-2</v>
      </c>
      <c r="S72" s="1">
        <f>'1-Kurs'!S72/'1-Kurs'!S71-1</f>
        <v>-7.2116222615711267E-2</v>
      </c>
      <c r="T72" s="1">
        <f>'1-Kurs'!T72/'1-Kurs'!T71-1</f>
        <v>0.12111107099860785</v>
      </c>
      <c r="U72" s="1">
        <f>'1-Kurs'!U72/'1-Kurs'!U71-1</f>
        <v>0.20549574806884396</v>
      </c>
      <c r="V72" s="1">
        <f>'1-Kurs'!V72/'1-Kurs'!V71-1</f>
        <v>0.115522774515882</v>
      </c>
      <c r="W72" s="1">
        <f>'1-Kurs'!W72/'1-Kurs'!W71-1</f>
        <v>-3.7312494137110574E-2</v>
      </c>
      <c r="X72" s="1">
        <f>'1-Kurs'!X72/'1-Kurs'!X71-1</f>
        <v>3.7455456989063496E-2</v>
      </c>
      <c r="Y72" s="1">
        <f>'1-Kurs'!Y72/'1-Kurs'!Y71-1</f>
        <v>2.2684543953088943E-2</v>
      </c>
      <c r="Z72" s="1">
        <f>'1-Kurs'!Z72/'1-Kurs'!Z71-1</f>
        <v>-9.3193345618118872E-3</v>
      </c>
      <c r="AA72" s="1">
        <f>'1-Kurs'!AA72/'1-Kurs'!AA71-1</f>
        <v>7.8893041106957718E-3</v>
      </c>
      <c r="AB72" s="1">
        <f>'1-Kurs'!AB72/'1-Kurs'!AB71-1</f>
        <v>3.9608158646865066E-2</v>
      </c>
      <c r="AC72" s="5">
        <f>'1-Kurs'!AC72/'1-Kurs'!AC71-1</f>
        <v>4.8973792638394631E-2</v>
      </c>
    </row>
    <row r="73" spans="1:29" ht="12.75" customHeight="1" x14ac:dyDescent="0.2">
      <c r="A73" s="9">
        <f>IF('1-Kurs'!A73=0,"",'1-Kurs'!A73)</f>
        <v>35216</v>
      </c>
      <c r="B73" s="1">
        <f>'1-Kurs'!B73/'1-Kurs'!B72-1</f>
        <v>-2.2981968270810893E-2</v>
      </c>
      <c r="C73" s="1">
        <f>'1-Kurs'!C73/'1-Kurs'!C72-1</f>
        <v>-1.7276679794293592E-2</v>
      </c>
      <c r="D73" s="1">
        <f>'1-Kurs'!D73/'1-Kurs'!D72-1</f>
        <v>-6.3016373270385007E-2</v>
      </c>
      <c r="E73" s="1">
        <f>'1-Kurs'!E73/'1-Kurs'!E72-1</f>
        <v>-3.0622877360509726E-2</v>
      </c>
      <c r="F73" s="1">
        <f>'1-Kurs'!F73/'1-Kurs'!F72-1</f>
        <v>6.0447869700415602E-2</v>
      </c>
      <c r="G73" s="1">
        <f>'1-Kurs'!G73/'1-Kurs'!G72-1</f>
        <v>-6.4548124234232507E-2</v>
      </c>
      <c r="H73" s="1">
        <f>'1-Kurs'!H73/'1-Kurs'!H72-1</f>
        <v>-1.589809707531753E-4</v>
      </c>
      <c r="I73" s="1">
        <f>'1-Kurs'!I73/'1-Kurs'!I72-1</f>
        <v>-3.6592060425052919E-2</v>
      </c>
      <c r="J73" s="1">
        <f>'1-Kurs'!J73/'1-Kurs'!J72-1</f>
        <v>-4.8132056260229317E-2</v>
      </c>
      <c r="K73" s="1">
        <f>'1-Kurs'!K73/'1-Kurs'!K72-1</f>
        <v>2.025553490444354E-2</v>
      </c>
      <c r="L73" s="1">
        <f>'1-Kurs'!L73/'1-Kurs'!L72-1</f>
        <v>0.10344788211314793</v>
      </c>
      <c r="M73" s="1">
        <f>'1-Kurs'!M73/'1-Kurs'!M72-1</f>
        <v>9.9347222342803354E-2</v>
      </c>
      <c r="N73" s="1">
        <f>'1-Kurs'!N73/'1-Kurs'!N72-1</f>
        <v>1.0316470214845275E-2</v>
      </c>
      <c r="O73" s="1">
        <f>'1-Kurs'!O73/'1-Kurs'!O72-1</f>
        <v>1.6192303392288387E-2</v>
      </c>
      <c r="P73" s="1">
        <f>'1-Kurs'!P73/'1-Kurs'!P72-1</f>
        <v>-4.1705054972052125E-3</v>
      </c>
      <c r="Q73" s="1">
        <f>'1-Kurs'!Q73/'1-Kurs'!Q72-1</f>
        <v>-1.487954928875046E-2</v>
      </c>
      <c r="R73" s="1">
        <f>'1-Kurs'!R73/'1-Kurs'!R72-1</f>
        <v>-2.9068093503070824E-2</v>
      </c>
      <c r="S73" s="1">
        <f>'1-Kurs'!S73/'1-Kurs'!S72-1</f>
        <v>8.3604660791388286E-2</v>
      </c>
      <c r="T73" s="1">
        <f>'1-Kurs'!T73/'1-Kurs'!T72-1</f>
        <v>-0.10279430428704539</v>
      </c>
      <c r="U73" s="1">
        <f>'1-Kurs'!U73/'1-Kurs'!U72-1</f>
        <v>-6.3385974348263874E-2</v>
      </c>
      <c r="V73" s="1">
        <f>'1-Kurs'!V73/'1-Kurs'!V72-1</f>
        <v>-1.9968534183318898E-2</v>
      </c>
      <c r="W73" s="1">
        <f>'1-Kurs'!W73/'1-Kurs'!W72-1</f>
        <v>-1.2083919738766769E-2</v>
      </c>
      <c r="X73" s="1">
        <f>'1-Kurs'!X73/'1-Kurs'!X72-1</f>
        <v>1.0230200104494047E-2</v>
      </c>
      <c r="Y73" s="1">
        <f>'1-Kurs'!Y73/'1-Kurs'!Y72-1</f>
        <v>4.7360901030879754E-2</v>
      </c>
      <c r="Z73" s="1">
        <f>'1-Kurs'!Z73/'1-Kurs'!Z72-1</f>
        <v>3.8472640801048286E-3</v>
      </c>
      <c r="AA73" s="1">
        <f>'1-Kurs'!AA73/'1-Kurs'!AA72-1</f>
        <v>-3.141361676269383E-2</v>
      </c>
      <c r="AB73" s="1">
        <f>'1-Kurs'!AB73/'1-Kurs'!AB72-1</f>
        <v>-4.0785888277142801E-3</v>
      </c>
      <c r="AC73" s="5">
        <f>'1-Kurs'!AC73/'1-Kurs'!AC72-1</f>
        <v>-4.5101333291567292E-3</v>
      </c>
    </row>
    <row r="74" spans="1:29" ht="12.75" customHeight="1" x14ac:dyDescent="0.2">
      <c r="A74" s="9">
        <f>IF('1-Kurs'!A74=0,"",'1-Kurs'!A74)</f>
        <v>35244</v>
      </c>
      <c r="B74" s="1">
        <f>'1-Kurs'!B74/'1-Kurs'!B73-1</f>
        <v>-5.7699653017459496E-2</v>
      </c>
      <c r="C74" s="1">
        <f>'1-Kurs'!C74/'1-Kurs'!C73-1</f>
        <v>7.0932664303703374E-2</v>
      </c>
      <c r="D74" s="1">
        <f>'1-Kurs'!D74/'1-Kurs'!D73-1</f>
        <v>6.5251111416348095E-2</v>
      </c>
      <c r="E74" s="1">
        <f>'1-Kurs'!E74/'1-Kurs'!E73-1</f>
        <v>-0.17083242128928444</v>
      </c>
      <c r="F74" s="1">
        <f>'1-Kurs'!F74/'1-Kurs'!F73-1</f>
        <v>-1.503910299251987E-2</v>
      </c>
      <c r="G74" s="1">
        <f>'1-Kurs'!G74/'1-Kurs'!G73-1</f>
        <v>-4.0943157040718048E-2</v>
      </c>
      <c r="H74" s="1">
        <f>'1-Kurs'!H74/'1-Kurs'!H73-1</f>
        <v>-2.8592038440730549E-2</v>
      </c>
      <c r="I74" s="1">
        <f>'1-Kurs'!I74/'1-Kurs'!I73-1</f>
        <v>4.5967296251747447E-2</v>
      </c>
      <c r="J74" s="1">
        <f>'1-Kurs'!J74/'1-Kurs'!J73-1</f>
        <v>-9.0841476982529645E-2</v>
      </c>
      <c r="K74" s="1">
        <f>'1-Kurs'!K74/'1-Kurs'!K73-1</f>
        <v>-6.8517211484851126E-2</v>
      </c>
      <c r="L74" s="1">
        <f>'1-Kurs'!L74/'1-Kurs'!L73-1</f>
        <v>2.420965488694593E-2</v>
      </c>
      <c r="M74" s="1">
        <f>'1-Kurs'!M74/'1-Kurs'!M73-1</f>
        <v>0.14632579729474782</v>
      </c>
      <c r="N74" s="1">
        <f>'1-Kurs'!N74/'1-Kurs'!N73-1</f>
        <v>-3.5262551112659191E-2</v>
      </c>
      <c r="O74" s="1">
        <f>'1-Kurs'!O74/'1-Kurs'!O73-1</f>
        <v>-7.4296580817015845E-2</v>
      </c>
      <c r="P74" s="1">
        <f>'1-Kurs'!P74/'1-Kurs'!P73-1</f>
        <v>-5.1948732814822707E-3</v>
      </c>
      <c r="Q74" s="1">
        <f>'1-Kurs'!Q74/'1-Kurs'!Q73-1</f>
        <v>5.73401570941523E-3</v>
      </c>
      <c r="R74" s="1">
        <f>'1-Kurs'!R74/'1-Kurs'!R73-1</f>
        <v>-4.3759924007949702E-2</v>
      </c>
      <c r="S74" s="1">
        <f>'1-Kurs'!S74/'1-Kurs'!S73-1</f>
        <v>5.8261279274849587E-2</v>
      </c>
      <c r="T74" s="1">
        <f>'1-Kurs'!T74/'1-Kurs'!T73-1</f>
        <v>5.9425593171409163E-2</v>
      </c>
      <c r="U74" s="1">
        <f>'1-Kurs'!U74/'1-Kurs'!U73-1</f>
        <v>-9.182306333933965E-2</v>
      </c>
      <c r="V74" s="1">
        <f>'1-Kurs'!V74/'1-Kurs'!V73-1</f>
        <v>9.2226157987019386E-2</v>
      </c>
      <c r="W74" s="1">
        <f>'1-Kurs'!W74/'1-Kurs'!W73-1</f>
        <v>-7.434531735463934E-3</v>
      </c>
      <c r="X74" s="1">
        <f>'1-Kurs'!X74/'1-Kurs'!X73-1</f>
        <v>-3.2694880412437177E-3</v>
      </c>
      <c r="Y74" s="1">
        <f>'1-Kurs'!Y74/'1-Kurs'!Y73-1</f>
        <v>-3.0067383216939803E-2</v>
      </c>
      <c r="Z74" s="1">
        <f>'1-Kurs'!Z74/'1-Kurs'!Z73-1</f>
        <v>-3.0060081328927346E-2</v>
      </c>
      <c r="AA74" s="1">
        <f>'1-Kurs'!AA74/'1-Kurs'!AA73-1</f>
        <v>1.9052246143863139E-2</v>
      </c>
      <c r="AB74" s="1">
        <f>'1-Kurs'!AB74/'1-Kurs'!AB73-1</f>
        <v>-7.9326046803486205E-3</v>
      </c>
      <c r="AC74" s="5">
        <f>'1-Kurs'!AC74/'1-Kurs'!AC73-1</f>
        <v>-1.6615954599930038E-3</v>
      </c>
    </row>
    <row r="75" spans="1:29" ht="12.75" customHeight="1" x14ac:dyDescent="0.2">
      <c r="A75" s="9">
        <f>IF('1-Kurs'!A75=0,"",'1-Kurs'!A75)</f>
        <v>35277</v>
      </c>
      <c r="B75" s="1">
        <f>'1-Kurs'!B75/'1-Kurs'!B74-1</f>
        <v>8.0898108185651907E-3</v>
      </c>
      <c r="C75" s="1">
        <f>'1-Kurs'!C75/'1-Kurs'!C74-1</f>
        <v>4.5207502813923162E-2</v>
      </c>
      <c r="D75" s="1">
        <f>'1-Kurs'!D75/'1-Kurs'!D74-1</f>
        <v>-0.11972303466784084</v>
      </c>
      <c r="E75" s="1">
        <f>'1-Kurs'!E75/'1-Kurs'!E74-1</f>
        <v>3.5872743926746775E-2</v>
      </c>
      <c r="F75" s="1">
        <f>'1-Kurs'!F75/'1-Kurs'!F74-1</f>
        <v>-0.10512055606290671</v>
      </c>
      <c r="G75" s="1">
        <f>'1-Kurs'!G75/'1-Kurs'!G74-1</f>
        <v>1.3817070926890551E-2</v>
      </c>
      <c r="H75" s="1">
        <f>'1-Kurs'!H75/'1-Kurs'!H74-1</f>
        <v>2.09149269998683E-2</v>
      </c>
      <c r="I75" s="1">
        <f>'1-Kurs'!I75/'1-Kurs'!I74-1</f>
        <v>5.1258741258741303E-2</v>
      </c>
      <c r="J75" s="1">
        <f>'1-Kurs'!J75/'1-Kurs'!J74-1</f>
        <v>-9.7997066906687857E-2</v>
      </c>
      <c r="K75" s="1">
        <f>'1-Kurs'!K75/'1-Kurs'!K74-1</f>
        <v>0.10260373598314332</v>
      </c>
      <c r="L75" s="1">
        <f>'1-Kurs'!L75/'1-Kurs'!L74-1</f>
        <v>1.5358934444153372E-2</v>
      </c>
      <c r="M75" s="1">
        <f>'1-Kurs'!M75/'1-Kurs'!M74-1</f>
        <v>-0.22734736025070557</v>
      </c>
      <c r="N75" s="1">
        <f>'1-Kurs'!N75/'1-Kurs'!N74-1</f>
        <v>-0.10289041443315816</v>
      </c>
      <c r="O75" s="1">
        <f>'1-Kurs'!O75/'1-Kurs'!O74-1</f>
        <v>2.7291922944127078E-2</v>
      </c>
      <c r="P75" s="1">
        <f>'1-Kurs'!P75/'1-Kurs'!P74-1</f>
        <v>-1.3091427641419462E-2</v>
      </c>
      <c r="Q75" s="1">
        <f>'1-Kurs'!Q75/'1-Kurs'!Q74-1</f>
        <v>-1.7520030138604481E-2</v>
      </c>
      <c r="R75" s="1">
        <f>'1-Kurs'!R75/'1-Kurs'!R74-1</f>
        <v>-2.7782848487914347E-2</v>
      </c>
      <c r="S75" s="1">
        <f>'1-Kurs'!S75/'1-Kurs'!S74-1</f>
        <v>5.429371339207778E-2</v>
      </c>
      <c r="T75" s="1">
        <f>'1-Kurs'!T75/'1-Kurs'!T74-1</f>
        <v>2.0159312552197051E-2</v>
      </c>
      <c r="U75" s="1">
        <f>'1-Kurs'!U75/'1-Kurs'!U74-1</f>
        <v>-8.3746338707359258E-2</v>
      </c>
      <c r="V75" s="1">
        <f>'1-Kurs'!V75/'1-Kurs'!V74-1</f>
        <v>2.072345670057385E-2</v>
      </c>
      <c r="W75" s="1">
        <f>'1-Kurs'!W75/'1-Kurs'!W74-1</f>
        <v>4.267380343400573E-3</v>
      </c>
      <c r="X75" s="1">
        <f>'1-Kurs'!X75/'1-Kurs'!X74-1</f>
        <v>-3.2273429622742933E-2</v>
      </c>
      <c r="Y75" s="1">
        <f>'1-Kurs'!Y75/'1-Kurs'!Y74-1</f>
        <v>2.5825244141788328E-2</v>
      </c>
      <c r="Z75" s="1">
        <f>'1-Kurs'!Z75/'1-Kurs'!Z74-1</f>
        <v>3.8988658971252255E-2</v>
      </c>
      <c r="AA75" s="1">
        <f>'1-Kurs'!AA75/'1-Kurs'!AA74-1</f>
        <v>-2.732648756561562E-2</v>
      </c>
      <c r="AB75" s="1">
        <f>'1-Kurs'!AB75/'1-Kurs'!AB74-1</f>
        <v>-1.4236378394903992E-2</v>
      </c>
      <c r="AC75" s="5">
        <f>'1-Kurs'!AC75/'1-Kurs'!AC74-1</f>
        <v>-1.4189208171196843E-2</v>
      </c>
    </row>
    <row r="76" spans="1:29" ht="12.75" customHeight="1" x14ac:dyDescent="0.2">
      <c r="A76" s="9">
        <f>IF('1-Kurs'!A76=0,"",'1-Kurs'!A76)</f>
        <v>35307</v>
      </c>
      <c r="B76" s="1">
        <f>'1-Kurs'!B76/'1-Kurs'!B75-1</f>
        <v>-1.3099489996742042E-2</v>
      </c>
      <c r="C76" s="1">
        <f>'1-Kurs'!C76/'1-Kurs'!C75-1</f>
        <v>0.11507976541561771</v>
      </c>
      <c r="D76" s="1">
        <f>'1-Kurs'!D76/'1-Kurs'!D75-1</f>
        <v>0.20943664739402523</v>
      </c>
      <c r="E76" s="1">
        <f>'1-Kurs'!E76/'1-Kurs'!E75-1</f>
        <v>4.9130254368924708E-2</v>
      </c>
      <c r="F76" s="1">
        <f>'1-Kurs'!F76/'1-Kurs'!F75-1</f>
        <v>5.591906269514979E-2</v>
      </c>
      <c r="G76" s="1">
        <f>'1-Kurs'!G76/'1-Kurs'!G75-1</f>
        <v>3.8945203857753574E-2</v>
      </c>
      <c r="H76" s="1">
        <f>'1-Kurs'!H76/'1-Kurs'!H75-1</f>
        <v>-3.4706233728398761E-4</v>
      </c>
      <c r="I76" s="1">
        <f>'1-Kurs'!I76/'1-Kurs'!I75-1</f>
        <v>0.10898163956990081</v>
      </c>
      <c r="J76" s="1">
        <f>'1-Kurs'!J76/'1-Kurs'!J75-1</f>
        <v>-9.4393140334338987E-3</v>
      </c>
      <c r="K76" s="1">
        <f>'1-Kurs'!K76/'1-Kurs'!K75-1</f>
        <v>-1.8220343304341524E-2</v>
      </c>
      <c r="L76" s="1">
        <f>'1-Kurs'!L76/'1-Kurs'!L75-1</f>
        <v>5.8087673472289048E-2</v>
      </c>
      <c r="M76" s="1">
        <f>'1-Kurs'!M76/'1-Kurs'!M75-1</f>
        <v>-0.12379481428350647</v>
      </c>
      <c r="N76" s="1">
        <f>'1-Kurs'!N76/'1-Kurs'!N75-1</f>
        <v>8.1094225797872843E-2</v>
      </c>
      <c r="O76" s="1">
        <f>'1-Kurs'!O76/'1-Kurs'!O75-1</f>
        <v>8.6903871195473936E-3</v>
      </c>
      <c r="P76" s="1">
        <f>'1-Kurs'!P76/'1-Kurs'!P75-1</f>
        <v>8.8490974683882229E-2</v>
      </c>
      <c r="Q76" s="1">
        <f>'1-Kurs'!Q76/'1-Kurs'!Q75-1</f>
        <v>0.10535526019806563</v>
      </c>
      <c r="R76" s="1">
        <f>'1-Kurs'!R76/'1-Kurs'!R75-1</f>
        <v>3.7044940753129696E-2</v>
      </c>
      <c r="S76" s="1">
        <f>'1-Kurs'!S76/'1-Kurs'!S75-1</f>
        <v>1.1119873662705171E-2</v>
      </c>
      <c r="T76" s="1">
        <f>'1-Kurs'!T76/'1-Kurs'!T75-1</f>
        <v>6.7124263738199463E-2</v>
      </c>
      <c r="U76" s="1">
        <f>'1-Kurs'!U76/'1-Kurs'!U75-1</f>
        <v>1.8750030989365341E-2</v>
      </c>
      <c r="V76" s="1">
        <f>'1-Kurs'!V76/'1-Kurs'!V75-1</f>
        <v>0.12337031290615563</v>
      </c>
      <c r="W76" s="1">
        <f>'1-Kurs'!W76/'1-Kurs'!W75-1</f>
        <v>-2.0436641351843199E-2</v>
      </c>
      <c r="X76" s="1">
        <f>'1-Kurs'!X76/'1-Kurs'!X75-1</f>
        <v>-1.2612923468291792E-2</v>
      </c>
      <c r="Y76" s="1">
        <f>'1-Kurs'!Y76/'1-Kurs'!Y75-1</f>
        <v>1.9387991164377949E-2</v>
      </c>
      <c r="Z76" s="1">
        <f>'1-Kurs'!Z76/'1-Kurs'!Z75-1</f>
        <v>-1.4273485374654893E-2</v>
      </c>
      <c r="AA76" s="1">
        <f>'1-Kurs'!AA76/'1-Kurs'!AA75-1</f>
        <v>1.5348478345460492E-2</v>
      </c>
      <c r="AB76" s="1">
        <f>'1-Kurs'!AB76/'1-Kurs'!AB75-1</f>
        <v>3.8428188922397188E-2</v>
      </c>
      <c r="AC76" s="5">
        <f>'1-Kurs'!AC76/'1-Kurs'!AC75-1</f>
        <v>4.8530246866813176E-2</v>
      </c>
    </row>
    <row r="77" spans="1:29" ht="12.75" customHeight="1" x14ac:dyDescent="0.2">
      <c r="A77" s="9">
        <f>IF('1-Kurs'!A77=0,"",'1-Kurs'!A77)</f>
        <v>35338</v>
      </c>
      <c r="B77" s="1">
        <f>'1-Kurs'!B77/'1-Kurs'!B76-1</f>
        <v>-9.3410564940204943E-2</v>
      </c>
      <c r="C77" s="1">
        <f>'1-Kurs'!C77/'1-Kurs'!C76-1</f>
        <v>0.16354592878012797</v>
      </c>
      <c r="D77" s="1">
        <f>'1-Kurs'!D77/'1-Kurs'!D76-1</f>
        <v>-0.1255009502053035</v>
      </c>
      <c r="E77" s="1">
        <f>'1-Kurs'!E77/'1-Kurs'!E76-1</f>
        <v>-4.9879559062261825E-2</v>
      </c>
      <c r="F77" s="1">
        <f>'1-Kurs'!F77/'1-Kurs'!F76-1</f>
        <v>-0.13287965947416625</v>
      </c>
      <c r="G77" s="1">
        <f>'1-Kurs'!G77/'1-Kurs'!G76-1</f>
        <v>-4.2637009164898654E-3</v>
      </c>
      <c r="H77" s="1">
        <f>'1-Kurs'!H77/'1-Kurs'!H76-1</f>
        <v>-2.3297434954563045E-2</v>
      </c>
      <c r="I77" s="1">
        <f>'1-Kurs'!I77/'1-Kurs'!I76-1</f>
        <v>0.12670831923233283</v>
      </c>
      <c r="J77" s="1">
        <f>'1-Kurs'!J77/'1-Kurs'!J76-1</f>
        <v>-5.2385872732911176E-2</v>
      </c>
      <c r="K77" s="1">
        <f>'1-Kurs'!K77/'1-Kurs'!K76-1</f>
        <v>7.5794464735601919E-2</v>
      </c>
      <c r="L77" s="1">
        <f>'1-Kurs'!L77/'1-Kurs'!L76-1</f>
        <v>4.0412454237059858E-3</v>
      </c>
      <c r="M77" s="1">
        <f>'1-Kurs'!M77/'1-Kurs'!M76-1</f>
        <v>0.10359541897558988</v>
      </c>
      <c r="N77" s="1">
        <f>'1-Kurs'!N77/'1-Kurs'!N76-1</f>
        <v>-5.3419584743339965E-2</v>
      </c>
      <c r="O77" s="1">
        <f>'1-Kurs'!O77/'1-Kurs'!O76-1</f>
        <v>-6.6930771980614034E-2</v>
      </c>
      <c r="P77" s="1">
        <f>'1-Kurs'!P77/'1-Kurs'!P76-1</f>
        <v>-4.1706827193341955E-2</v>
      </c>
      <c r="Q77" s="1">
        <f>'1-Kurs'!Q77/'1-Kurs'!Q76-1</f>
        <v>-6.7091978438446054E-3</v>
      </c>
      <c r="R77" s="1">
        <f>'1-Kurs'!R77/'1-Kurs'!R76-1</f>
        <v>-6.259775331879569E-2</v>
      </c>
      <c r="S77" s="1">
        <f>'1-Kurs'!S77/'1-Kurs'!S76-1</f>
        <v>-5.0354231913038117E-2</v>
      </c>
      <c r="T77" s="1">
        <f>'1-Kurs'!T77/'1-Kurs'!T76-1</f>
        <v>3.8624992220204657E-2</v>
      </c>
      <c r="U77" s="1">
        <f>'1-Kurs'!U77/'1-Kurs'!U76-1</f>
        <v>-3.3807796115216115E-2</v>
      </c>
      <c r="V77" s="1">
        <f>'1-Kurs'!V77/'1-Kurs'!V76-1</f>
        <v>0.12792570133597314</v>
      </c>
      <c r="W77" s="1">
        <f>'1-Kurs'!W77/'1-Kurs'!W76-1</f>
        <v>-2.0131801427753171E-2</v>
      </c>
      <c r="X77" s="1">
        <f>'1-Kurs'!X77/'1-Kurs'!X76-1</f>
        <v>2.2995672894090546E-2</v>
      </c>
      <c r="Y77" s="1">
        <f>'1-Kurs'!Y77/'1-Kurs'!Y76-1</f>
        <v>-6.5806802101177064E-2</v>
      </c>
      <c r="Z77" s="1">
        <f>'1-Kurs'!Z77/'1-Kurs'!Z76-1</f>
        <v>-3.0352784805178112E-2</v>
      </c>
      <c r="AA77" s="1">
        <f>'1-Kurs'!AA77/'1-Kurs'!AA76-1</f>
        <v>-3.7003714763408913E-2</v>
      </c>
      <c r="AB77" s="1">
        <f>'1-Kurs'!AB77/'1-Kurs'!AB76-1</f>
        <v>-1.1046433265153088E-2</v>
      </c>
      <c r="AC77" s="5">
        <f>'1-Kurs'!AC77/'1-Kurs'!AC76-1</f>
        <v>5.0883905677838737E-3</v>
      </c>
    </row>
    <row r="78" spans="1:29" ht="12.75" customHeight="1" x14ac:dyDescent="0.2">
      <c r="A78" s="9">
        <f>IF('1-Kurs'!A78=0,"",'1-Kurs'!A78)</f>
        <v>35369</v>
      </c>
      <c r="B78" s="1">
        <f>'1-Kurs'!B78/'1-Kurs'!B77-1</f>
        <v>4.3683366993886974E-2</v>
      </c>
      <c r="C78" s="1">
        <f>'1-Kurs'!C78/'1-Kurs'!C77-1</f>
        <v>1.4267390303237759E-2</v>
      </c>
      <c r="D78" s="1">
        <f>'1-Kurs'!D78/'1-Kurs'!D77-1</f>
        <v>0.14326297833050905</v>
      </c>
      <c r="E78" s="1">
        <f>'1-Kurs'!E78/'1-Kurs'!E77-1</f>
        <v>1.7672525581176046E-2</v>
      </c>
      <c r="F78" s="1">
        <f>'1-Kurs'!F78/'1-Kurs'!F77-1</f>
        <v>-9.9767811958053509E-2</v>
      </c>
      <c r="G78" s="1">
        <f>'1-Kurs'!G78/'1-Kurs'!G77-1</f>
        <v>-4.3882758843195924E-2</v>
      </c>
      <c r="H78" s="1">
        <f>'1-Kurs'!H78/'1-Kurs'!H77-1</f>
        <v>5.9477677847263877E-4</v>
      </c>
      <c r="I78" s="1">
        <f>'1-Kurs'!I78/'1-Kurs'!I77-1</f>
        <v>-2.3121550647034028E-2</v>
      </c>
      <c r="J78" s="1">
        <f>'1-Kurs'!J78/'1-Kurs'!J77-1</f>
        <v>-8.0898884178372321E-2</v>
      </c>
      <c r="K78" s="1">
        <f>'1-Kurs'!K78/'1-Kurs'!K77-1</f>
        <v>-4.6528417362369567E-2</v>
      </c>
      <c r="L78" s="1">
        <f>'1-Kurs'!L78/'1-Kurs'!L77-1</f>
        <v>-1.7440016699382888E-2</v>
      </c>
      <c r="M78" s="1">
        <f>'1-Kurs'!M78/'1-Kurs'!M77-1</f>
        <v>0.1398232065029188</v>
      </c>
      <c r="N78" s="1">
        <f>'1-Kurs'!N78/'1-Kurs'!N77-1</f>
        <v>3.145968244157582E-2</v>
      </c>
      <c r="O78" s="1">
        <f>'1-Kurs'!O78/'1-Kurs'!O77-1</f>
        <v>-9.9172204147772725E-3</v>
      </c>
      <c r="P78" s="1">
        <f>'1-Kurs'!P78/'1-Kurs'!P77-1</f>
        <v>-0.12234941963149726</v>
      </c>
      <c r="Q78" s="1">
        <f>'1-Kurs'!Q78/'1-Kurs'!Q77-1</f>
        <v>-0.12958986589400001</v>
      </c>
      <c r="R78" s="1">
        <f>'1-Kurs'!R78/'1-Kurs'!R77-1</f>
        <v>-6.2088111549631342E-2</v>
      </c>
      <c r="S78" s="1">
        <f>'1-Kurs'!S78/'1-Kurs'!S77-1</f>
        <v>-5.0102552062698646E-2</v>
      </c>
      <c r="T78" s="1">
        <f>'1-Kurs'!T78/'1-Kurs'!T77-1</f>
        <v>4.6622023431510673E-2</v>
      </c>
      <c r="U78" s="1">
        <f>'1-Kurs'!U78/'1-Kurs'!U77-1</f>
        <v>-0.14482772516807552</v>
      </c>
      <c r="V78" s="1">
        <f>'1-Kurs'!V78/'1-Kurs'!V77-1</f>
        <v>-1.0885185059461233E-2</v>
      </c>
      <c r="W78" s="1">
        <f>'1-Kurs'!W78/'1-Kurs'!W77-1</f>
        <v>4.748243072745395E-2</v>
      </c>
      <c r="X78" s="1">
        <f>'1-Kurs'!X78/'1-Kurs'!X77-1</f>
        <v>-1.3210289591517599E-2</v>
      </c>
      <c r="Y78" s="1">
        <f>'1-Kurs'!Y78/'1-Kurs'!Y77-1</f>
        <v>9.1252548862179594E-3</v>
      </c>
      <c r="Z78" s="1">
        <f>'1-Kurs'!Z78/'1-Kurs'!Z77-1</f>
        <v>-3.4998598520190605E-3</v>
      </c>
      <c r="AA78" s="1">
        <f>'1-Kurs'!AA78/'1-Kurs'!AA77-1</f>
        <v>-2.7498710464198828E-3</v>
      </c>
      <c r="AB78" s="1">
        <f>'1-Kurs'!AB78/'1-Kurs'!AB77-1</f>
        <v>-1.4110227076213455E-2</v>
      </c>
      <c r="AC78" s="5">
        <f>'1-Kurs'!AC78/'1-Kurs'!AC77-1</f>
        <v>-1.3934763568059227E-2</v>
      </c>
    </row>
    <row r="79" spans="1:29" ht="12.75" customHeight="1" x14ac:dyDescent="0.2">
      <c r="A79" s="9">
        <f>IF('1-Kurs'!A79=0,"",'1-Kurs'!A79)</f>
        <v>35398</v>
      </c>
      <c r="B79" s="1">
        <f>'1-Kurs'!B79/'1-Kurs'!B78-1</f>
        <v>6.2292887723908175E-2</v>
      </c>
      <c r="C79" s="1">
        <f>'1-Kurs'!C79/'1-Kurs'!C78-1</f>
        <v>1.4501116659079605E-2</v>
      </c>
      <c r="D79" s="1">
        <f>'1-Kurs'!D79/'1-Kurs'!D78-1</f>
        <v>3.0373792656515075E-3</v>
      </c>
      <c r="E79" s="1">
        <f>'1-Kurs'!E79/'1-Kurs'!E78-1</f>
        <v>0.17107021692196955</v>
      </c>
      <c r="F79" s="1">
        <f>'1-Kurs'!F79/'1-Kurs'!F78-1</f>
        <v>1.1966985488457205E-2</v>
      </c>
      <c r="G79" s="1">
        <f>'1-Kurs'!G79/'1-Kurs'!G78-1</f>
        <v>3.2641700538272422E-2</v>
      </c>
      <c r="H79" s="1">
        <f>'1-Kurs'!H79/'1-Kurs'!H78-1</f>
        <v>-1.5919334566211196E-2</v>
      </c>
      <c r="I79" s="1">
        <f>'1-Kurs'!I79/'1-Kurs'!I78-1</f>
        <v>8.8842644361643908E-2</v>
      </c>
      <c r="J79" s="1">
        <f>'1-Kurs'!J79/'1-Kurs'!J78-1</f>
        <v>5.3279439755709923E-2</v>
      </c>
      <c r="K79" s="1">
        <f>'1-Kurs'!K79/'1-Kurs'!K78-1</f>
        <v>8.4563875498942176E-2</v>
      </c>
      <c r="L79" s="1">
        <f>'1-Kurs'!L79/'1-Kurs'!L78-1</f>
        <v>3.3480888928834052E-3</v>
      </c>
      <c r="M79" s="1">
        <f>'1-Kurs'!M79/'1-Kurs'!M78-1</f>
        <v>0.26529645519352751</v>
      </c>
      <c r="N79" s="1">
        <f>'1-Kurs'!N79/'1-Kurs'!N78-1</f>
        <v>-6.8390715241453459E-2</v>
      </c>
      <c r="O79" s="1">
        <f>'1-Kurs'!O79/'1-Kurs'!O78-1</f>
        <v>-1.8217935554381448E-2</v>
      </c>
      <c r="P79" s="1">
        <f>'1-Kurs'!P79/'1-Kurs'!P78-1</f>
        <v>6.9717390446551564E-2</v>
      </c>
      <c r="Q79" s="1">
        <f>'1-Kurs'!Q79/'1-Kurs'!Q78-1</f>
        <v>7.2330918896188701E-2</v>
      </c>
      <c r="R79" s="1">
        <f>'1-Kurs'!R79/'1-Kurs'!R78-1</f>
        <v>2.1636847977200224E-2</v>
      </c>
      <c r="S79" s="1">
        <f>'1-Kurs'!S79/'1-Kurs'!S78-1</f>
        <v>3.9160820556566556E-2</v>
      </c>
      <c r="T79" s="1">
        <f>'1-Kurs'!T79/'1-Kurs'!T78-1</f>
        <v>5.6809518682698679E-2</v>
      </c>
      <c r="U79" s="1">
        <f>'1-Kurs'!U79/'1-Kurs'!U78-1</f>
        <v>3.5363001169520514E-2</v>
      </c>
      <c r="V79" s="1">
        <f>'1-Kurs'!V79/'1-Kurs'!V78-1</f>
        <v>5.1037405280657699E-2</v>
      </c>
      <c r="W79" s="1">
        <f>'1-Kurs'!W79/'1-Kurs'!W78-1</f>
        <v>7.7615352182447417E-4</v>
      </c>
      <c r="X79" s="1">
        <f>'1-Kurs'!X79/'1-Kurs'!X78-1</f>
        <v>9.7539950143985532E-3</v>
      </c>
      <c r="Y79" s="1">
        <f>'1-Kurs'!Y79/'1-Kurs'!Y78-1</f>
        <v>-8.8877962544532951E-2</v>
      </c>
      <c r="Z79" s="1">
        <f>'1-Kurs'!Z79/'1-Kurs'!Z78-1</f>
        <v>-5.87509994123947E-3</v>
      </c>
      <c r="AA79" s="1">
        <f>'1-Kurs'!AA79/'1-Kurs'!AA78-1</f>
        <v>2.2378192480543735E-2</v>
      </c>
      <c r="AB79" s="1">
        <f>'1-Kurs'!AB79/'1-Kurs'!AB78-1</f>
        <v>3.7404768710706859E-2</v>
      </c>
      <c r="AC79" s="5">
        <f>'1-Kurs'!AC79/'1-Kurs'!AC78-1</f>
        <v>5.578631243813037E-2</v>
      </c>
    </row>
    <row r="80" spans="1:29" ht="12.75" customHeight="1" x14ac:dyDescent="0.2">
      <c r="A80" s="9">
        <f>IF('1-Kurs'!A80=0,"",'1-Kurs'!A80)</f>
        <v>35430</v>
      </c>
      <c r="B80" s="1">
        <f>'1-Kurs'!B80/'1-Kurs'!B79-1</f>
        <v>6.5222062687413374E-3</v>
      </c>
      <c r="C80" s="1">
        <f>'1-Kurs'!C80/'1-Kurs'!C79-1</f>
        <v>8.0634456466789572E-2</v>
      </c>
      <c r="D80" s="1">
        <f>'1-Kurs'!D80/'1-Kurs'!D79-1</f>
        <v>9.6603311165290195E-2</v>
      </c>
      <c r="E80" s="1">
        <f>'1-Kurs'!E80/'1-Kurs'!E79-1</f>
        <v>-2.1626290090644762E-2</v>
      </c>
      <c r="F80" s="1">
        <f>'1-Kurs'!F80/'1-Kurs'!F79-1</f>
        <v>-4.2830617210987243E-2</v>
      </c>
      <c r="G80" s="1">
        <f>'1-Kurs'!G80/'1-Kurs'!G79-1</f>
        <v>-9.9487779622696726E-3</v>
      </c>
      <c r="H80" s="1">
        <f>'1-Kurs'!H80/'1-Kurs'!H79-1</f>
        <v>-6.8874697471983382E-3</v>
      </c>
      <c r="I80" s="1">
        <f>'1-Kurs'!I80/'1-Kurs'!I79-1</f>
        <v>1.3390189631531824E-2</v>
      </c>
      <c r="J80" s="1">
        <f>'1-Kurs'!J80/'1-Kurs'!J79-1</f>
        <v>3.7810945984770861E-3</v>
      </c>
      <c r="K80" s="1">
        <f>'1-Kurs'!K80/'1-Kurs'!K79-1</f>
        <v>1.5611891929163235E-2</v>
      </c>
      <c r="L80" s="1">
        <f>'1-Kurs'!L80/'1-Kurs'!L79-1</f>
        <v>2.4895555935599001E-2</v>
      </c>
      <c r="M80" s="1">
        <f>'1-Kurs'!M80/'1-Kurs'!M79-1</f>
        <v>-0.10435759857183358</v>
      </c>
      <c r="N80" s="1">
        <f>'1-Kurs'!N80/'1-Kurs'!N79-1</f>
        <v>-5.1260779577064097E-2</v>
      </c>
      <c r="O80" s="1">
        <f>'1-Kurs'!O80/'1-Kurs'!O79-1</f>
        <v>9.0467707246830731E-3</v>
      </c>
      <c r="P80" s="1">
        <f>'1-Kurs'!P80/'1-Kurs'!P79-1</f>
        <v>-2.389794178755833E-2</v>
      </c>
      <c r="Q80" s="1">
        <f>'1-Kurs'!Q80/'1-Kurs'!Q79-1</f>
        <v>-1.6869261853595607E-2</v>
      </c>
      <c r="R80" s="1">
        <f>'1-Kurs'!R80/'1-Kurs'!R79-1</f>
        <v>-1.6391929753267087E-2</v>
      </c>
      <c r="S80" s="1">
        <f>'1-Kurs'!S80/'1-Kurs'!S79-1</f>
        <v>3.6438826789113588E-2</v>
      </c>
      <c r="T80" s="1">
        <f>'1-Kurs'!T80/'1-Kurs'!T79-1</f>
        <v>6.8832715208232864E-2</v>
      </c>
      <c r="U80" s="1">
        <f>'1-Kurs'!U80/'1-Kurs'!U79-1</f>
        <v>1.4388638044551927E-2</v>
      </c>
      <c r="V80" s="1">
        <f>'1-Kurs'!V80/'1-Kurs'!V79-1</f>
        <v>9.5636483405405537E-2</v>
      </c>
      <c r="W80" s="1">
        <f>'1-Kurs'!W80/'1-Kurs'!W79-1</f>
        <v>-1.2378652440026117E-2</v>
      </c>
      <c r="X80" s="1">
        <f>'1-Kurs'!X80/'1-Kurs'!X79-1</f>
        <v>-2.122528548261049E-2</v>
      </c>
      <c r="Y80" s="1">
        <f>'1-Kurs'!Y80/'1-Kurs'!Y79-1</f>
        <v>2.9261385661880412E-2</v>
      </c>
      <c r="Z80" s="1">
        <f>'1-Kurs'!Z80/'1-Kurs'!Z79-1</f>
        <v>-1.7078306335882143E-2</v>
      </c>
      <c r="AA80" s="1">
        <f>'1-Kurs'!AA80/'1-Kurs'!AA79-1</f>
        <v>-4.246588422918296E-2</v>
      </c>
      <c r="AB80" s="1">
        <f>'1-Kurs'!AB80/'1-Kurs'!AB79-1</f>
        <v>4.147105030282372E-3</v>
      </c>
      <c r="AC80" s="5">
        <f>'1-Kurs'!AC80/'1-Kurs'!AC79-1</f>
        <v>1.3634592663218204E-2</v>
      </c>
    </row>
    <row r="81" spans="1:29" ht="12.75" customHeight="1" x14ac:dyDescent="0.2">
      <c r="A81" s="9">
        <f>IF('1-Kurs'!A81=0,"",'1-Kurs'!A81)</f>
        <v>35461</v>
      </c>
      <c r="B81" s="1">
        <f>'1-Kurs'!B81/'1-Kurs'!B80-1</f>
        <v>5.3632382731474193E-2</v>
      </c>
      <c r="C81" s="1">
        <f>'1-Kurs'!C81/'1-Kurs'!C80-1</f>
        <v>-1.9406965713511193E-2</v>
      </c>
      <c r="D81" s="1">
        <f>'1-Kurs'!D81/'1-Kurs'!D80-1</f>
        <v>0.19764115338502197</v>
      </c>
      <c r="E81" s="1">
        <f>'1-Kurs'!E81/'1-Kurs'!E80-1</f>
        <v>3.9428362361543901E-2</v>
      </c>
      <c r="F81" s="1">
        <f>'1-Kurs'!F81/'1-Kurs'!F80-1</f>
        <v>5.1029897330286289E-2</v>
      </c>
      <c r="G81" s="1">
        <f>'1-Kurs'!G81/'1-Kurs'!G80-1</f>
        <v>1.6972254927292152E-3</v>
      </c>
      <c r="H81" s="1">
        <f>'1-Kurs'!H81/'1-Kurs'!H80-1</f>
        <v>-6.3375544103206338E-2</v>
      </c>
      <c r="I81" s="1">
        <f>'1-Kurs'!I81/'1-Kurs'!I80-1</f>
        <v>-4.6214098739100096E-2</v>
      </c>
      <c r="J81" s="1">
        <f>'1-Kurs'!J81/'1-Kurs'!J80-1</f>
        <v>2.4680515361998445E-2</v>
      </c>
      <c r="K81" s="1">
        <f>'1-Kurs'!K81/'1-Kurs'!K80-1</f>
        <v>-3.4417768499188206E-2</v>
      </c>
      <c r="L81" s="1">
        <f>'1-Kurs'!L81/'1-Kurs'!L80-1</f>
        <v>1.4515958151238184E-2</v>
      </c>
      <c r="M81" s="1">
        <f>'1-Kurs'!M81/'1-Kurs'!M80-1</f>
        <v>-3.4499360315107253E-2</v>
      </c>
      <c r="N81" s="1">
        <f>'1-Kurs'!N81/'1-Kurs'!N80-1</f>
        <v>0.17268574040641904</v>
      </c>
      <c r="O81" s="1">
        <f>'1-Kurs'!O81/'1-Kurs'!O80-1</f>
        <v>3.1630915931725179E-2</v>
      </c>
      <c r="P81" s="1">
        <f>'1-Kurs'!P81/'1-Kurs'!P80-1</f>
        <v>7.8103037089310323E-2</v>
      </c>
      <c r="Q81" s="1">
        <f>'1-Kurs'!Q81/'1-Kurs'!Q80-1</f>
        <v>9.2424261686520293E-2</v>
      </c>
      <c r="R81" s="1">
        <f>'1-Kurs'!R81/'1-Kurs'!R80-1</f>
        <v>3.1276799220446128E-2</v>
      </c>
      <c r="S81" s="1">
        <f>'1-Kurs'!S81/'1-Kurs'!S80-1</f>
        <v>-4.5829540134861846E-2</v>
      </c>
      <c r="T81" s="1">
        <f>'1-Kurs'!T81/'1-Kurs'!T80-1</f>
        <v>-2.5182448372867872E-2</v>
      </c>
      <c r="U81" s="1">
        <f>'1-Kurs'!U81/'1-Kurs'!U80-1</f>
        <v>-5.2271719123637927E-2</v>
      </c>
      <c r="V81" s="1">
        <f>'1-Kurs'!V81/'1-Kurs'!V80-1</f>
        <v>-3.8992282916812893E-2</v>
      </c>
      <c r="W81" s="1">
        <f>'1-Kurs'!W81/'1-Kurs'!W80-1</f>
        <v>9.9740882808875719E-2</v>
      </c>
      <c r="X81" s="1">
        <f>'1-Kurs'!X81/'1-Kurs'!X80-1</f>
        <v>-3.9485590171956408E-2</v>
      </c>
      <c r="Y81" s="1">
        <f>'1-Kurs'!Y81/'1-Kurs'!Y80-1</f>
        <v>-4.0323028251096127E-2</v>
      </c>
      <c r="Z81" s="1">
        <f>'1-Kurs'!Z81/'1-Kurs'!Z80-1</f>
        <v>-5.3276563359510032E-2</v>
      </c>
      <c r="AA81" s="1">
        <f>'1-Kurs'!AA81/'1-Kurs'!AA80-1</f>
        <v>2.4799309293310756E-3</v>
      </c>
      <c r="AB81" s="1">
        <f>'1-Kurs'!AB81/'1-Kurs'!AB80-1</f>
        <v>1.5295852045617897E-2</v>
      </c>
      <c r="AC81" s="5">
        <f>'1-Kurs'!AC81/'1-Kurs'!AC80-1</f>
        <v>6.4018469919193688E-3</v>
      </c>
    </row>
    <row r="82" spans="1:29" ht="12.75" customHeight="1" x14ac:dyDescent="0.2">
      <c r="A82" s="9">
        <f>IF('1-Kurs'!A82=0,"",'1-Kurs'!A82)</f>
        <v>35489</v>
      </c>
      <c r="B82" s="1">
        <f>'1-Kurs'!B82/'1-Kurs'!B81-1</f>
        <v>1.2837840949385448E-2</v>
      </c>
      <c r="C82" s="1">
        <f>'1-Kurs'!C82/'1-Kurs'!C81-1</f>
        <v>-0.13536091951735507</v>
      </c>
      <c r="D82" s="1">
        <f>'1-Kurs'!D82/'1-Kurs'!D81-1</f>
        <v>0.32987500990620133</v>
      </c>
      <c r="E82" s="1">
        <f>'1-Kurs'!E82/'1-Kurs'!E81-1</f>
        <v>0.11236289756817586</v>
      </c>
      <c r="F82" s="1">
        <f>'1-Kurs'!F82/'1-Kurs'!F81-1</f>
        <v>0.10099744593660342</v>
      </c>
      <c r="G82" s="1">
        <f>'1-Kurs'!G82/'1-Kurs'!G81-1</f>
        <v>-7.5481198431993635E-3</v>
      </c>
      <c r="H82" s="1">
        <f>'1-Kurs'!H82/'1-Kurs'!H81-1</f>
        <v>5.9322367428507716E-2</v>
      </c>
      <c r="I82" s="1">
        <f>'1-Kurs'!I82/'1-Kurs'!I81-1</f>
        <v>-0.14648641149909813</v>
      </c>
      <c r="J82" s="1">
        <f>'1-Kurs'!J82/'1-Kurs'!J81-1</f>
        <v>9.3050282388517536E-2</v>
      </c>
      <c r="K82" s="1">
        <f>'1-Kurs'!K82/'1-Kurs'!K81-1</f>
        <v>2.2265499974016834E-4</v>
      </c>
      <c r="L82" s="1">
        <f>'1-Kurs'!L82/'1-Kurs'!L81-1</f>
        <v>4.5976756420180731E-2</v>
      </c>
      <c r="M82" s="1">
        <f>'1-Kurs'!M82/'1-Kurs'!M81-1</f>
        <v>-0.17477065689844828</v>
      </c>
      <c r="N82" s="1">
        <f>'1-Kurs'!N82/'1-Kurs'!N81-1</f>
        <v>6.5529021449922897E-2</v>
      </c>
      <c r="O82" s="1">
        <f>'1-Kurs'!O82/'1-Kurs'!O81-1</f>
        <v>8.3384689323599437E-2</v>
      </c>
      <c r="P82" s="1">
        <f>'1-Kurs'!P82/'1-Kurs'!P81-1</f>
        <v>8.0349182593905999E-2</v>
      </c>
      <c r="Q82" s="1">
        <f>'1-Kurs'!Q82/'1-Kurs'!Q81-1</f>
        <v>0.10404956417507472</v>
      </c>
      <c r="R82" s="1">
        <f>'1-Kurs'!R82/'1-Kurs'!R81-1</f>
        <v>2.5816064233311176E-2</v>
      </c>
      <c r="S82" s="1">
        <f>'1-Kurs'!S82/'1-Kurs'!S81-1</f>
        <v>5.4065564789823828E-2</v>
      </c>
      <c r="T82" s="1">
        <f>'1-Kurs'!T82/'1-Kurs'!T81-1</f>
        <v>-0.10674906334442424</v>
      </c>
      <c r="U82" s="1">
        <f>'1-Kurs'!U82/'1-Kurs'!U81-1</f>
        <v>5.5563087418023738E-2</v>
      </c>
      <c r="V82" s="1">
        <f>'1-Kurs'!V82/'1-Kurs'!V81-1</f>
        <v>-0.14783125750569892</v>
      </c>
      <c r="W82" s="1">
        <f>'1-Kurs'!W82/'1-Kurs'!W81-1</f>
        <v>4.2786531374046088E-2</v>
      </c>
      <c r="X82" s="1">
        <f>'1-Kurs'!X82/'1-Kurs'!X81-1</f>
        <v>-4.734384664061575E-2</v>
      </c>
      <c r="Y82" s="1">
        <f>'1-Kurs'!Y82/'1-Kurs'!Y81-1</f>
        <v>4.6310525598284746E-2</v>
      </c>
      <c r="Z82" s="1">
        <f>'1-Kurs'!Z82/'1-Kurs'!Z81-1</f>
        <v>0.12760024282990567</v>
      </c>
      <c r="AA82" s="1">
        <f>'1-Kurs'!AA82/'1-Kurs'!AA81-1</f>
        <v>-9.9641190493643395E-3</v>
      </c>
      <c r="AB82" s="1">
        <f>'1-Kurs'!AB82/'1-Kurs'!AB81-1</f>
        <v>2.5540205195577093E-2</v>
      </c>
      <c r="AC82" s="5">
        <f>'1-Kurs'!AC82/'1-Kurs'!AC81-1</f>
        <v>1.0479739170936142E-2</v>
      </c>
    </row>
    <row r="83" spans="1:29" ht="12.75" customHeight="1" x14ac:dyDescent="0.2">
      <c r="A83" s="9">
        <f>IF('1-Kurs'!A83=0,"",'1-Kurs'!A83)</f>
        <v>35520</v>
      </c>
      <c r="B83" s="1">
        <f>'1-Kurs'!B83/'1-Kurs'!B82-1</f>
        <v>-1.0687066285499869E-2</v>
      </c>
      <c r="C83" s="1">
        <f>'1-Kurs'!C83/'1-Kurs'!C82-1</f>
        <v>5.7384239249965274E-2</v>
      </c>
      <c r="D83" s="1">
        <f>'1-Kurs'!D83/'1-Kurs'!D82-1</f>
        <v>8.5650806822021197E-2</v>
      </c>
      <c r="E83" s="1">
        <f>'1-Kurs'!E83/'1-Kurs'!E82-1</f>
        <v>2.345597911866415E-2</v>
      </c>
      <c r="F83" s="1">
        <f>'1-Kurs'!F83/'1-Kurs'!F82-1</f>
        <v>5.459354774688463E-2</v>
      </c>
      <c r="G83" s="1">
        <f>'1-Kurs'!G83/'1-Kurs'!G82-1</f>
        <v>-5.2392594817492699E-2</v>
      </c>
      <c r="H83" s="1">
        <f>'1-Kurs'!H83/'1-Kurs'!H82-1</f>
        <v>-3.2228835152949942E-2</v>
      </c>
      <c r="I83" s="1">
        <f>'1-Kurs'!I83/'1-Kurs'!I82-1</f>
        <v>3.1558195745751583E-2</v>
      </c>
      <c r="J83" s="1">
        <f>'1-Kurs'!J83/'1-Kurs'!J82-1</f>
        <v>6.0935797015445381E-2</v>
      </c>
      <c r="K83" s="1">
        <f>'1-Kurs'!K83/'1-Kurs'!K82-1</f>
        <v>3.7191217336860483E-3</v>
      </c>
      <c r="L83" s="1">
        <f>'1-Kurs'!L83/'1-Kurs'!L82-1</f>
        <v>-1.0110672647083097E-2</v>
      </c>
      <c r="M83" s="1">
        <f>'1-Kurs'!M83/'1-Kurs'!M82-1</f>
        <v>3.1771882739891844E-2</v>
      </c>
      <c r="N83" s="1">
        <f>'1-Kurs'!N83/'1-Kurs'!N82-1</f>
        <v>-3.341667206159038E-2</v>
      </c>
      <c r="O83" s="1">
        <f>'1-Kurs'!O83/'1-Kurs'!O82-1</f>
        <v>-4.8960292555324747E-2</v>
      </c>
      <c r="P83" s="1">
        <f>'1-Kurs'!P83/'1-Kurs'!P82-1</f>
        <v>8.3561038986687652E-2</v>
      </c>
      <c r="Q83" s="1">
        <f>'1-Kurs'!Q83/'1-Kurs'!Q82-1</f>
        <v>0.11601878362335794</v>
      </c>
      <c r="R83" s="1">
        <f>'1-Kurs'!R83/'1-Kurs'!R82-1</f>
        <v>-2.5289286031028424E-2</v>
      </c>
      <c r="S83" s="1">
        <f>'1-Kurs'!S83/'1-Kurs'!S82-1</f>
        <v>-1.2042728095235766E-2</v>
      </c>
      <c r="T83" s="1">
        <f>'1-Kurs'!T83/'1-Kurs'!T82-1</f>
        <v>1.7169128091756081E-2</v>
      </c>
      <c r="U83" s="1">
        <f>'1-Kurs'!U83/'1-Kurs'!U82-1</f>
        <v>6.3992285615700695E-2</v>
      </c>
      <c r="V83" s="1">
        <f>'1-Kurs'!V83/'1-Kurs'!V82-1</f>
        <v>2.3006716577314457E-2</v>
      </c>
      <c r="W83" s="1">
        <f>'1-Kurs'!W83/'1-Kurs'!W82-1</f>
        <v>6.3561726013637854E-2</v>
      </c>
      <c r="X83" s="1">
        <f>'1-Kurs'!X83/'1-Kurs'!X82-1</f>
        <v>0.13482557844982379</v>
      </c>
      <c r="Y83" s="1">
        <f>'1-Kurs'!Y83/'1-Kurs'!Y82-1</f>
        <v>-5.6183490621444232E-3</v>
      </c>
      <c r="Z83" s="1">
        <f>'1-Kurs'!Z83/'1-Kurs'!Z82-1</f>
        <v>-6.1453545766255502E-2</v>
      </c>
      <c r="AA83" s="1">
        <f>'1-Kurs'!AA83/'1-Kurs'!AA82-1</f>
        <v>2.0054768538145362E-2</v>
      </c>
      <c r="AB83" s="1">
        <f>'1-Kurs'!AB83/'1-Kurs'!AB82-1</f>
        <v>2.2271521292081875E-2</v>
      </c>
      <c r="AC83" s="5">
        <f>'1-Kurs'!AC83/'1-Kurs'!AC82-1</f>
        <v>2.0867480986402454E-2</v>
      </c>
    </row>
    <row r="84" spans="1:29" ht="17.25" customHeight="1" x14ac:dyDescent="0.2">
      <c r="A84" s="9">
        <f>IF('1-Kurs'!A84=0,"",'1-Kurs'!A84)</f>
        <v>35550</v>
      </c>
      <c r="B84" s="1">
        <f>'1-Kurs'!B84/'1-Kurs'!B83-1</f>
        <v>-3.2285750724136975E-4</v>
      </c>
      <c r="C84" s="1">
        <f>'1-Kurs'!C84/'1-Kurs'!C83-1</f>
        <v>-3.8490980395950669E-2</v>
      </c>
      <c r="D84" s="1">
        <f>'1-Kurs'!D84/'1-Kurs'!D83-1</f>
        <v>0.20883041050746654</v>
      </c>
      <c r="E84" s="1">
        <f>'1-Kurs'!E84/'1-Kurs'!E83-1</f>
        <v>7.0342774847051981E-3</v>
      </c>
      <c r="F84" s="1">
        <f>'1-Kurs'!F84/'1-Kurs'!F83-1</f>
        <v>-5.6378851567621679E-2</v>
      </c>
      <c r="G84" s="1">
        <f>'1-Kurs'!G84/'1-Kurs'!G83-1</f>
        <v>1.2066693637257986E-2</v>
      </c>
      <c r="H84" s="1">
        <f>'1-Kurs'!H84/'1-Kurs'!H83-1</f>
        <v>-3.1981939710881813E-2</v>
      </c>
      <c r="I84" s="1">
        <f>'1-Kurs'!I84/'1-Kurs'!I83-1</f>
        <v>1.4959824922924581E-2</v>
      </c>
      <c r="J84" s="1">
        <f>'1-Kurs'!J84/'1-Kurs'!J83-1</f>
        <v>0.15488325843965711</v>
      </c>
      <c r="K84" s="1">
        <f>'1-Kurs'!K84/'1-Kurs'!K83-1</f>
        <v>2.4872986830317467E-2</v>
      </c>
      <c r="L84" s="1">
        <f>'1-Kurs'!L84/'1-Kurs'!L83-1</f>
        <v>-6.8773753262973969E-4</v>
      </c>
      <c r="M84" s="1">
        <f>'1-Kurs'!M84/'1-Kurs'!M83-1</f>
        <v>9.8970333406660504E-2</v>
      </c>
      <c r="N84" s="1">
        <f>'1-Kurs'!N84/'1-Kurs'!N83-1</f>
        <v>-5.4593894652239405E-2</v>
      </c>
      <c r="O84" s="1">
        <f>'1-Kurs'!O84/'1-Kurs'!O83-1</f>
        <v>-8.0739814469774185E-2</v>
      </c>
      <c r="P84" s="1">
        <f>'1-Kurs'!P84/'1-Kurs'!P83-1</f>
        <v>3.4954264839516913E-2</v>
      </c>
      <c r="Q84" s="1">
        <f>'1-Kurs'!Q84/'1-Kurs'!Q83-1</f>
        <v>2.6545653104293132E-2</v>
      </c>
      <c r="R84" s="1">
        <f>'1-Kurs'!R84/'1-Kurs'!R83-1</f>
        <v>5.2092786409758451E-2</v>
      </c>
      <c r="S84" s="1">
        <f>'1-Kurs'!S84/'1-Kurs'!S83-1</f>
        <v>4.0571733986841441E-2</v>
      </c>
      <c r="T84" s="1">
        <f>'1-Kurs'!T84/'1-Kurs'!T83-1</f>
        <v>-6.2945232236120141E-3</v>
      </c>
      <c r="U84" s="1">
        <f>'1-Kurs'!U84/'1-Kurs'!U83-1</f>
        <v>8.3745727759801269E-2</v>
      </c>
      <c r="V84" s="1">
        <f>'1-Kurs'!V84/'1-Kurs'!V83-1</f>
        <v>-1.2454650954772495E-2</v>
      </c>
      <c r="W84" s="1">
        <f>'1-Kurs'!W84/'1-Kurs'!W83-1</f>
        <v>-2.0966247125258408E-2</v>
      </c>
      <c r="X84" s="1">
        <f>'1-Kurs'!X84/'1-Kurs'!X83-1</f>
        <v>-5.7863442606144955E-2</v>
      </c>
      <c r="Y84" s="1">
        <f>'1-Kurs'!Y84/'1-Kurs'!Y83-1</f>
        <v>-9.5699199040714888E-2</v>
      </c>
      <c r="Z84" s="1">
        <f>'1-Kurs'!Z84/'1-Kurs'!Z83-1</f>
        <v>2.8238692715798486E-4</v>
      </c>
      <c r="AA84" s="1">
        <f>'1-Kurs'!AA84/'1-Kurs'!AA83-1</f>
        <v>-2.8337222976341558E-2</v>
      </c>
      <c r="AB84" s="1">
        <f>'1-Kurs'!AB84/'1-Kurs'!AB83-1</f>
        <v>1.0576883711276075E-2</v>
      </c>
      <c r="AC84" s="5">
        <f>'1-Kurs'!AC84/'1-Kurs'!AC83-1</f>
        <v>7.8695835658628699E-3</v>
      </c>
    </row>
    <row r="85" spans="1:29" ht="12.75" customHeight="1" x14ac:dyDescent="0.2">
      <c r="A85" s="9">
        <f>IF('1-Kurs'!A85=0,"",'1-Kurs'!A85)</f>
        <v>35580</v>
      </c>
      <c r="B85" s="1">
        <f>'1-Kurs'!B85/'1-Kurs'!B84-1</f>
        <v>-1.447811215623529E-2</v>
      </c>
      <c r="C85" s="1">
        <f>'1-Kurs'!C85/'1-Kurs'!C84-1</f>
        <v>5.3612663691748885E-2</v>
      </c>
      <c r="D85" s="1">
        <f>'1-Kurs'!D85/'1-Kurs'!D84-1</f>
        <v>0.31921235401488768</v>
      </c>
      <c r="E85" s="1">
        <f>'1-Kurs'!E85/'1-Kurs'!E84-1</f>
        <v>7.4163511607436394E-2</v>
      </c>
      <c r="F85" s="1">
        <f>'1-Kurs'!F85/'1-Kurs'!F84-1</f>
        <v>-7.2750708650604956E-2</v>
      </c>
      <c r="G85" s="1">
        <f>'1-Kurs'!G85/'1-Kurs'!G84-1</f>
        <v>-1.2085098741130951E-2</v>
      </c>
      <c r="H85" s="1">
        <f>'1-Kurs'!H85/'1-Kurs'!H84-1</f>
        <v>1.4751745235784597E-2</v>
      </c>
      <c r="I85" s="1">
        <f>'1-Kurs'!I85/'1-Kurs'!I84-1</f>
        <v>2.4467297408473865E-2</v>
      </c>
      <c r="J85" s="1">
        <f>'1-Kurs'!J85/'1-Kurs'!J84-1</f>
        <v>-0.14325108390303154</v>
      </c>
      <c r="K85" s="1">
        <f>'1-Kurs'!K85/'1-Kurs'!K84-1</f>
        <v>-4.1787619463873549E-2</v>
      </c>
      <c r="L85" s="1">
        <f>'1-Kurs'!L85/'1-Kurs'!L84-1</f>
        <v>2.3976988147131895E-3</v>
      </c>
      <c r="M85" s="1">
        <f>'1-Kurs'!M85/'1-Kurs'!M84-1</f>
        <v>2.0219836176395667E-2</v>
      </c>
      <c r="N85" s="1">
        <f>'1-Kurs'!N85/'1-Kurs'!N84-1</f>
        <v>-2.6340824905033977E-2</v>
      </c>
      <c r="O85" s="1">
        <f>'1-Kurs'!O85/'1-Kurs'!O84-1</f>
        <v>4.2409773908147486E-4</v>
      </c>
      <c r="P85" s="1">
        <f>'1-Kurs'!P85/'1-Kurs'!P84-1</f>
        <v>-3.0737124937261218E-3</v>
      </c>
      <c r="Q85" s="1">
        <f>'1-Kurs'!Q85/'1-Kurs'!Q84-1</f>
        <v>1.7240427511538314E-2</v>
      </c>
      <c r="R85" s="1">
        <f>'1-Kurs'!R85/'1-Kurs'!R84-1</f>
        <v>-6.2341161887045971E-2</v>
      </c>
      <c r="S85" s="1">
        <f>'1-Kurs'!S85/'1-Kurs'!S84-1</f>
        <v>2.3511355903597986E-2</v>
      </c>
      <c r="T85" s="1">
        <f>'1-Kurs'!T85/'1-Kurs'!T84-1</f>
        <v>2.9020281457730945E-2</v>
      </c>
      <c r="U85" s="1">
        <f>'1-Kurs'!U85/'1-Kurs'!U84-1</f>
        <v>-0.16479736637504849</v>
      </c>
      <c r="V85" s="1">
        <f>'1-Kurs'!V85/'1-Kurs'!V84-1</f>
        <v>3.757676118065123E-2</v>
      </c>
      <c r="W85" s="1">
        <f>'1-Kurs'!W85/'1-Kurs'!W84-1</f>
        <v>5.4230790004576646E-2</v>
      </c>
      <c r="X85" s="1">
        <f>'1-Kurs'!X85/'1-Kurs'!X84-1</f>
        <v>5.3768838047634882E-2</v>
      </c>
      <c r="Y85" s="1">
        <f>'1-Kurs'!Y85/'1-Kurs'!Y84-1</f>
        <v>2.0062392426850151E-2</v>
      </c>
      <c r="Z85" s="1">
        <f>'1-Kurs'!Z85/'1-Kurs'!Z84-1</f>
        <v>8.5462359202969074E-2</v>
      </c>
      <c r="AA85" s="1">
        <f>'1-Kurs'!AA85/'1-Kurs'!AA84-1</f>
        <v>-2.2498757281795179E-2</v>
      </c>
      <c r="AB85" s="1">
        <f>'1-Kurs'!AB85/'1-Kurs'!AB84-1</f>
        <v>1.0258383252559344E-2</v>
      </c>
      <c r="AC85" s="5">
        <f>'1-Kurs'!AC85/'1-Kurs'!AC84-1</f>
        <v>1.4751954871454309E-2</v>
      </c>
    </row>
    <row r="86" spans="1:29" ht="12.75" x14ac:dyDescent="0.2">
      <c r="A86" s="9">
        <f>IF('1-Kurs'!A86=0,"",'1-Kurs'!A86)</f>
        <v>35611</v>
      </c>
      <c r="B86" s="1">
        <f>'1-Kurs'!B86/'1-Kurs'!B85-1</f>
        <v>-1.5045336598734638E-2</v>
      </c>
      <c r="C86" s="1">
        <f>'1-Kurs'!C86/'1-Kurs'!C85-1</f>
        <v>-4.6501273099929685E-2</v>
      </c>
      <c r="D86" s="1">
        <f>'1-Kurs'!D86/'1-Kurs'!D85-1</f>
        <v>-0.30888423311321589</v>
      </c>
      <c r="E86" s="1">
        <f>'1-Kurs'!E86/'1-Kurs'!E85-1</f>
        <v>-2.7015552973211565E-2</v>
      </c>
      <c r="F86" s="1">
        <f>'1-Kurs'!F86/'1-Kurs'!F85-1</f>
        <v>-7.3521413554645698E-2</v>
      </c>
      <c r="G86" s="1">
        <f>'1-Kurs'!G86/'1-Kurs'!G85-1</f>
        <v>3.1965400428497714E-2</v>
      </c>
      <c r="H86" s="1">
        <f>'1-Kurs'!H86/'1-Kurs'!H85-1</f>
        <v>-3.100044726797424E-2</v>
      </c>
      <c r="I86" s="1">
        <f>'1-Kurs'!I86/'1-Kurs'!I85-1</f>
        <v>-5.1286778312684134E-2</v>
      </c>
      <c r="J86" s="1">
        <f>'1-Kurs'!J86/'1-Kurs'!J85-1</f>
        <v>-0.12998771881165572</v>
      </c>
      <c r="K86" s="1">
        <f>'1-Kurs'!K86/'1-Kurs'!K85-1</f>
        <v>4.5349056617790096E-2</v>
      </c>
      <c r="L86" s="1">
        <f>'1-Kurs'!L86/'1-Kurs'!L85-1</f>
        <v>-3.0917435407229465E-3</v>
      </c>
      <c r="M86" s="1">
        <f>'1-Kurs'!M86/'1-Kurs'!M85-1</f>
        <v>-5.0412155644153023E-2</v>
      </c>
      <c r="N86" s="1">
        <f>'1-Kurs'!N86/'1-Kurs'!N85-1</f>
        <v>-4.8063041524897043E-2</v>
      </c>
      <c r="O86" s="1">
        <f>'1-Kurs'!O86/'1-Kurs'!O85-1</f>
        <v>-1.1049005102924059E-2</v>
      </c>
      <c r="P86" s="1">
        <f>'1-Kurs'!P86/'1-Kurs'!P85-1</f>
        <v>-0.13697259450350685</v>
      </c>
      <c r="Q86" s="1">
        <f>'1-Kurs'!Q86/'1-Kurs'!Q85-1</f>
        <v>-0.1339866306759564</v>
      </c>
      <c r="R86" s="1">
        <f>'1-Kurs'!R86/'1-Kurs'!R85-1</f>
        <v>-9.1578410828566548E-2</v>
      </c>
      <c r="S86" s="1">
        <f>'1-Kurs'!S86/'1-Kurs'!S85-1</f>
        <v>1.8708463232301575E-2</v>
      </c>
      <c r="T86" s="1">
        <f>'1-Kurs'!T86/'1-Kurs'!T85-1</f>
        <v>-6.7684088602943948E-2</v>
      </c>
      <c r="U86" s="1">
        <f>'1-Kurs'!U86/'1-Kurs'!U85-1</f>
        <v>-9.7982631152789823E-2</v>
      </c>
      <c r="V86" s="1">
        <f>'1-Kurs'!V86/'1-Kurs'!V85-1</f>
        <v>-7.0859442374281545E-2</v>
      </c>
      <c r="W86" s="1">
        <f>'1-Kurs'!W86/'1-Kurs'!W85-1</f>
        <v>6.3040535560521249E-2</v>
      </c>
      <c r="X86" s="1">
        <f>'1-Kurs'!X86/'1-Kurs'!X85-1</f>
        <v>0.13727541020738543</v>
      </c>
      <c r="Y86" s="1">
        <f>'1-Kurs'!Y86/'1-Kurs'!Y85-1</f>
        <v>-1.0920223612777447E-2</v>
      </c>
      <c r="Z86" s="1">
        <f>'1-Kurs'!Z86/'1-Kurs'!Z85-1</f>
        <v>3.4544442893831073E-2</v>
      </c>
      <c r="AA86" s="1">
        <f>'1-Kurs'!AA86/'1-Kurs'!AA85-1</f>
        <v>4.0027291335000825E-3</v>
      </c>
      <c r="AB86" s="1">
        <f>'1-Kurs'!AB86/'1-Kurs'!AB85-1</f>
        <v>-4.1190641662374738E-2</v>
      </c>
      <c r="AC86" s="5">
        <f>'1-Kurs'!AC86/'1-Kurs'!AC85-1</f>
        <v>-5.7473064099907711E-2</v>
      </c>
    </row>
    <row r="87" spans="1:29" ht="12.75" x14ac:dyDescent="0.2">
      <c r="A87" s="9">
        <f>IF('1-Kurs'!A87=0,"",'1-Kurs'!A87)</f>
        <v>35642</v>
      </c>
      <c r="B87" s="1">
        <f>'1-Kurs'!B87/'1-Kurs'!B86-1</f>
        <v>7.2036316533542255E-2</v>
      </c>
      <c r="C87" s="1">
        <f>'1-Kurs'!C87/'1-Kurs'!C86-1</f>
        <v>1.0630173618240146E-2</v>
      </c>
      <c r="D87" s="1">
        <f>'1-Kurs'!D87/'1-Kurs'!D86-1</f>
        <v>7.4856061396263218E-2</v>
      </c>
      <c r="E87" s="1">
        <f>'1-Kurs'!E87/'1-Kurs'!E86-1</f>
        <v>-2.4727599650126164E-2</v>
      </c>
      <c r="F87" s="1">
        <f>'1-Kurs'!F87/'1-Kurs'!F86-1</f>
        <v>0.12039895760290542</v>
      </c>
      <c r="G87" s="1">
        <f>'1-Kurs'!G87/'1-Kurs'!G86-1</f>
        <v>-2.256995843507037E-2</v>
      </c>
      <c r="H87" s="1">
        <f>'1-Kurs'!H87/'1-Kurs'!H86-1</f>
        <v>-2.6553005180418476E-2</v>
      </c>
      <c r="I87" s="1">
        <f>'1-Kurs'!I87/'1-Kurs'!I86-1</f>
        <v>3.7414745668645777E-2</v>
      </c>
      <c r="J87" s="1">
        <f>'1-Kurs'!J87/'1-Kurs'!J86-1</f>
        <v>0.10316418712475794</v>
      </c>
      <c r="K87" s="1">
        <f>'1-Kurs'!K87/'1-Kurs'!K86-1</f>
        <v>1.5840427414384184E-3</v>
      </c>
      <c r="L87" s="1">
        <f>'1-Kurs'!L87/'1-Kurs'!L86-1</f>
        <v>4.1063454529156829E-2</v>
      </c>
      <c r="M87" s="1">
        <f>'1-Kurs'!M87/'1-Kurs'!M86-1</f>
        <v>2.3651560201870758E-2</v>
      </c>
      <c r="N87" s="1">
        <f>'1-Kurs'!N87/'1-Kurs'!N86-1</f>
        <v>8.3702669288921561E-2</v>
      </c>
      <c r="O87" s="1">
        <f>'1-Kurs'!O87/'1-Kurs'!O86-1</f>
        <v>-2.9735161753072448E-2</v>
      </c>
      <c r="P87" s="1">
        <f>'1-Kurs'!P87/'1-Kurs'!P86-1</f>
        <v>7.0224622589165175E-2</v>
      </c>
      <c r="Q87" s="1">
        <f>'1-Kurs'!Q87/'1-Kurs'!Q86-1</f>
        <v>7.7444130249171517E-2</v>
      </c>
      <c r="R87" s="1">
        <f>'1-Kurs'!R87/'1-Kurs'!R86-1</f>
        <v>4.3727288920555774E-2</v>
      </c>
      <c r="S87" s="1">
        <f>'1-Kurs'!S87/'1-Kurs'!S86-1</f>
        <v>4.8347238005487903E-2</v>
      </c>
      <c r="T87" s="1">
        <f>'1-Kurs'!T87/'1-Kurs'!T86-1</f>
        <v>9.6938013150485558E-2</v>
      </c>
      <c r="U87" s="1">
        <f>'1-Kurs'!U87/'1-Kurs'!U86-1</f>
        <v>9.4289454091453839E-2</v>
      </c>
      <c r="V87" s="1">
        <f>'1-Kurs'!V87/'1-Kurs'!V86-1</f>
        <v>1.9561750506994935E-2</v>
      </c>
      <c r="W87" s="1">
        <f>'1-Kurs'!W87/'1-Kurs'!W86-1</f>
        <v>8.5763809620441611E-2</v>
      </c>
      <c r="X87" s="1">
        <f>'1-Kurs'!X87/'1-Kurs'!X86-1</f>
        <v>-0.11287658233409292</v>
      </c>
      <c r="Y87" s="1">
        <f>'1-Kurs'!Y87/'1-Kurs'!Y86-1</f>
        <v>9.1770867672609224E-3</v>
      </c>
      <c r="Z87" s="1">
        <f>'1-Kurs'!Z87/'1-Kurs'!Z86-1</f>
        <v>3.3524989795256976E-2</v>
      </c>
      <c r="AA87" s="1">
        <f>'1-Kurs'!AA87/'1-Kurs'!AA86-1</f>
        <v>-3.2256603089741986E-4</v>
      </c>
      <c r="AB87" s="1">
        <f>'1-Kurs'!AB87/'1-Kurs'!AB86-1</f>
        <v>3.5796756885320802E-2</v>
      </c>
      <c r="AC87" s="5">
        <f>'1-Kurs'!AC87/'1-Kurs'!AC86-1</f>
        <v>3.2464198949544221E-2</v>
      </c>
    </row>
    <row r="88" spans="1:29" ht="12.75" x14ac:dyDescent="0.2">
      <c r="A88" s="9">
        <f>IF('1-Kurs'!A88=0,"",'1-Kurs'!A88)</f>
        <v>35671</v>
      </c>
      <c r="B88" s="1">
        <f>'1-Kurs'!B88/'1-Kurs'!B87-1</f>
        <v>-3.7126662499143981E-2</v>
      </c>
      <c r="C88" s="1">
        <f>'1-Kurs'!C88/'1-Kurs'!C87-1</f>
        <v>-1.5931149388978771E-2</v>
      </c>
      <c r="D88" s="1">
        <f>'1-Kurs'!D88/'1-Kurs'!D87-1</f>
        <v>0.11501199699080766</v>
      </c>
      <c r="E88" s="1">
        <f>'1-Kurs'!E88/'1-Kurs'!E87-1</f>
        <v>-6.4587583976760676E-2</v>
      </c>
      <c r="F88" s="1">
        <f>'1-Kurs'!F88/'1-Kurs'!F87-1</f>
        <v>4.4277133756176479E-3</v>
      </c>
      <c r="G88" s="1">
        <f>'1-Kurs'!G88/'1-Kurs'!G87-1</f>
        <v>-2.4188711138662278E-2</v>
      </c>
      <c r="H88" s="1">
        <f>'1-Kurs'!H88/'1-Kurs'!H87-1</f>
        <v>5.0409084683811223E-4</v>
      </c>
      <c r="I88" s="1">
        <f>'1-Kurs'!I88/'1-Kurs'!I87-1</f>
        <v>-5.8205082541455289E-2</v>
      </c>
      <c r="J88" s="1">
        <f>'1-Kurs'!J88/'1-Kurs'!J87-1</f>
        <v>4.2552755182135193E-2</v>
      </c>
      <c r="K88" s="1">
        <f>'1-Kurs'!K88/'1-Kurs'!K87-1</f>
        <v>-5.8621898299119679E-2</v>
      </c>
      <c r="L88" s="1">
        <f>'1-Kurs'!L88/'1-Kurs'!L87-1</f>
        <v>-4.4516492451835976E-2</v>
      </c>
      <c r="M88" s="1">
        <f>'1-Kurs'!M88/'1-Kurs'!M87-1</f>
        <v>0.25552374426555757</v>
      </c>
      <c r="N88" s="1">
        <f>'1-Kurs'!N88/'1-Kurs'!N87-1</f>
        <v>-8.6776225709989885E-2</v>
      </c>
      <c r="O88" s="1">
        <f>'1-Kurs'!O88/'1-Kurs'!O87-1</f>
        <v>3.2602801714889829E-2</v>
      </c>
      <c r="P88" s="1">
        <f>'1-Kurs'!P88/'1-Kurs'!P87-1</f>
        <v>-4.5407041793658842E-2</v>
      </c>
      <c r="Q88" s="1">
        <f>'1-Kurs'!Q88/'1-Kurs'!Q87-1</f>
        <v>-3.3143765558764415E-2</v>
      </c>
      <c r="R88" s="1">
        <f>'1-Kurs'!R88/'1-Kurs'!R87-1</f>
        <v>9.831922088715972E-3</v>
      </c>
      <c r="S88" s="1">
        <f>'1-Kurs'!S88/'1-Kurs'!S87-1</f>
        <v>-2.7094395732579768E-3</v>
      </c>
      <c r="T88" s="1">
        <f>'1-Kurs'!T88/'1-Kurs'!T87-1</f>
        <v>1.70302016915993E-2</v>
      </c>
      <c r="U88" s="1">
        <f>'1-Kurs'!U88/'1-Kurs'!U87-1</f>
        <v>4.7970837796771804E-2</v>
      </c>
      <c r="V88" s="1">
        <f>'1-Kurs'!V88/'1-Kurs'!V87-1</f>
        <v>-2.9831808025222006E-2</v>
      </c>
      <c r="W88" s="1">
        <f>'1-Kurs'!W88/'1-Kurs'!W87-1</f>
        <v>6.7921116529426229E-2</v>
      </c>
      <c r="X88" s="1">
        <f>'1-Kurs'!X88/'1-Kurs'!X87-1</f>
        <v>0.11320888648241745</v>
      </c>
      <c r="Y88" s="1">
        <f>'1-Kurs'!Y88/'1-Kurs'!Y87-1</f>
        <v>3.0825639411280248E-2</v>
      </c>
      <c r="Z88" s="1">
        <f>'1-Kurs'!Z88/'1-Kurs'!Z87-1</f>
        <v>-3.830836368197621E-2</v>
      </c>
      <c r="AA88" s="1">
        <f>'1-Kurs'!AA88/'1-Kurs'!AA87-1</f>
        <v>-1.7592772189461758E-2</v>
      </c>
      <c r="AB88" s="1">
        <f>'1-Kurs'!AB88/'1-Kurs'!AB87-1</f>
        <v>6.9409503672219763E-3</v>
      </c>
      <c r="AC88" s="5">
        <f>'1-Kurs'!AC88/'1-Kurs'!AC87-1</f>
        <v>-1.0059327652203187E-3</v>
      </c>
    </row>
    <row r="89" spans="1:29" ht="12.75" x14ac:dyDescent="0.2">
      <c r="A89" s="9">
        <f>IF('1-Kurs'!A89=0,"",'1-Kurs'!A89)</f>
        <v>35703</v>
      </c>
      <c r="B89" s="1">
        <f>'1-Kurs'!B89/'1-Kurs'!B88-1</f>
        <v>2.0181257376987061E-2</v>
      </c>
      <c r="C89" s="1">
        <f>'1-Kurs'!C89/'1-Kurs'!C88-1</f>
        <v>6.0984812961318413E-2</v>
      </c>
      <c r="D89" s="1">
        <f>'1-Kurs'!D89/'1-Kurs'!D88-1</f>
        <v>-9.2642795396675082E-2</v>
      </c>
      <c r="E89" s="1">
        <f>'1-Kurs'!E89/'1-Kurs'!E88-1</f>
        <v>-1.8759760280829152E-2</v>
      </c>
      <c r="F89" s="1">
        <f>'1-Kurs'!F89/'1-Kurs'!F88-1</f>
        <v>-3.8408112296531072E-2</v>
      </c>
      <c r="G89" s="1">
        <f>'1-Kurs'!G89/'1-Kurs'!G88-1</f>
        <v>-1.4508845378052193E-2</v>
      </c>
      <c r="H89" s="1">
        <f>'1-Kurs'!H89/'1-Kurs'!H88-1</f>
        <v>3.3640888547373793E-2</v>
      </c>
      <c r="I89" s="1">
        <f>'1-Kurs'!I89/'1-Kurs'!I88-1</f>
        <v>8.6769556222869637E-2</v>
      </c>
      <c r="J89" s="1">
        <f>'1-Kurs'!J89/'1-Kurs'!J88-1</f>
        <v>-8.222586762702E-2</v>
      </c>
      <c r="K89" s="1">
        <f>'1-Kurs'!K89/'1-Kurs'!K88-1</f>
        <v>-4.9544494248048077E-2</v>
      </c>
      <c r="L89" s="1">
        <f>'1-Kurs'!L89/'1-Kurs'!L88-1</f>
        <v>-8.152725740453004E-3</v>
      </c>
      <c r="M89" s="1">
        <f>'1-Kurs'!M89/'1-Kurs'!M88-1</f>
        <v>9.7031332410105087E-2</v>
      </c>
      <c r="N89" s="1">
        <f>'1-Kurs'!N89/'1-Kurs'!N88-1</f>
        <v>1.1459997278434386E-2</v>
      </c>
      <c r="O89" s="1">
        <f>'1-Kurs'!O89/'1-Kurs'!O88-1</f>
        <v>0.12174986446946656</v>
      </c>
      <c r="P89" s="1">
        <f>'1-Kurs'!P89/'1-Kurs'!P88-1</f>
        <v>-1.9291233222136217E-3</v>
      </c>
      <c r="Q89" s="1">
        <f>'1-Kurs'!Q89/'1-Kurs'!Q88-1</f>
        <v>-4.4941693976401909E-2</v>
      </c>
      <c r="R89" s="1">
        <f>'1-Kurs'!R89/'1-Kurs'!R88-1</f>
        <v>3.3495321606294981E-2</v>
      </c>
      <c r="S89" s="1">
        <f>'1-Kurs'!S89/'1-Kurs'!S88-1</f>
        <v>-4.3809204673066593E-2</v>
      </c>
      <c r="T89" s="1">
        <f>'1-Kurs'!T89/'1-Kurs'!T88-1</f>
        <v>5.3271773072376849E-2</v>
      </c>
      <c r="U89" s="1">
        <f>'1-Kurs'!U89/'1-Kurs'!U88-1</f>
        <v>-9.6823076730240709E-2</v>
      </c>
      <c r="V89" s="1">
        <f>'1-Kurs'!V89/'1-Kurs'!V88-1</f>
        <v>7.7755550956902786E-2</v>
      </c>
      <c r="W89" s="1">
        <f>'1-Kurs'!W89/'1-Kurs'!W88-1</f>
        <v>-9.279457115334544E-2</v>
      </c>
      <c r="X89" s="1">
        <f>'1-Kurs'!X89/'1-Kurs'!X88-1</f>
        <v>-1.7731069632670127E-2</v>
      </c>
      <c r="Y89" s="1">
        <f>'1-Kurs'!Y89/'1-Kurs'!Y88-1</f>
        <v>-6.2363713375829244E-3</v>
      </c>
      <c r="Z89" s="1">
        <f>'1-Kurs'!Z89/'1-Kurs'!Z88-1</f>
        <v>8.0834653066584217E-2</v>
      </c>
      <c r="AA89" s="1">
        <f>'1-Kurs'!AA89/'1-Kurs'!AA88-1</f>
        <v>4.5155201110081977E-2</v>
      </c>
      <c r="AB89" s="1">
        <f>'1-Kurs'!AB89/'1-Kurs'!AB88-1</f>
        <v>4.377788357140977E-3</v>
      </c>
      <c r="AC89" s="5">
        <f>'1-Kurs'!AC89/'1-Kurs'!AC88-1</f>
        <v>1.1193869438562709E-2</v>
      </c>
    </row>
    <row r="90" spans="1:29" ht="12.75" x14ac:dyDescent="0.2">
      <c r="A90" s="9">
        <f>IF('1-Kurs'!A90=0,"",'1-Kurs'!A90)</f>
        <v>35734</v>
      </c>
      <c r="B90" s="1">
        <f>'1-Kurs'!B90/'1-Kurs'!B89-1</f>
        <v>-6.1570082067208265E-3</v>
      </c>
      <c r="C90" s="1">
        <f>'1-Kurs'!C90/'1-Kurs'!C89-1</f>
        <v>1.4389436672775036E-2</v>
      </c>
      <c r="D90" s="1">
        <f>'1-Kurs'!D90/'1-Kurs'!D89-1</f>
        <v>-8.1364295266056152E-2</v>
      </c>
      <c r="E90" s="1">
        <f>'1-Kurs'!E90/'1-Kurs'!E89-1</f>
        <v>-6.0476475482494574E-2</v>
      </c>
      <c r="F90" s="1">
        <f>'1-Kurs'!F90/'1-Kurs'!F89-1</f>
        <v>8.9934831998086828E-2</v>
      </c>
      <c r="G90" s="1">
        <f>'1-Kurs'!G90/'1-Kurs'!G89-1</f>
        <v>1.5042504431072912E-2</v>
      </c>
      <c r="H90" s="1">
        <f>'1-Kurs'!H90/'1-Kurs'!H89-1</f>
        <v>-6.9681517604560095E-2</v>
      </c>
      <c r="I90" s="1">
        <f>'1-Kurs'!I90/'1-Kurs'!I89-1</f>
        <v>-8.8814699484387472E-3</v>
      </c>
      <c r="J90" s="1">
        <f>'1-Kurs'!J90/'1-Kurs'!J89-1</f>
        <v>2.4176594484735858E-2</v>
      </c>
      <c r="K90" s="1">
        <f>'1-Kurs'!K90/'1-Kurs'!K89-1</f>
        <v>-1.4766465270932616E-2</v>
      </c>
      <c r="L90" s="1">
        <f>'1-Kurs'!L90/'1-Kurs'!L89-1</f>
        <v>1.0591543528403191E-2</v>
      </c>
      <c r="M90" s="1">
        <f>'1-Kurs'!M90/'1-Kurs'!M89-1</f>
        <v>0.10448553595106902</v>
      </c>
      <c r="N90" s="1">
        <f>'1-Kurs'!N90/'1-Kurs'!N89-1</f>
        <v>-8.1479416523746906E-2</v>
      </c>
      <c r="O90" s="1">
        <f>'1-Kurs'!O90/'1-Kurs'!O89-1</f>
        <v>-9.0754400691750892E-2</v>
      </c>
      <c r="P90" s="1">
        <f>'1-Kurs'!P90/'1-Kurs'!P89-1</f>
        <v>0.1181434296652637</v>
      </c>
      <c r="Q90" s="1">
        <f>'1-Kurs'!Q90/'1-Kurs'!Q89-1</f>
        <v>0.12480054692133691</v>
      </c>
      <c r="R90" s="1">
        <f>'1-Kurs'!R90/'1-Kurs'!R89-1</f>
        <v>6.1791018905072326E-2</v>
      </c>
      <c r="S90" s="1">
        <f>'1-Kurs'!S90/'1-Kurs'!S89-1</f>
        <v>7.6323673147700388E-2</v>
      </c>
      <c r="T90" s="1">
        <f>'1-Kurs'!T90/'1-Kurs'!T89-1</f>
        <v>-3.0685628897133554E-3</v>
      </c>
      <c r="U90" s="1">
        <f>'1-Kurs'!U90/'1-Kurs'!U89-1</f>
        <v>2.1945491436941911E-2</v>
      </c>
      <c r="V90" s="1">
        <f>'1-Kurs'!V90/'1-Kurs'!V89-1</f>
        <v>9.0513711920645612E-3</v>
      </c>
      <c r="W90" s="1">
        <f>'1-Kurs'!W90/'1-Kurs'!W89-1</f>
        <v>-6.4698799441840094E-2</v>
      </c>
      <c r="X90" s="1">
        <f>'1-Kurs'!X90/'1-Kurs'!X89-1</f>
        <v>-4.1214016992856206E-2</v>
      </c>
      <c r="Y90" s="1">
        <f>'1-Kurs'!Y90/'1-Kurs'!Y89-1</f>
        <v>-6.8213916619834558E-2</v>
      </c>
      <c r="Z90" s="1">
        <f>'1-Kurs'!Z90/'1-Kurs'!Z89-1</f>
        <v>-5.9287096937269634E-2</v>
      </c>
      <c r="AA90" s="1">
        <f>'1-Kurs'!AA90/'1-Kurs'!AA89-1</f>
        <v>-2.6989116608272967E-2</v>
      </c>
      <c r="AB90" s="1">
        <f>'1-Kurs'!AB90/'1-Kurs'!AB89-1</f>
        <v>-2.4448385192188393E-4</v>
      </c>
      <c r="AC90" s="5">
        <f>'1-Kurs'!AC90/'1-Kurs'!AC89-1</f>
        <v>3.9652314708362724E-3</v>
      </c>
    </row>
    <row r="91" spans="1:29" ht="12.75" x14ac:dyDescent="0.2">
      <c r="A91" s="9">
        <f>IF('1-Kurs'!A91=0,"",'1-Kurs'!A91)</f>
        <v>35762</v>
      </c>
      <c r="B91" s="1">
        <f>'1-Kurs'!B91/'1-Kurs'!B90-1</f>
        <v>-1.9009703399753608E-2</v>
      </c>
      <c r="C91" s="1">
        <f>'1-Kurs'!C91/'1-Kurs'!C90-1</f>
        <v>-4.3694592256907638E-2</v>
      </c>
      <c r="D91" s="1">
        <f>'1-Kurs'!D91/'1-Kurs'!D90-1</f>
        <v>0.15537774775990854</v>
      </c>
      <c r="E91" s="1">
        <f>'1-Kurs'!E91/'1-Kurs'!E90-1</f>
        <v>-6.4750562386097554E-2</v>
      </c>
      <c r="F91" s="1">
        <f>'1-Kurs'!F91/'1-Kurs'!F90-1</f>
        <v>-2.6960683479381742E-2</v>
      </c>
      <c r="G91" s="1">
        <f>'1-Kurs'!G91/'1-Kurs'!G90-1</f>
        <v>-3.6679977911600825E-2</v>
      </c>
      <c r="H91" s="1">
        <f>'1-Kurs'!H91/'1-Kurs'!H90-1</f>
        <v>-4.6633810230154671E-2</v>
      </c>
      <c r="I91" s="1">
        <f>'1-Kurs'!I91/'1-Kurs'!I90-1</f>
        <v>-9.6897202432327023E-2</v>
      </c>
      <c r="J91" s="1">
        <f>'1-Kurs'!J91/'1-Kurs'!J90-1</f>
        <v>-3.5925693536542957E-2</v>
      </c>
      <c r="K91" s="1">
        <f>'1-Kurs'!K91/'1-Kurs'!K90-1</f>
        <v>-2.8121106364072501E-2</v>
      </c>
      <c r="L91" s="1">
        <f>'1-Kurs'!L91/'1-Kurs'!L90-1</f>
        <v>-1.1047806931185122E-2</v>
      </c>
      <c r="M91" s="1">
        <f>'1-Kurs'!M91/'1-Kurs'!M90-1</f>
        <v>-0.23293105615508525</v>
      </c>
      <c r="N91" s="1">
        <f>'1-Kurs'!N91/'1-Kurs'!N90-1</f>
        <v>-2.5377723236081895E-2</v>
      </c>
      <c r="O91" s="1">
        <f>'1-Kurs'!O91/'1-Kurs'!O90-1</f>
        <v>0.11375924720419373</v>
      </c>
      <c r="P91" s="1">
        <f>'1-Kurs'!P91/'1-Kurs'!P90-1</f>
        <v>3.5731780818404557E-2</v>
      </c>
      <c r="Q91" s="1">
        <f>'1-Kurs'!Q91/'1-Kurs'!Q90-1</f>
        <v>4.5670021611248446E-2</v>
      </c>
      <c r="R91" s="1">
        <f>'1-Kurs'!R91/'1-Kurs'!R90-1</f>
        <v>1.6627497243252964E-2</v>
      </c>
      <c r="S91" s="1">
        <f>'1-Kurs'!S91/'1-Kurs'!S90-1</f>
        <v>-3.7780057556280333E-5</v>
      </c>
      <c r="T91" s="1">
        <f>'1-Kurs'!T91/'1-Kurs'!T90-1</f>
        <v>-5.4092397052999508E-2</v>
      </c>
      <c r="U91" s="1">
        <f>'1-Kurs'!U91/'1-Kurs'!U90-1</f>
        <v>-4.6515301676832266E-2</v>
      </c>
      <c r="V91" s="1">
        <f>'1-Kurs'!V91/'1-Kurs'!V90-1</f>
        <v>-0.10213942212093696</v>
      </c>
      <c r="W91" s="1">
        <f>'1-Kurs'!W91/'1-Kurs'!W90-1</f>
        <v>-8.7527726523873861E-2</v>
      </c>
      <c r="X91" s="1">
        <f>'1-Kurs'!X91/'1-Kurs'!X90-1</f>
        <v>-4.2762039124793705E-2</v>
      </c>
      <c r="Y91" s="1">
        <f>'1-Kurs'!Y91/'1-Kurs'!Y90-1</f>
        <v>-0.10167554227821796</v>
      </c>
      <c r="Z91" s="1">
        <f>'1-Kurs'!Z91/'1-Kurs'!Z90-1</f>
        <v>-4.7891543029406902E-2</v>
      </c>
      <c r="AA91" s="1">
        <f>'1-Kurs'!AA91/'1-Kurs'!AA90-1</f>
        <v>4.6477532835020652E-2</v>
      </c>
      <c r="AB91" s="1">
        <f>'1-Kurs'!AB91/'1-Kurs'!AB90-1</f>
        <v>-2.8347224719683761E-2</v>
      </c>
      <c r="AC91" s="5">
        <f>'1-Kurs'!AC91/'1-Kurs'!AC90-1</f>
        <v>-3.9697298999545549E-2</v>
      </c>
    </row>
    <row r="92" spans="1:29" ht="12.75" x14ac:dyDescent="0.2">
      <c r="A92" s="9">
        <f>IF('1-Kurs'!A92=0,"",'1-Kurs'!A92)</f>
        <v>35795</v>
      </c>
      <c r="B92" s="1">
        <f>'1-Kurs'!B92/'1-Kurs'!B91-1</f>
        <v>-2.8179685716064995E-2</v>
      </c>
      <c r="C92" s="1">
        <f>'1-Kurs'!C92/'1-Kurs'!C91-1</f>
        <v>-0.10925672477498471</v>
      </c>
      <c r="D92" s="1">
        <f>'1-Kurs'!D92/'1-Kurs'!D91-1</f>
        <v>2.8624105229562824E-2</v>
      </c>
      <c r="E92" s="1">
        <f>'1-Kurs'!E92/'1-Kurs'!E91-1</f>
        <v>-7.6442237608154162E-2</v>
      </c>
      <c r="F92" s="1">
        <f>'1-Kurs'!F92/'1-Kurs'!F91-1</f>
        <v>-5.1586133713579896E-2</v>
      </c>
      <c r="G92" s="1">
        <f>'1-Kurs'!G92/'1-Kurs'!G91-1</f>
        <v>-4.7205689644224114E-2</v>
      </c>
      <c r="H92" s="1">
        <f>'1-Kurs'!H92/'1-Kurs'!H91-1</f>
        <v>-2.1216448174098068E-2</v>
      </c>
      <c r="I92" s="1">
        <f>'1-Kurs'!I92/'1-Kurs'!I91-1</f>
        <v>-7.7970638257006564E-2</v>
      </c>
      <c r="J92" s="1">
        <f>'1-Kurs'!J92/'1-Kurs'!J91-1</f>
        <v>-8.705032752024966E-2</v>
      </c>
      <c r="K92" s="1">
        <f>'1-Kurs'!K92/'1-Kurs'!K91-1</f>
        <v>-4.1312690790857642E-2</v>
      </c>
      <c r="L92" s="1">
        <f>'1-Kurs'!L92/'1-Kurs'!L91-1</f>
        <v>-2.7058690220345349E-2</v>
      </c>
      <c r="M92" s="1">
        <f>'1-Kurs'!M92/'1-Kurs'!M91-1</f>
        <v>-0.11665486955274906</v>
      </c>
      <c r="N92" s="1">
        <f>'1-Kurs'!N92/'1-Kurs'!N91-1</f>
        <v>-1.5628257861516115E-2</v>
      </c>
      <c r="O92" s="1">
        <f>'1-Kurs'!O92/'1-Kurs'!O91-1</f>
        <v>0.13198428297299913</v>
      </c>
      <c r="P92" s="1">
        <f>'1-Kurs'!P92/'1-Kurs'!P91-1</f>
        <v>-5.7236583076835434E-2</v>
      </c>
      <c r="Q92" s="1">
        <f>'1-Kurs'!Q92/'1-Kurs'!Q91-1</f>
        <v>-9.3379692204022979E-2</v>
      </c>
      <c r="R92" s="1">
        <f>'1-Kurs'!R92/'1-Kurs'!R91-1</f>
        <v>-3.0928818951315162E-2</v>
      </c>
      <c r="S92" s="1">
        <f>'1-Kurs'!S92/'1-Kurs'!S91-1</f>
        <v>-4.9978035218526395E-3</v>
      </c>
      <c r="T92" s="1">
        <f>'1-Kurs'!T92/'1-Kurs'!T91-1</f>
        <v>-5.7598498178075275E-2</v>
      </c>
      <c r="U92" s="1">
        <f>'1-Kurs'!U92/'1-Kurs'!U91-1</f>
        <v>-8.5086766225031085E-2</v>
      </c>
      <c r="V92" s="1">
        <f>'1-Kurs'!V92/'1-Kurs'!V91-1</f>
        <v>-7.5479907197570695E-2</v>
      </c>
      <c r="W92" s="1">
        <f>'1-Kurs'!W92/'1-Kurs'!W91-1</f>
        <v>-4.3884153520131752E-2</v>
      </c>
      <c r="X92" s="1">
        <f>'1-Kurs'!X92/'1-Kurs'!X91-1</f>
        <v>4.3178745200990853E-2</v>
      </c>
      <c r="Y92" s="1">
        <f>'1-Kurs'!Y92/'1-Kurs'!Y91-1</f>
        <v>3.1156842850371458E-2</v>
      </c>
      <c r="Z92" s="1">
        <f>'1-Kurs'!Z92/'1-Kurs'!Z91-1</f>
        <v>-2.7736153771923955E-2</v>
      </c>
      <c r="AA92" s="1">
        <f>'1-Kurs'!AA92/'1-Kurs'!AA91-1</f>
        <v>-5.1921874878086527E-2</v>
      </c>
      <c r="AB92" s="1">
        <f>'1-Kurs'!AB92/'1-Kurs'!AB91-1</f>
        <v>-3.8187256504028877E-2</v>
      </c>
      <c r="AC92" s="5">
        <f>'1-Kurs'!AC92/'1-Kurs'!AC91-1</f>
        <v>-3.9927829673059856E-2</v>
      </c>
    </row>
    <row r="93" spans="1:29" ht="12.75" x14ac:dyDescent="0.2">
      <c r="A93" s="9">
        <f>IF('1-Kurs'!A93=0,"",'1-Kurs'!A93)</f>
        <v>35825</v>
      </c>
      <c r="B93" s="1">
        <f>'1-Kurs'!B93/'1-Kurs'!B92-1</f>
        <v>-1.0013302811628155E-2</v>
      </c>
      <c r="C93" s="1">
        <f>'1-Kurs'!C93/'1-Kurs'!C92-1</f>
        <v>-4.4205434299786517E-2</v>
      </c>
      <c r="D93" s="1">
        <f>'1-Kurs'!D93/'1-Kurs'!D92-1</f>
        <v>7.9898734016909057E-2</v>
      </c>
      <c r="E93" s="1">
        <f>'1-Kurs'!E93/'1-Kurs'!E92-1</f>
        <v>1.9645584684699235E-2</v>
      </c>
      <c r="F93" s="1">
        <f>'1-Kurs'!F93/'1-Kurs'!F92-1</f>
        <v>3.4516306675640873E-2</v>
      </c>
      <c r="G93" s="1">
        <f>'1-Kurs'!G93/'1-Kurs'!G92-1</f>
        <v>-7.0203096400660581E-3</v>
      </c>
      <c r="H93" s="1">
        <f>'1-Kurs'!H93/'1-Kurs'!H92-1</f>
        <v>4.9655991087945051E-2</v>
      </c>
      <c r="I93" s="1">
        <f>'1-Kurs'!I93/'1-Kurs'!I92-1</f>
        <v>-3.1225641060101061E-2</v>
      </c>
      <c r="J93" s="1">
        <f>'1-Kurs'!J93/'1-Kurs'!J92-1</f>
        <v>4.6104140506324054E-2</v>
      </c>
      <c r="K93" s="1">
        <f>'1-Kurs'!K93/'1-Kurs'!K92-1</f>
        <v>2.4694408210160779E-2</v>
      </c>
      <c r="L93" s="1">
        <f>'1-Kurs'!L93/'1-Kurs'!L92-1</f>
        <v>-1.8677020783243847E-2</v>
      </c>
      <c r="M93" s="1">
        <f>'1-Kurs'!M93/'1-Kurs'!M92-1</f>
        <v>1.6391922044326712E-2</v>
      </c>
      <c r="N93" s="1">
        <f>'1-Kurs'!N93/'1-Kurs'!N92-1</f>
        <v>-0.10662604617257299</v>
      </c>
      <c r="O93" s="1">
        <f>'1-Kurs'!O93/'1-Kurs'!O92-1</f>
        <v>2.7200501792483234E-2</v>
      </c>
      <c r="P93" s="1">
        <f>'1-Kurs'!P93/'1-Kurs'!P92-1</f>
        <v>-9.9547505369723677E-4</v>
      </c>
      <c r="Q93" s="1">
        <f>'1-Kurs'!Q93/'1-Kurs'!Q92-1</f>
        <v>-2.3701132296507499E-2</v>
      </c>
      <c r="R93" s="1">
        <f>'1-Kurs'!R93/'1-Kurs'!R92-1</f>
        <v>-4.9390648057827669E-3</v>
      </c>
      <c r="S93" s="1">
        <f>'1-Kurs'!S93/'1-Kurs'!S92-1</f>
        <v>-7.7120315037170317E-2</v>
      </c>
      <c r="T93" s="1">
        <f>'1-Kurs'!T93/'1-Kurs'!T92-1</f>
        <v>-1.2460712701278909E-2</v>
      </c>
      <c r="U93" s="1">
        <f>'1-Kurs'!U93/'1-Kurs'!U92-1</f>
        <v>3.965038177542568E-2</v>
      </c>
      <c r="V93" s="1">
        <f>'1-Kurs'!V93/'1-Kurs'!V92-1</f>
        <v>-3.0704994087146442E-2</v>
      </c>
      <c r="W93" s="1">
        <f>'1-Kurs'!W93/'1-Kurs'!W92-1</f>
        <v>1.9897434482975873E-2</v>
      </c>
      <c r="X93" s="1">
        <f>'1-Kurs'!X93/'1-Kurs'!X92-1</f>
        <v>-4.1375743470390414E-2</v>
      </c>
      <c r="Y93" s="1">
        <f>'1-Kurs'!Y93/'1-Kurs'!Y92-1</f>
        <v>-6.4958104918160675E-2</v>
      </c>
      <c r="Z93" s="1">
        <f>'1-Kurs'!Z93/'1-Kurs'!Z92-1</f>
        <v>5.6759841609152151E-2</v>
      </c>
      <c r="AA93" s="1">
        <f>'1-Kurs'!AA93/'1-Kurs'!AA92-1</f>
        <v>-3.361034096811244E-2</v>
      </c>
      <c r="AB93" s="1">
        <f>'1-Kurs'!AB93/'1-Kurs'!AB92-1</f>
        <v>-3.585322739215524E-3</v>
      </c>
      <c r="AC93" s="5">
        <f>'1-Kurs'!AC93/'1-Kurs'!AC92-1</f>
        <v>3.6951907532249972E-3</v>
      </c>
    </row>
    <row r="94" spans="1:29" ht="12.75" x14ac:dyDescent="0.2">
      <c r="A94" s="9">
        <f>IF('1-Kurs'!A94=0,"",'1-Kurs'!A94)</f>
        <v>35853</v>
      </c>
      <c r="B94" s="1">
        <f>'1-Kurs'!B94/'1-Kurs'!B93-1</f>
        <v>-4.0297707736733135E-2</v>
      </c>
      <c r="C94" s="1">
        <f>'1-Kurs'!C94/'1-Kurs'!C93-1</f>
        <v>-0.10810853520570329</v>
      </c>
      <c r="D94" s="1">
        <f>'1-Kurs'!D94/'1-Kurs'!D93-1</f>
        <v>-4.3724850661487125E-2</v>
      </c>
      <c r="E94" s="1">
        <f>'1-Kurs'!E94/'1-Kurs'!E93-1</f>
        <v>-3.6103926704439737E-2</v>
      </c>
      <c r="F94" s="1">
        <f>'1-Kurs'!F94/'1-Kurs'!F93-1</f>
        <v>-3.7767734096495365E-2</v>
      </c>
      <c r="G94" s="1">
        <f>'1-Kurs'!G94/'1-Kurs'!G93-1</f>
        <v>-1.1358768937891561E-2</v>
      </c>
      <c r="H94" s="1">
        <f>'1-Kurs'!H94/'1-Kurs'!H93-1</f>
        <v>-1.0878087742824172E-2</v>
      </c>
      <c r="I94" s="1">
        <f>'1-Kurs'!I94/'1-Kurs'!I93-1</f>
        <v>-0.10333870029383885</v>
      </c>
      <c r="J94" s="1">
        <f>'1-Kurs'!J94/'1-Kurs'!J93-1</f>
        <v>-9.8185760984227377E-3</v>
      </c>
      <c r="K94" s="1">
        <f>'1-Kurs'!K94/'1-Kurs'!K93-1</f>
        <v>-0.14583754855940423</v>
      </c>
      <c r="L94" s="1">
        <f>'1-Kurs'!L94/'1-Kurs'!L93-1</f>
        <v>-4.2157118460074749E-2</v>
      </c>
      <c r="M94" s="1">
        <f>'1-Kurs'!M94/'1-Kurs'!M93-1</f>
        <v>1.8970965997431311E-2</v>
      </c>
      <c r="N94" s="1">
        <f>'1-Kurs'!N94/'1-Kurs'!N93-1</f>
        <v>-1.005339228860147E-2</v>
      </c>
      <c r="O94" s="1">
        <f>'1-Kurs'!O94/'1-Kurs'!O93-1</f>
        <v>7.5458706248529683E-2</v>
      </c>
      <c r="P94" s="1">
        <f>'1-Kurs'!P94/'1-Kurs'!P93-1</f>
        <v>-2.3373592966888346E-2</v>
      </c>
      <c r="Q94" s="1">
        <f>'1-Kurs'!Q94/'1-Kurs'!Q93-1</f>
        <v>-7.7148403035115387E-2</v>
      </c>
      <c r="R94" s="1">
        <f>'1-Kurs'!R94/'1-Kurs'!R93-1</f>
        <v>7.3046871624800724E-2</v>
      </c>
      <c r="S94" s="1">
        <f>'1-Kurs'!S94/'1-Kurs'!S93-1</f>
        <v>-0.10152997027135802</v>
      </c>
      <c r="T94" s="1">
        <f>'1-Kurs'!T94/'1-Kurs'!T93-1</f>
        <v>-9.0739461216060247E-2</v>
      </c>
      <c r="U94" s="1">
        <f>'1-Kurs'!U94/'1-Kurs'!U93-1</f>
        <v>-2.4497718541479974E-2</v>
      </c>
      <c r="V94" s="1">
        <f>'1-Kurs'!V94/'1-Kurs'!V93-1</f>
        <v>-0.10505099420078212</v>
      </c>
      <c r="W94" s="1">
        <f>'1-Kurs'!W94/'1-Kurs'!W93-1</f>
        <v>-6.8112869498867523E-2</v>
      </c>
      <c r="X94" s="1">
        <f>'1-Kurs'!X94/'1-Kurs'!X93-1</f>
        <v>1.3328442564166654E-2</v>
      </c>
      <c r="Y94" s="1">
        <f>'1-Kurs'!Y94/'1-Kurs'!Y93-1</f>
        <v>4.0804883232990363E-2</v>
      </c>
      <c r="Z94" s="1">
        <f>'1-Kurs'!Z94/'1-Kurs'!Z93-1</f>
        <v>-7.6775857027671091E-3</v>
      </c>
      <c r="AA94" s="1">
        <f>'1-Kurs'!AA94/'1-Kurs'!AA93-1</f>
        <v>2.4320708227199006E-2</v>
      </c>
      <c r="AB94" s="1">
        <f>'1-Kurs'!AB94/'1-Kurs'!AB93-1</f>
        <v>-3.2755575550927563E-2</v>
      </c>
      <c r="AC94" s="5">
        <f>'1-Kurs'!AC94/'1-Kurs'!AC93-1</f>
        <v>-4.301049626008302E-2</v>
      </c>
    </row>
    <row r="95" spans="1:29" ht="12.75" x14ac:dyDescent="0.2">
      <c r="A95" s="9">
        <f>IF('1-Kurs'!A95=0,"",'1-Kurs'!A95)</f>
        <v>35885</v>
      </c>
      <c r="B95" s="1">
        <f>'1-Kurs'!B95/'1-Kurs'!B94-1</f>
        <v>-1.740144862188564E-2</v>
      </c>
      <c r="C95" s="1">
        <f>'1-Kurs'!C95/'1-Kurs'!C94-1</f>
        <v>-2.0948417009686193E-2</v>
      </c>
      <c r="D95" s="1">
        <f>'1-Kurs'!D95/'1-Kurs'!D94-1</f>
        <v>-9.3971459974522831E-2</v>
      </c>
      <c r="E95" s="1">
        <f>'1-Kurs'!E95/'1-Kurs'!E94-1</f>
        <v>4.1005740306216065E-2</v>
      </c>
      <c r="F95" s="1">
        <f>'1-Kurs'!F95/'1-Kurs'!F94-1</f>
        <v>-3.7299822005463779E-2</v>
      </c>
      <c r="G95" s="1">
        <f>'1-Kurs'!G95/'1-Kurs'!G94-1</f>
        <v>1.3865384923970492E-2</v>
      </c>
      <c r="H95" s="1">
        <f>'1-Kurs'!H95/'1-Kurs'!H94-1</f>
        <v>9.2147747547519643E-3</v>
      </c>
      <c r="I95" s="1">
        <f>'1-Kurs'!I95/'1-Kurs'!I94-1</f>
        <v>-8.9366611001897578E-3</v>
      </c>
      <c r="J95" s="1">
        <f>'1-Kurs'!J95/'1-Kurs'!J94-1</f>
        <v>-4.3922008710741145E-2</v>
      </c>
      <c r="K95" s="1">
        <f>'1-Kurs'!K95/'1-Kurs'!K94-1</f>
        <v>5.2439480569727026E-2</v>
      </c>
      <c r="L95" s="1">
        <f>'1-Kurs'!L95/'1-Kurs'!L94-1</f>
        <v>-3.5680184582126406E-3</v>
      </c>
      <c r="M95" s="1">
        <f>'1-Kurs'!M95/'1-Kurs'!M94-1</f>
        <v>8.3090428571073183E-2</v>
      </c>
      <c r="N95" s="1">
        <f>'1-Kurs'!N95/'1-Kurs'!N94-1</f>
        <v>3.2450909950513251E-2</v>
      </c>
      <c r="O95" s="1">
        <f>'1-Kurs'!O95/'1-Kurs'!O94-1</f>
        <v>2.4958679224458269E-3</v>
      </c>
      <c r="P95" s="1">
        <f>'1-Kurs'!P95/'1-Kurs'!P94-1</f>
        <v>-1.5699128087951819E-2</v>
      </c>
      <c r="Q95" s="1">
        <f>'1-Kurs'!Q95/'1-Kurs'!Q94-1</f>
        <v>-7.1531006375551209E-2</v>
      </c>
      <c r="R95" s="1">
        <f>'1-Kurs'!R95/'1-Kurs'!R94-1</f>
        <v>1.0074176449617944E-2</v>
      </c>
      <c r="S95" s="1">
        <f>'1-Kurs'!S95/'1-Kurs'!S94-1</f>
        <v>3.9192797557444203E-2</v>
      </c>
      <c r="T95" s="1">
        <f>'1-Kurs'!T95/'1-Kurs'!T94-1</f>
        <v>-1.1064417875938926E-4</v>
      </c>
      <c r="U95" s="1">
        <f>'1-Kurs'!U95/'1-Kurs'!U94-1</f>
        <v>-4.8933370923785469E-2</v>
      </c>
      <c r="V95" s="1">
        <f>'1-Kurs'!V95/'1-Kurs'!V94-1</f>
        <v>-5.6585016645531727E-3</v>
      </c>
      <c r="W95" s="1">
        <f>'1-Kurs'!W95/'1-Kurs'!W94-1</f>
        <v>3.6770055781616184E-2</v>
      </c>
      <c r="X95" s="1">
        <f>'1-Kurs'!X95/'1-Kurs'!X94-1</f>
        <v>2.8179485140028993E-2</v>
      </c>
      <c r="Y95" s="1">
        <f>'1-Kurs'!Y95/'1-Kurs'!Y94-1</f>
        <v>4.8109341348424595E-2</v>
      </c>
      <c r="Z95" s="1">
        <f>'1-Kurs'!Z95/'1-Kurs'!Z94-1</f>
        <v>6.6930072458915468E-2</v>
      </c>
      <c r="AA95" s="1">
        <f>'1-Kurs'!AA95/'1-Kurs'!AA94-1</f>
        <v>6.9570703688273561E-2</v>
      </c>
      <c r="AB95" s="1">
        <f>'1-Kurs'!AB95/'1-Kurs'!AB94-1</f>
        <v>6.3618743196813821E-3</v>
      </c>
      <c r="AC95" s="5">
        <f>'1-Kurs'!AC95/'1-Kurs'!AC94-1</f>
        <v>2.8933696306645551E-3</v>
      </c>
    </row>
    <row r="96" spans="1:29" ht="12.75" x14ac:dyDescent="0.2">
      <c r="A96" s="9">
        <f>IF('1-Kurs'!A96=0,"",'1-Kurs'!A96)</f>
        <v>35915</v>
      </c>
      <c r="B96" s="1">
        <f>'1-Kurs'!B96/'1-Kurs'!B95-1</f>
        <v>-2.0045990102849354E-3</v>
      </c>
      <c r="C96" s="1">
        <f>'1-Kurs'!C96/'1-Kurs'!C95-1</f>
        <v>-1.1290181942618771E-2</v>
      </c>
      <c r="D96" s="1">
        <f>'1-Kurs'!D96/'1-Kurs'!D95-1</f>
        <v>-6.0308859731492581E-2</v>
      </c>
      <c r="E96" s="1">
        <f>'1-Kurs'!E96/'1-Kurs'!E95-1</f>
        <v>4.6385295850293495E-2</v>
      </c>
      <c r="F96" s="1">
        <f>'1-Kurs'!F96/'1-Kurs'!F95-1</f>
        <v>-5.3550872827508589E-2</v>
      </c>
      <c r="G96" s="1">
        <f>'1-Kurs'!G96/'1-Kurs'!G95-1</f>
        <v>-5.4152767294066151E-2</v>
      </c>
      <c r="H96" s="1">
        <f>'1-Kurs'!H96/'1-Kurs'!H95-1</f>
        <v>1.9408875914837864E-2</v>
      </c>
      <c r="I96" s="1">
        <f>'1-Kurs'!I96/'1-Kurs'!I95-1</f>
        <v>4.0588335731861491E-4</v>
      </c>
      <c r="J96" s="1">
        <f>'1-Kurs'!J96/'1-Kurs'!J95-1</f>
        <v>-6.0377695775806872E-2</v>
      </c>
      <c r="K96" s="1">
        <f>'1-Kurs'!K96/'1-Kurs'!K95-1</f>
        <v>3.3339022693044118E-3</v>
      </c>
      <c r="L96" s="1">
        <f>'1-Kurs'!L96/'1-Kurs'!L95-1</f>
        <v>6.1048441542839837E-2</v>
      </c>
      <c r="M96" s="1">
        <f>'1-Kurs'!M96/'1-Kurs'!M95-1</f>
        <v>-0.11250841252012689</v>
      </c>
      <c r="N96" s="1">
        <f>'1-Kurs'!N96/'1-Kurs'!N95-1</f>
        <v>-1.5921839883832334E-3</v>
      </c>
      <c r="O96" s="1">
        <f>'1-Kurs'!O96/'1-Kurs'!O95-1</f>
        <v>-3.5391686120543331E-2</v>
      </c>
      <c r="P96" s="1">
        <f>'1-Kurs'!P96/'1-Kurs'!P95-1</f>
        <v>-7.974760835807837E-3</v>
      </c>
      <c r="Q96" s="1">
        <f>'1-Kurs'!Q96/'1-Kurs'!Q95-1</f>
        <v>-4.4574205022366975E-2</v>
      </c>
      <c r="R96" s="1">
        <f>'1-Kurs'!R96/'1-Kurs'!R95-1</f>
        <v>3.8127188224047925E-2</v>
      </c>
      <c r="S96" s="1">
        <f>'1-Kurs'!S96/'1-Kurs'!S95-1</f>
        <v>-0.14054141104663131</v>
      </c>
      <c r="T96" s="1">
        <f>'1-Kurs'!T96/'1-Kurs'!T95-1</f>
        <v>-7.3520405322643478E-3</v>
      </c>
      <c r="U96" s="1">
        <f>'1-Kurs'!U96/'1-Kurs'!U95-1</f>
        <v>-8.9085633166342215E-2</v>
      </c>
      <c r="V96" s="1">
        <f>'1-Kurs'!V96/'1-Kurs'!V95-1</f>
        <v>-1.3984194836605068E-2</v>
      </c>
      <c r="W96" s="1">
        <f>'1-Kurs'!W96/'1-Kurs'!W95-1</f>
        <v>2.8990983804044745E-4</v>
      </c>
      <c r="X96" s="1">
        <f>'1-Kurs'!X96/'1-Kurs'!X95-1</f>
        <v>1.2660026428338078E-2</v>
      </c>
      <c r="Y96" s="1">
        <f>'1-Kurs'!Y96/'1-Kurs'!Y95-1</f>
        <v>-1.6720856842306731E-2</v>
      </c>
      <c r="Z96" s="1">
        <f>'1-Kurs'!Z96/'1-Kurs'!Z95-1</f>
        <v>-4.7710985745287315E-3</v>
      </c>
      <c r="AA96" s="1">
        <f>'1-Kurs'!AA96/'1-Kurs'!AA95-1</f>
        <v>2.872733302701902E-2</v>
      </c>
      <c r="AB96" s="1">
        <f>'1-Kurs'!AB96/'1-Kurs'!AB95-1</f>
        <v>-1.9453638600601786E-2</v>
      </c>
      <c r="AC96" s="5">
        <f>'1-Kurs'!AC96/'1-Kurs'!AC95-1</f>
        <v>-1.3085348573270705E-2</v>
      </c>
    </row>
    <row r="97" spans="1:29" ht="12.75" x14ac:dyDescent="0.2">
      <c r="A97" s="9">
        <f>IF('1-Kurs'!A97=0,"",'1-Kurs'!A97)</f>
        <v>35944</v>
      </c>
      <c r="B97" s="1">
        <f>'1-Kurs'!B97/'1-Kurs'!B96-1</f>
        <v>-5.262802599367733E-2</v>
      </c>
      <c r="C97" s="1">
        <f>'1-Kurs'!C97/'1-Kurs'!C96-1</f>
        <v>-1.8026795170778986E-2</v>
      </c>
      <c r="D97" s="1">
        <f>'1-Kurs'!D97/'1-Kurs'!D96-1</f>
        <v>1.2102994284747259E-2</v>
      </c>
      <c r="E97" s="1">
        <f>'1-Kurs'!E97/'1-Kurs'!E96-1</f>
        <v>-7.02616415041043E-2</v>
      </c>
      <c r="F97" s="1">
        <f>'1-Kurs'!F97/'1-Kurs'!F96-1</f>
        <v>-5.0632557610592821E-2</v>
      </c>
      <c r="G97" s="1">
        <f>'1-Kurs'!G97/'1-Kurs'!G96-1</f>
        <v>8.9743210194362266E-2</v>
      </c>
      <c r="H97" s="1">
        <f>'1-Kurs'!H97/'1-Kurs'!H96-1</f>
        <v>-4.4535549949473174E-2</v>
      </c>
      <c r="I97" s="1">
        <f>'1-Kurs'!I97/'1-Kurs'!I96-1</f>
        <v>-9.941083015309049E-2</v>
      </c>
      <c r="J97" s="1">
        <f>'1-Kurs'!J97/'1-Kurs'!J96-1</f>
        <v>-2.9484101917848338E-2</v>
      </c>
      <c r="K97" s="1">
        <f>'1-Kurs'!K97/'1-Kurs'!K96-1</f>
        <v>2.080620783962317E-3</v>
      </c>
      <c r="L97" s="1">
        <f>'1-Kurs'!L97/'1-Kurs'!L96-1</f>
        <v>-5.9093903630013322E-2</v>
      </c>
      <c r="M97" s="1">
        <f>'1-Kurs'!M97/'1-Kurs'!M96-1</f>
        <v>-3.8885624983285072E-2</v>
      </c>
      <c r="N97" s="1">
        <f>'1-Kurs'!N97/'1-Kurs'!N96-1</f>
        <v>-0.10669255639993891</v>
      </c>
      <c r="O97" s="1">
        <f>'1-Kurs'!O97/'1-Kurs'!O96-1</f>
        <v>-0.18041080114818053</v>
      </c>
      <c r="P97" s="1">
        <f>'1-Kurs'!P97/'1-Kurs'!P96-1</f>
        <v>-2.7363722458792594E-2</v>
      </c>
      <c r="Q97" s="1">
        <f>'1-Kurs'!Q97/'1-Kurs'!Q96-1</f>
        <v>-3.3102513866467564E-4</v>
      </c>
      <c r="R97" s="1">
        <f>'1-Kurs'!R97/'1-Kurs'!R96-1</f>
        <v>-8.4945386816043689E-2</v>
      </c>
      <c r="S97" s="1">
        <f>'1-Kurs'!S97/'1-Kurs'!S96-1</f>
        <v>-1.726907293571911E-2</v>
      </c>
      <c r="T97" s="1">
        <f>'1-Kurs'!T97/'1-Kurs'!T96-1</f>
        <v>-3.8142319093384502E-2</v>
      </c>
      <c r="U97" s="1">
        <f>'1-Kurs'!U97/'1-Kurs'!U96-1</f>
        <v>-5.256691271173386E-2</v>
      </c>
      <c r="V97" s="1">
        <f>'1-Kurs'!V97/'1-Kurs'!V96-1</f>
        <v>-4.6118522849625143E-2</v>
      </c>
      <c r="W97" s="1">
        <f>'1-Kurs'!W97/'1-Kurs'!W96-1</f>
        <v>-2.8561834337563097E-2</v>
      </c>
      <c r="X97" s="1">
        <f>'1-Kurs'!X97/'1-Kurs'!X96-1</f>
        <v>-3.061908548087966E-3</v>
      </c>
      <c r="Y97" s="1">
        <f>'1-Kurs'!Y97/'1-Kurs'!Y96-1</f>
        <v>1.4004853070612722E-3</v>
      </c>
      <c r="Z97" s="1">
        <f>'1-Kurs'!Z97/'1-Kurs'!Z96-1</f>
        <v>-7.6653083328147797E-2</v>
      </c>
      <c r="AA97" s="1">
        <f>'1-Kurs'!AA97/'1-Kurs'!AA96-1</f>
        <v>2.4951432020780429E-2</v>
      </c>
      <c r="AB97" s="1">
        <f>'1-Kurs'!AB97/'1-Kurs'!AB96-1</f>
        <v>-3.8261439772609096E-2</v>
      </c>
      <c r="AC97" s="5">
        <f>'1-Kurs'!AC97/'1-Kurs'!AC96-1</f>
        <v>-4.9251319249992376E-2</v>
      </c>
    </row>
    <row r="98" spans="1:29" ht="12.75" x14ac:dyDescent="0.2">
      <c r="A98" s="9">
        <f>IF('1-Kurs'!A98=0,"",'1-Kurs'!A98)</f>
        <v>35976</v>
      </c>
      <c r="B98" s="1">
        <f>'1-Kurs'!B98/'1-Kurs'!B97-1</f>
        <v>-3.7660914633736331E-2</v>
      </c>
      <c r="C98" s="1">
        <f>'1-Kurs'!C98/'1-Kurs'!C97-1</f>
        <v>-6.0487212204706431E-2</v>
      </c>
      <c r="D98" s="1">
        <f>'1-Kurs'!D98/'1-Kurs'!D97-1</f>
        <v>-0.16869076850344256</v>
      </c>
      <c r="E98" s="1">
        <f>'1-Kurs'!E98/'1-Kurs'!E97-1</f>
        <v>-4.8698599139065046E-2</v>
      </c>
      <c r="F98" s="1">
        <f>'1-Kurs'!F98/'1-Kurs'!F97-1</f>
        <v>5.0389005518356011E-2</v>
      </c>
      <c r="G98" s="1">
        <f>'1-Kurs'!G98/'1-Kurs'!G97-1</f>
        <v>8.9967004145299789E-2</v>
      </c>
      <c r="H98" s="1">
        <f>'1-Kurs'!H98/'1-Kurs'!H97-1</f>
        <v>1.4686338891163775E-2</v>
      </c>
      <c r="I98" s="1">
        <f>'1-Kurs'!I98/'1-Kurs'!I97-1</f>
        <v>-6.3822068396412912E-2</v>
      </c>
      <c r="J98" s="1">
        <f>'1-Kurs'!J98/'1-Kurs'!J97-1</f>
        <v>-3.0049735929754018E-2</v>
      </c>
      <c r="K98" s="1">
        <f>'1-Kurs'!K98/'1-Kurs'!K97-1</f>
        <v>-3.014646968237078E-2</v>
      </c>
      <c r="L98" s="1">
        <f>'1-Kurs'!L98/'1-Kurs'!L97-1</f>
        <v>-1.4843702720618523E-2</v>
      </c>
      <c r="M98" s="1">
        <f>'1-Kurs'!M98/'1-Kurs'!M97-1</f>
        <v>0.10419552110327102</v>
      </c>
      <c r="N98" s="1">
        <f>'1-Kurs'!N98/'1-Kurs'!N97-1</f>
        <v>-0.11833256205940268</v>
      </c>
      <c r="O98" s="1">
        <f>'1-Kurs'!O98/'1-Kurs'!O97-1</f>
        <v>8.535474367320095E-2</v>
      </c>
      <c r="P98" s="1">
        <f>'1-Kurs'!P98/'1-Kurs'!P97-1</f>
        <v>5.9974091611946889E-2</v>
      </c>
      <c r="Q98" s="1">
        <f>'1-Kurs'!Q98/'1-Kurs'!Q97-1</f>
        <v>8.4498658134170901E-2</v>
      </c>
      <c r="R98" s="1">
        <f>'1-Kurs'!R98/'1-Kurs'!R97-1</f>
        <v>3.2736757863192079E-3</v>
      </c>
      <c r="S98" s="1">
        <f>'1-Kurs'!S98/'1-Kurs'!S97-1</f>
        <v>1.8203834568029098E-3</v>
      </c>
      <c r="T98" s="1">
        <f>'1-Kurs'!T98/'1-Kurs'!T97-1</f>
        <v>-8.9322719443579945E-2</v>
      </c>
      <c r="U98" s="1">
        <f>'1-Kurs'!U98/'1-Kurs'!U97-1</f>
        <v>-2.4562654232172854E-2</v>
      </c>
      <c r="V98" s="1">
        <f>'1-Kurs'!V98/'1-Kurs'!V97-1</f>
        <v>-0.12579386911774382</v>
      </c>
      <c r="W98" s="1">
        <f>'1-Kurs'!W98/'1-Kurs'!W97-1</f>
        <v>-5.3606811368467011E-2</v>
      </c>
      <c r="X98" s="1">
        <f>'1-Kurs'!X98/'1-Kurs'!X97-1</f>
        <v>-7.0665211285666496E-2</v>
      </c>
      <c r="Y98" s="1">
        <f>'1-Kurs'!Y98/'1-Kurs'!Y97-1</f>
        <v>-2.8662513171887727E-2</v>
      </c>
      <c r="Z98" s="1">
        <f>'1-Kurs'!Z98/'1-Kurs'!Z97-1</f>
        <v>-1.5382779956395254E-2</v>
      </c>
      <c r="AA98" s="1">
        <f>'1-Kurs'!AA98/'1-Kurs'!AA97-1</f>
        <v>-3.0261280403396373E-2</v>
      </c>
      <c r="AB98" s="1">
        <f>'1-Kurs'!AB98/'1-Kurs'!AB97-1</f>
        <v>-1.9878094228011123E-2</v>
      </c>
      <c r="AC98" s="5">
        <f>'1-Kurs'!AC98/'1-Kurs'!AC97-1</f>
        <v>-2.145997082749429E-2</v>
      </c>
    </row>
    <row r="99" spans="1:29" ht="12.75" x14ac:dyDescent="0.2">
      <c r="A99" s="9">
        <f>IF('1-Kurs'!A99=0,"",'1-Kurs'!A99)</f>
        <v>36007</v>
      </c>
      <c r="B99" s="1">
        <f>'1-Kurs'!B99/'1-Kurs'!B98-1</f>
        <v>1.1528633678083988E-2</v>
      </c>
      <c r="C99" s="1">
        <f>'1-Kurs'!C99/'1-Kurs'!C98-1</f>
        <v>-5.9117574117912297E-2</v>
      </c>
      <c r="D99" s="1">
        <f>'1-Kurs'!D99/'1-Kurs'!D98-1</f>
        <v>0.1774406854741204</v>
      </c>
      <c r="E99" s="1">
        <f>'1-Kurs'!E99/'1-Kurs'!E98-1</f>
        <v>4.7166596596818211E-2</v>
      </c>
      <c r="F99" s="1">
        <f>'1-Kurs'!F99/'1-Kurs'!F98-1</f>
        <v>-0.13743327859995957</v>
      </c>
      <c r="G99" s="1">
        <f>'1-Kurs'!G99/'1-Kurs'!G98-1</f>
        <v>-7.8943789455775071E-2</v>
      </c>
      <c r="H99" s="1">
        <f>'1-Kurs'!H99/'1-Kurs'!H98-1</f>
        <v>-3.5382257621260682E-2</v>
      </c>
      <c r="I99" s="1">
        <f>'1-Kurs'!I99/'1-Kurs'!I98-1</f>
        <v>-8.6891843276339364E-2</v>
      </c>
      <c r="J99" s="1">
        <f>'1-Kurs'!J99/'1-Kurs'!J98-1</f>
        <v>-9.8956258565268906E-2</v>
      </c>
      <c r="K99" s="1">
        <f>'1-Kurs'!K99/'1-Kurs'!K98-1</f>
        <v>-0.15433760443324984</v>
      </c>
      <c r="L99" s="1">
        <f>'1-Kurs'!L99/'1-Kurs'!L98-1</f>
        <v>-8.3154759353704866E-2</v>
      </c>
      <c r="M99" s="1">
        <f>'1-Kurs'!M99/'1-Kurs'!M98-1</f>
        <v>-0.25678088038044145</v>
      </c>
      <c r="N99" s="1">
        <f>'1-Kurs'!N99/'1-Kurs'!N98-1</f>
        <v>-2.2634714480010754E-2</v>
      </c>
      <c r="O99" s="1">
        <f>'1-Kurs'!O99/'1-Kurs'!O98-1</f>
        <v>-9.6628513526987314E-3</v>
      </c>
      <c r="P99" s="1">
        <f>'1-Kurs'!P99/'1-Kurs'!P98-1</f>
        <v>-8.6853011552010195E-2</v>
      </c>
      <c r="Q99" s="1">
        <f>'1-Kurs'!Q99/'1-Kurs'!Q98-1</f>
        <v>-0.12194701098919813</v>
      </c>
      <c r="R99" s="1">
        <f>'1-Kurs'!R99/'1-Kurs'!R98-1</f>
        <v>-5.1532641344435581E-2</v>
      </c>
      <c r="S99" s="1">
        <f>'1-Kurs'!S99/'1-Kurs'!S98-1</f>
        <v>2.5373724366000161E-2</v>
      </c>
      <c r="T99" s="1">
        <f>'1-Kurs'!T99/'1-Kurs'!T98-1</f>
        <v>-0.11105116978957386</v>
      </c>
      <c r="U99" s="1">
        <f>'1-Kurs'!U99/'1-Kurs'!U98-1</f>
        <v>-0.11793833664987141</v>
      </c>
      <c r="V99" s="1">
        <f>'1-Kurs'!V99/'1-Kurs'!V98-1</f>
        <v>-2.7155012822036695E-2</v>
      </c>
      <c r="W99" s="1">
        <f>'1-Kurs'!W99/'1-Kurs'!W98-1</f>
        <v>6.4988613078382107E-2</v>
      </c>
      <c r="X99" s="1">
        <f>'1-Kurs'!X99/'1-Kurs'!X98-1</f>
        <v>-1.0348692026290629E-2</v>
      </c>
      <c r="Y99" s="1">
        <f>'1-Kurs'!Y99/'1-Kurs'!Y98-1</f>
        <v>9.8236001369804704E-3</v>
      </c>
      <c r="Z99" s="1">
        <f>'1-Kurs'!Z99/'1-Kurs'!Z98-1</f>
        <v>5.1652168282993571E-2</v>
      </c>
      <c r="AA99" s="1">
        <f>'1-Kurs'!AA99/'1-Kurs'!AA98-1</f>
        <v>1.3339921783273923E-2</v>
      </c>
      <c r="AB99" s="1">
        <f>'1-Kurs'!AB99/'1-Kurs'!AB98-1</f>
        <v>-4.4184913208207277E-2</v>
      </c>
      <c r="AC99" s="5">
        <f>'1-Kurs'!AC99/'1-Kurs'!AC98-1</f>
        <v>-6.0236742825963696E-2</v>
      </c>
    </row>
    <row r="100" spans="1:29" ht="12.75" x14ac:dyDescent="0.2">
      <c r="A100" s="9">
        <f>IF('1-Kurs'!A100=0,"",'1-Kurs'!A100)</f>
        <v>36038</v>
      </c>
      <c r="B100" s="1">
        <f>'1-Kurs'!B100/'1-Kurs'!B99-1</f>
        <v>1.2174825802619971E-2</v>
      </c>
      <c r="C100" s="1">
        <f>'1-Kurs'!C100/'1-Kurs'!C99-1</f>
        <v>-5.4763586662206598E-2</v>
      </c>
      <c r="D100" s="1">
        <f>'1-Kurs'!D100/'1-Kurs'!D99-1</f>
        <v>-4.8566059236897607E-2</v>
      </c>
      <c r="E100" s="1">
        <f>'1-Kurs'!E100/'1-Kurs'!E99-1</f>
        <v>-7.8884977369063858E-2</v>
      </c>
      <c r="F100" s="1">
        <f>'1-Kurs'!F100/'1-Kurs'!F99-1</f>
        <v>-0.11807948155144665</v>
      </c>
      <c r="G100" s="1">
        <f>'1-Kurs'!G100/'1-Kurs'!G99-1</f>
        <v>1.7984777766927307E-2</v>
      </c>
      <c r="H100" s="1">
        <f>'1-Kurs'!H100/'1-Kurs'!H99-1</f>
        <v>-3.5809985318727255E-2</v>
      </c>
      <c r="I100" s="1">
        <f>'1-Kurs'!I100/'1-Kurs'!I99-1</f>
        <v>-7.692551316824614E-2</v>
      </c>
      <c r="J100" s="1">
        <f>'1-Kurs'!J100/'1-Kurs'!J99-1</f>
        <v>-3.9791719670544068E-2</v>
      </c>
      <c r="K100" s="1">
        <f>'1-Kurs'!K100/'1-Kurs'!K99-1</f>
        <v>-0.11810617967433257</v>
      </c>
      <c r="L100" s="1">
        <f>'1-Kurs'!L100/'1-Kurs'!L99-1</f>
        <v>-1.1196939773209791E-2</v>
      </c>
      <c r="M100" s="1">
        <f>'1-Kurs'!M100/'1-Kurs'!M99-1</f>
        <v>-8.2378200774168686E-2</v>
      </c>
      <c r="N100" s="1">
        <f>'1-Kurs'!N100/'1-Kurs'!N99-1</f>
        <v>-3.9379554461461241E-2</v>
      </c>
      <c r="O100" s="1">
        <f>'1-Kurs'!O100/'1-Kurs'!O99-1</f>
        <v>-0.14553206500488947</v>
      </c>
      <c r="P100" s="1">
        <f>'1-Kurs'!P100/'1-Kurs'!P99-1</f>
        <v>-8.3909166919257316E-2</v>
      </c>
      <c r="Q100" s="1">
        <f>'1-Kurs'!Q100/'1-Kurs'!Q99-1</f>
        <v>-9.0398728726178823E-2</v>
      </c>
      <c r="R100" s="1">
        <f>'1-Kurs'!R100/'1-Kurs'!R99-1</f>
        <v>-2.8340824288332622E-2</v>
      </c>
      <c r="S100" s="1">
        <f>'1-Kurs'!S100/'1-Kurs'!S99-1</f>
        <v>-0.13441122108950176</v>
      </c>
      <c r="T100" s="1">
        <f>'1-Kurs'!T100/'1-Kurs'!T99-1</f>
        <v>-4.6681781265700661E-2</v>
      </c>
      <c r="U100" s="1">
        <f>'1-Kurs'!U100/'1-Kurs'!U99-1</f>
        <v>-5.2907992310292307E-2</v>
      </c>
      <c r="V100" s="1">
        <f>'1-Kurs'!V100/'1-Kurs'!V99-1</f>
        <v>-9.0098214489757633E-2</v>
      </c>
      <c r="W100" s="1">
        <f>'1-Kurs'!W100/'1-Kurs'!W99-1</f>
        <v>-5.4919929488546959E-2</v>
      </c>
      <c r="X100" s="1">
        <f>'1-Kurs'!X100/'1-Kurs'!X99-1</f>
        <v>2.1566733772240054E-2</v>
      </c>
      <c r="Y100" s="1">
        <f>'1-Kurs'!Y100/'1-Kurs'!Y99-1</f>
        <v>-1.6441123105446542E-2</v>
      </c>
      <c r="Z100" s="1">
        <f>'1-Kurs'!Z100/'1-Kurs'!Z99-1</f>
        <v>-4.3843486229979134E-2</v>
      </c>
      <c r="AA100" s="1">
        <f>'1-Kurs'!AA100/'1-Kurs'!AA99-1</f>
        <v>-2.1754913589673186E-2</v>
      </c>
      <c r="AB100" s="1">
        <f>'1-Kurs'!AB100/'1-Kurs'!AB99-1</f>
        <v>-5.6207511801002807E-2</v>
      </c>
      <c r="AC100" s="5">
        <f>'1-Kurs'!AC100/'1-Kurs'!AC99-1</f>
        <v>-6.3354515844077031E-2</v>
      </c>
    </row>
    <row r="101" spans="1:29" ht="12.75" x14ac:dyDescent="0.2">
      <c r="A101" s="9">
        <f>IF('1-Kurs'!A101=0,"",'1-Kurs'!A101)</f>
        <v>36068</v>
      </c>
      <c r="B101" s="1">
        <f>'1-Kurs'!B101/'1-Kurs'!B100-1</f>
        <v>-2.7589547656409974E-2</v>
      </c>
      <c r="C101" s="1">
        <f>'1-Kurs'!C101/'1-Kurs'!C100-1</f>
        <v>0.13724808225637175</v>
      </c>
      <c r="D101" s="1">
        <f>'1-Kurs'!D101/'1-Kurs'!D100-1</f>
        <v>-9.2677978825876695E-2</v>
      </c>
      <c r="E101" s="1">
        <f>'1-Kurs'!E101/'1-Kurs'!E100-1</f>
        <v>3.7726860496948067E-2</v>
      </c>
      <c r="F101" s="1">
        <f>'1-Kurs'!F101/'1-Kurs'!F100-1</f>
        <v>5.1754365905158251E-2</v>
      </c>
      <c r="G101" s="1">
        <f>'1-Kurs'!G101/'1-Kurs'!G100-1</f>
        <v>2.4710278343140102E-2</v>
      </c>
      <c r="H101" s="1">
        <f>'1-Kurs'!H101/'1-Kurs'!H100-1</f>
        <v>7.6315018900069198E-2</v>
      </c>
      <c r="I101" s="1">
        <f>'1-Kurs'!I101/'1-Kurs'!I100-1</f>
        <v>0.18240033816471546</v>
      </c>
      <c r="J101" s="1">
        <f>'1-Kurs'!J101/'1-Kurs'!J100-1</f>
        <v>9.2176818874167621E-2</v>
      </c>
      <c r="K101" s="1">
        <f>'1-Kurs'!K101/'1-Kurs'!K100-1</f>
        <v>8.7133809873222168E-2</v>
      </c>
      <c r="L101" s="1">
        <f>'1-Kurs'!L101/'1-Kurs'!L100-1</f>
        <v>9.2743971956981142E-3</v>
      </c>
      <c r="M101" s="1">
        <f>'1-Kurs'!M101/'1-Kurs'!M100-1</f>
        <v>0.23424140746523969</v>
      </c>
      <c r="N101" s="1">
        <f>'1-Kurs'!N101/'1-Kurs'!N100-1</f>
        <v>-1.5914404984881392E-2</v>
      </c>
      <c r="O101" s="1">
        <f>'1-Kurs'!O101/'1-Kurs'!O100-1</f>
        <v>0.15032799133394104</v>
      </c>
      <c r="P101" s="1">
        <f>'1-Kurs'!P101/'1-Kurs'!P100-1</f>
        <v>2.2112482107734754E-2</v>
      </c>
      <c r="Q101" s="1">
        <f>'1-Kurs'!Q101/'1-Kurs'!Q100-1</f>
        <v>-9.7717581874370296E-3</v>
      </c>
      <c r="R101" s="1">
        <f>'1-Kurs'!R101/'1-Kurs'!R100-1</f>
        <v>2.6720949095370816E-2</v>
      </c>
      <c r="S101" s="1">
        <f>'1-Kurs'!S101/'1-Kurs'!S100-1</f>
        <v>-5.5534455590678711E-2</v>
      </c>
      <c r="T101" s="1">
        <f>'1-Kurs'!T101/'1-Kurs'!T100-1</f>
        <v>0.16493605848240422</v>
      </c>
      <c r="U101" s="1">
        <f>'1-Kurs'!U101/'1-Kurs'!U100-1</f>
        <v>6.4218954609575496E-2</v>
      </c>
      <c r="V101" s="1">
        <f>'1-Kurs'!V101/'1-Kurs'!V100-1</f>
        <v>0.19232946422361508</v>
      </c>
      <c r="W101" s="1">
        <f>'1-Kurs'!W101/'1-Kurs'!W100-1</f>
        <v>-4.4911188537780755E-2</v>
      </c>
      <c r="X101" s="1">
        <f>'1-Kurs'!X101/'1-Kurs'!X100-1</f>
        <v>-5.9474511161561439E-2</v>
      </c>
      <c r="Y101" s="1">
        <f>'1-Kurs'!Y101/'1-Kurs'!Y100-1</f>
        <v>-2.7515131686569605E-2</v>
      </c>
      <c r="Z101" s="1">
        <f>'1-Kurs'!Z101/'1-Kurs'!Z100-1</f>
        <v>-8.2950911052670495E-3</v>
      </c>
      <c r="AA101" s="1">
        <f>'1-Kurs'!AA101/'1-Kurs'!AA100-1</f>
        <v>1.538023694937829E-3</v>
      </c>
      <c r="AB101" s="1">
        <f>'1-Kurs'!AB101/'1-Kurs'!AB100-1</f>
        <v>4.6672355126378795E-2</v>
      </c>
      <c r="AC101" s="5">
        <f>'1-Kurs'!AC101/'1-Kurs'!AC100-1</f>
        <v>7.7581944771048184E-2</v>
      </c>
    </row>
    <row r="102" spans="1:29" ht="12.75" x14ac:dyDescent="0.2">
      <c r="A102" s="9">
        <f>IF('1-Kurs'!A102=0,"",'1-Kurs'!A102)</f>
        <v>36098</v>
      </c>
      <c r="B102" s="1">
        <f>'1-Kurs'!B102/'1-Kurs'!B101-1</f>
        <v>-1.1714337434099886E-2</v>
      </c>
      <c r="C102" s="1">
        <f>'1-Kurs'!C102/'1-Kurs'!C101-1</f>
        <v>-0.10031590576146843</v>
      </c>
      <c r="D102" s="1">
        <f>'1-Kurs'!D102/'1-Kurs'!D101-1</f>
        <v>4.9690879443509361E-2</v>
      </c>
      <c r="E102" s="1">
        <f>'1-Kurs'!E102/'1-Kurs'!E101-1</f>
        <v>-1.4944597919502089E-2</v>
      </c>
      <c r="F102" s="1">
        <f>'1-Kurs'!F102/'1-Kurs'!F101-1</f>
        <v>5.1419384218810205E-2</v>
      </c>
      <c r="G102" s="1">
        <f>'1-Kurs'!G102/'1-Kurs'!G101-1</f>
        <v>-7.5681220653570414E-2</v>
      </c>
      <c r="H102" s="1">
        <f>'1-Kurs'!H102/'1-Kurs'!H101-1</f>
        <v>-1.4363320913564182E-2</v>
      </c>
      <c r="I102" s="1">
        <f>'1-Kurs'!I102/'1-Kurs'!I101-1</f>
        <v>-0.1125236929555461</v>
      </c>
      <c r="J102" s="1">
        <f>'1-Kurs'!J102/'1-Kurs'!J101-1</f>
        <v>8.5288640760482037E-2</v>
      </c>
      <c r="K102" s="1">
        <f>'1-Kurs'!K102/'1-Kurs'!K101-1</f>
        <v>-7.1071944997680991E-2</v>
      </c>
      <c r="L102" s="1">
        <f>'1-Kurs'!L102/'1-Kurs'!L101-1</f>
        <v>5.6219378530544262E-2</v>
      </c>
      <c r="M102" s="1">
        <f>'1-Kurs'!M102/'1-Kurs'!M101-1</f>
        <v>-0.13039837832565415</v>
      </c>
      <c r="N102" s="1">
        <f>'1-Kurs'!N102/'1-Kurs'!N101-1</f>
        <v>-3.3828023602489599E-2</v>
      </c>
      <c r="O102" s="1">
        <f>'1-Kurs'!O102/'1-Kurs'!O101-1</f>
        <v>-5.5918858660094495E-2</v>
      </c>
      <c r="P102" s="1">
        <f>'1-Kurs'!P102/'1-Kurs'!P101-1</f>
        <v>7.4962448403206761E-2</v>
      </c>
      <c r="Q102" s="1">
        <f>'1-Kurs'!Q102/'1-Kurs'!Q101-1</f>
        <v>0.11074798367003913</v>
      </c>
      <c r="R102" s="1">
        <f>'1-Kurs'!R102/'1-Kurs'!R101-1</f>
        <v>1.8717095402537964E-2</v>
      </c>
      <c r="S102" s="1">
        <f>'1-Kurs'!S102/'1-Kurs'!S101-1</f>
        <v>1.1293005340103468E-2</v>
      </c>
      <c r="T102" s="1">
        <f>'1-Kurs'!T102/'1-Kurs'!T101-1</f>
        <v>-7.5481733177343191E-2</v>
      </c>
      <c r="U102" s="1">
        <f>'1-Kurs'!U102/'1-Kurs'!U101-1</f>
        <v>9.6563718763780226E-2</v>
      </c>
      <c r="V102" s="1">
        <f>'1-Kurs'!V102/'1-Kurs'!V101-1</f>
        <v>-0.11374704389257462</v>
      </c>
      <c r="W102" s="1">
        <f>'1-Kurs'!W102/'1-Kurs'!W101-1</f>
        <v>-4.1191390811603612E-2</v>
      </c>
      <c r="X102" s="1">
        <f>'1-Kurs'!X102/'1-Kurs'!X101-1</f>
        <v>-5.6275317256515578E-4</v>
      </c>
      <c r="Y102" s="1">
        <f>'1-Kurs'!Y102/'1-Kurs'!Y101-1</f>
        <v>-7.7903895324161754E-2</v>
      </c>
      <c r="Z102" s="1">
        <f>'1-Kurs'!Z102/'1-Kurs'!Z101-1</f>
        <v>-5.1543829089415016E-2</v>
      </c>
      <c r="AA102" s="1">
        <f>'1-Kurs'!AA102/'1-Kurs'!AA101-1</f>
        <v>3.7356994152574208E-2</v>
      </c>
      <c r="AB102" s="1">
        <f>'1-Kurs'!AB102/'1-Kurs'!AB101-1</f>
        <v>-1.4958899923297908E-2</v>
      </c>
      <c r="AC102" s="5">
        <f>'1-Kurs'!AC102/'1-Kurs'!AC101-1</f>
        <v>-2.9743297116815559E-2</v>
      </c>
    </row>
    <row r="103" spans="1:29" ht="12.75" x14ac:dyDescent="0.2">
      <c r="A103" s="9">
        <f>IF('1-Kurs'!A103=0,"",'1-Kurs'!A103)</f>
        <v>36129</v>
      </c>
      <c r="B103" s="1">
        <f>'1-Kurs'!B103/'1-Kurs'!B102-1</f>
        <v>-2.8468669554708725E-3</v>
      </c>
      <c r="C103" s="1">
        <f>'1-Kurs'!C103/'1-Kurs'!C102-1</f>
        <v>-0.20857676043007689</v>
      </c>
      <c r="D103" s="1">
        <f>'1-Kurs'!D103/'1-Kurs'!D102-1</f>
        <v>4.4336047382709021E-2</v>
      </c>
      <c r="E103" s="1">
        <f>'1-Kurs'!E103/'1-Kurs'!E102-1</f>
        <v>-2.261523431363599E-2</v>
      </c>
      <c r="F103" s="1">
        <f>'1-Kurs'!F103/'1-Kurs'!F102-1</f>
        <v>4.8757678702522345E-3</v>
      </c>
      <c r="G103" s="1">
        <f>'1-Kurs'!G103/'1-Kurs'!G102-1</f>
        <v>-4.389038538390444E-2</v>
      </c>
      <c r="H103" s="1">
        <f>'1-Kurs'!H103/'1-Kurs'!H102-1</f>
        <v>1.1316844030804241E-3</v>
      </c>
      <c r="I103" s="1">
        <f>'1-Kurs'!I103/'1-Kurs'!I102-1</f>
        <v>-0.21348314606741581</v>
      </c>
      <c r="J103" s="1">
        <f>'1-Kurs'!J103/'1-Kurs'!J102-1</f>
        <v>-3.5510280363176938E-2</v>
      </c>
      <c r="K103" s="1">
        <f>'1-Kurs'!K103/'1-Kurs'!K102-1</f>
        <v>-0.18064395022883295</v>
      </c>
      <c r="L103" s="1">
        <f>'1-Kurs'!L103/'1-Kurs'!L102-1</f>
        <v>-4.9306751989498743E-2</v>
      </c>
      <c r="M103" s="1">
        <f>'1-Kurs'!M103/'1-Kurs'!M102-1</f>
        <v>-0.18966648860735036</v>
      </c>
      <c r="N103" s="1">
        <f>'1-Kurs'!N103/'1-Kurs'!N102-1</f>
        <v>6.8048480062488537E-2</v>
      </c>
      <c r="O103" s="1">
        <f>'1-Kurs'!O103/'1-Kurs'!O102-1</f>
        <v>-3.7409399111526742E-2</v>
      </c>
      <c r="P103" s="1">
        <f>'1-Kurs'!P103/'1-Kurs'!P102-1</f>
        <v>4.8416579561630924E-2</v>
      </c>
      <c r="Q103" s="1">
        <f>'1-Kurs'!Q103/'1-Kurs'!Q102-1</f>
        <v>3.7549812873343802E-2</v>
      </c>
      <c r="R103" s="1">
        <f>'1-Kurs'!R103/'1-Kurs'!R102-1</f>
        <v>4.3093797998906558E-2</v>
      </c>
      <c r="S103" s="1">
        <f>'1-Kurs'!S103/'1-Kurs'!S102-1</f>
        <v>7.1522875524975271E-2</v>
      </c>
      <c r="T103" s="1">
        <f>'1-Kurs'!T103/'1-Kurs'!T102-1</f>
        <v>-0.22695650572519255</v>
      </c>
      <c r="U103" s="1">
        <f>'1-Kurs'!U103/'1-Kurs'!U102-1</f>
        <v>-5.0443431838959829E-2</v>
      </c>
      <c r="V103" s="1">
        <f>'1-Kurs'!V103/'1-Kurs'!V102-1</f>
        <v>-0.22903986616814909</v>
      </c>
      <c r="W103" s="1">
        <f>'1-Kurs'!W103/'1-Kurs'!W102-1</f>
        <v>6.182678075446546E-2</v>
      </c>
      <c r="X103" s="1">
        <f>'1-Kurs'!X103/'1-Kurs'!X102-1</f>
        <v>-6.6523715341533896E-2</v>
      </c>
      <c r="Y103" s="1">
        <f>'1-Kurs'!Y103/'1-Kurs'!Y102-1</f>
        <v>3.3674423042920676E-2</v>
      </c>
      <c r="Z103" s="1">
        <f>'1-Kurs'!Z103/'1-Kurs'!Z102-1</f>
        <v>6.0210647785948979E-2</v>
      </c>
      <c r="AA103" s="1">
        <f>'1-Kurs'!AA103/'1-Kurs'!AA102-1</f>
        <v>-2.2573644834978812E-2</v>
      </c>
      <c r="AB103" s="1">
        <f>'1-Kurs'!AB103/'1-Kurs'!AB102-1</f>
        <v>-4.2492289619191603E-2</v>
      </c>
      <c r="AC103" s="5">
        <f>'1-Kurs'!AC103/'1-Kurs'!AC102-1</f>
        <v>-7.2053585194769232E-2</v>
      </c>
    </row>
    <row r="104" spans="1:29" ht="12.75" x14ac:dyDescent="0.2">
      <c r="A104" s="9">
        <f>IF('1-Kurs'!A104=0,"",'1-Kurs'!A104)</f>
        <v>36160</v>
      </c>
      <c r="B104" s="1">
        <f>'1-Kurs'!B104/'1-Kurs'!B103-1</f>
        <v>-4.8984874935566802E-2</v>
      </c>
      <c r="C104" s="1">
        <f>'1-Kurs'!C104/'1-Kurs'!C103-1</f>
        <v>-4.267007609862139E-2</v>
      </c>
      <c r="D104" s="1">
        <f>'1-Kurs'!D104/'1-Kurs'!D103-1</f>
        <v>7.3557641062180767E-2</v>
      </c>
      <c r="E104" s="1">
        <f>'1-Kurs'!E104/'1-Kurs'!E103-1</f>
        <v>-5.5878539622185142E-2</v>
      </c>
      <c r="F104" s="1">
        <f>'1-Kurs'!F104/'1-Kurs'!F103-1</f>
        <v>-6.817877807770012E-2</v>
      </c>
      <c r="G104" s="1">
        <f>'1-Kurs'!G104/'1-Kurs'!G103-1</f>
        <v>-5.1781723692119974E-2</v>
      </c>
      <c r="H104" s="1">
        <f>'1-Kurs'!H104/'1-Kurs'!H103-1</f>
        <v>-1.6245500937409174E-2</v>
      </c>
      <c r="I104" s="1">
        <f>'1-Kurs'!I104/'1-Kurs'!I103-1</f>
        <v>2.1372865290919085E-2</v>
      </c>
      <c r="J104" s="1">
        <f>'1-Kurs'!J104/'1-Kurs'!J103-1</f>
        <v>-3.5345620952557777E-2</v>
      </c>
      <c r="K104" s="1">
        <f>'1-Kurs'!K104/'1-Kurs'!K103-1</f>
        <v>-0.10389298688830673</v>
      </c>
      <c r="L104" s="1">
        <f>'1-Kurs'!L104/'1-Kurs'!L103-1</f>
        <v>-3.2151931012821544E-2</v>
      </c>
      <c r="M104" s="1">
        <f>'1-Kurs'!M104/'1-Kurs'!M103-1</f>
        <v>-5.1648429962283915E-2</v>
      </c>
      <c r="N104" s="1">
        <f>'1-Kurs'!N104/'1-Kurs'!N103-1</f>
        <v>-2.6312141236887743E-2</v>
      </c>
      <c r="O104" s="1">
        <f>'1-Kurs'!O104/'1-Kurs'!O103-1</f>
        <v>3.1558042368631023E-2</v>
      </c>
      <c r="P104" s="1">
        <f>'1-Kurs'!P104/'1-Kurs'!P103-1</f>
        <v>-9.8450121727088447E-2</v>
      </c>
      <c r="Q104" s="1">
        <f>'1-Kurs'!Q104/'1-Kurs'!Q103-1</f>
        <v>-8.4843687674511226E-2</v>
      </c>
      <c r="R104" s="1">
        <f>'1-Kurs'!R104/'1-Kurs'!R103-1</f>
        <v>-0.1086056693487456</v>
      </c>
      <c r="S104" s="1">
        <f>'1-Kurs'!S104/'1-Kurs'!S103-1</f>
        <v>-4.1290486004046612E-2</v>
      </c>
      <c r="T104" s="1">
        <f>'1-Kurs'!T104/'1-Kurs'!T103-1</f>
        <v>2.2357091808374197E-2</v>
      </c>
      <c r="U104" s="1">
        <f>'1-Kurs'!U104/'1-Kurs'!U103-1</f>
        <v>-5.757789901319188E-2</v>
      </c>
      <c r="V104" s="1">
        <f>'1-Kurs'!V104/'1-Kurs'!V103-1</f>
        <v>1.9415173336210678E-2</v>
      </c>
      <c r="W104" s="1">
        <f>'1-Kurs'!W104/'1-Kurs'!W103-1</f>
        <v>-7.4431277330954893E-2</v>
      </c>
      <c r="X104" s="1">
        <f>'1-Kurs'!X104/'1-Kurs'!X103-1</f>
        <v>-3.935954900595795E-2</v>
      </c>
      <c r="Y104" s="1">
        <f>'1-Kurs'!Y104/'1-Kurs'!Y103-1</f>
        <v>-2.2678061130984362E-2</v>
      </c>
      <c r="Z104" s="1">
        <f>'1-Kurs'!Z104/'1-Kurs'!Z103-1</f>
        <v>3.5643359784675255E-2</v>
      </c>
      <c r="AA104" s="1">
        <f>'1-Kurs'!AA104/'1-Kurs'!AA103-1</f>
        <v>-2.3885401091146563E-2</v>
      </c>
      <c r="AB104" s="1">
        <f>'1-Kurs'!AB104/'1-Kurs'!AB103-1</f>
        <v>-3.3858022388157605E-2</v>
      </c>
      <c r="AC104" s="5">
        <f>'1-Kurs'!AC104/'1-Kurs'!AC103-1</f>
        <v>-3.3944103953764904E-2</v>
      </c>
    </row>
    <row r="105" spans="1:29" ht="12.75" x14ac:dyDescent="0.2">
      <c r="A105" s="9">
        <f>IF('1-Kurs'!A105=0,"",'1-Kurs'!A105)</f>
        <v>36189</v>
      </c>
      <c r="B105" s="1">
        <f>'1-Kurs'!B105/'1-Kurs'!B104-1</f>
        <v>-2.804109139856592E-2</v>
      </c>
      <c r="C105" s="1">
        <f>'1-Kurs'!C105/'1-Kurs'!C104-1</f>
        <v>7.7125523548909669E-2</v>
      </c>
      <c r="D105" s="1">
        <f>'1-Kurs'!D105/'1-Kurs'!D104-1</f>
        <v>-0.1144648659285713</v>
      </c>
      <c r="E105" s="1">
        <f>'1-Kurs'!E105/'1-Kurs'!E104-1</f>
        <v>-3.6766035132547503E-2</v>
      </c>
      <c r="F105" s="1">
        <f>'1-Kurs'!F105/'1-Kurs'!F104-1</f>
        <v>8.2511591498299897E-3</v>
      </c>
      <c r="G105" s="1">
        <f>'1-Kurs'!G105/'1-Kurs'!G104-1</f>
        <v>8.8853325724191912E-3</v>
      </c>
      <c r="H105" s="1">
        <f>'1-Kurs'!H105/'1-Kurs'!H104-1</f>
        <v>-7.1160958035926258E-3</v>
      </c>
      <c r="I105" s="1">
        <f>'1-Kurs'!I105/'1-Kurs'!I104-1</f>
        <v>-3.2914755715757971E-2</v>
      </c>
      <c r="J105" s="1">
        <f>'1-Kurs'!J105/'1-Kurs'!J104-1</f>
        <v>-9.2216639081614815E-3</v>
      </c>
      <c r="K105" s="1">
        <f>'1-Kurs'!K105/'1-Kurs'!K104-1</f>
        <v>0.2202984804662429</v>
      </c>
      <c r="L105" s="1">
        <f>'1-Kurs'!L105/'1-Kurs'!L104-1</f>
        <v>2.9125753466911597E-2</v>
      </c>
      <c r="M105" s="1">
        <f>'1-Kurs'!M105/'1-Kurs'!M104-1</f>
        <v>-7.8869559436860692E-2</v>
      </c>
      <c r="N105" s="1">
        <f>'1-Kurs'!N105/'1-Kurs'!N104-1</f>
        <v>3.9833189234473876E-2</v>
      </c>
      <c r="O105" s="1">
        <f>'1-Kurs'!O105/'1-Kurs'!O104-1</f>
        <v>4.6521181218740715E-2</v>
      </c>
      <c r="P105" s="1">
        <f>'1-Kurs'!P105/'1-Kurs'!P104-1</f>
        <v>-6.0404528415724079E-2</v>
      </c>
      <c r="Q105" s="1">
        <f>'1-Kurs'!Q105/'1-Kurs'!Q104-1</f>
        <v>-6.1227738618176875E-2</v>
      </c>
      <c r="R105" s="1">
        <f>'1-Kurs'!R105/'1-Kurs'!R104-1</f>
        <v>-5.723674330642925E-2</v>
      </c>
      <c r="S105" s="1">
        <f>'1-Kurs'!S105/'1-Kurs'!S104-1</f>
        <v>-9.2177633528233271E-2</v>
      </c>
      <c r="T105" s="1">
        <f>'1-Kurs'!T105/'1-Kurs'!T104-1</f>
        <v>2.2739226247145528E-2</v>
      </c>
      <c r="U105" s="1">
        <f>'1-Kurs'!U105/'1-Kurs'!U104-1</f>
        <v>8.3775005807740222E-4</v>
      </c>
      <c r="V105" s="1">
        <f>'1-Kurs'!V105/'1-Kurs'!V104-1</f>
        <v>4.9633898817659006E-2</v>
      </c>
      <c r="W105" s="1">
        <f>'1-Kurs'!W105/'1-Kurs'!W104-1</f>
        <v>4.3407144640079887E-2</v>
      </c>
      <c r="X105" s="1">
        <f>'1-Kurs'!X105/'1-Kurs'!X104-1</f>
        <v>-3.1377791292569124E-2</v>
      </c>
      <c r="Y105" s="1">
        <f>'1-Kurs'!Y105/'1-Kurs'!Y104-1</f>
        <v>3.2719367698740287E-2</v>
      </c>
      <c r="Z105" s="1">
        <f>'1-Kurs'!Z105/'1-Kurs'!Z104-1</f>
        <v>-5.1931337734943295E-2</v>
      </c>
      <c r="AA105" s="1">
        <f>'1-Kurs'!AA105/'1-Kurs'!AA104-1</f>
        <v>1.9960320052816449E-3</v>
      </c>
      <c r="AB105" s="1">
        <f>'1-Kurs'!AB105/'1-Kurs'!AB104-1</f>
        <v>-3.0913769652161083E-3</v>
      </c>
      <c r="AC105" s="5">
        <f>'1-Kurs'!AC105/'1-Kurs'!AC104-1</f>
        <v>-4.3671645257866709E-3</v>
      </c>
    </row>
    <row r="106" spans="1:29" ht="12.75" x14ac:dyDescent="0.2">
      <c r="A106" s="9">
        <f>IF('1-Kurs'!A106=0,"",'1-Kurs'!A106)</f>
        <v>36217</v>
      </c>
      <c r="B106" s="1">
        <f>'1-Kurs'!B106/'1-Kurs'!B105-1</f>
        <v>-2.0066271379914347E-2</v>
      </c>
      <c r="C106" s="1">
        <f>'1-Kurs'!C106/'1-Kurs'!C105-1</f>
        <v>-4.4291376831306128E-2</v>
      </c>
      <c r="D106" s="1">
        <f>'1-Kurs'!D106/'1-Kurs'!D105-1</f>
        <v>-2.3499506817932669E-2</v>
      </c>
      <c r="E106" s="1">
        <f>'1-Kurs'!E106/'1-Kurs'!E105-1</f>
        <v>-2.7317699654268224E-2</v>
      </c>
      <c r="F106" s="1">
        <f>'1-Kurs'!F106/'1-Kurs'!F105-1</f>
        <v>-4.3398210187377884E-2</v>
      </c>
      <c r="G106" s="1">
        <f>'1-Kurs'!G106/'1-Kurs'!G105-1</f>
        <v>-6.0262751520043234E-2</v>
      </c>
      <c r="H106" s="1">
        <f>'1-Kurs'!H106/'1-Kurs'!H105-1</f>
        <v>3.8157801884797227E-3</v>
      </c>
      <c r="I106" s="1">
        <f>'1-Kurs'!I106/'1-Kurs'!I105-1</f>
        <v>-5.4893384915303933E-2</v>
      </c>
      <c r="J106" s="1">
        <f>'1-Kurs'!J106/'1-Kurs'!J105-1</f>
        <v>-0.12227659053826401</v>
      </c>
      <c r="K106" s="1">
        <f>'1-Kurs'!K106/'1-Kurs'!K105-1</f>
        <v>2.8889211938785131E-3</v>
      </c>
      <c r="L106" s="1">
        <f>'1-Kurs'!L106/'1-Kurs'!L105-1</f>
        <v>4.8947408269466086E-2</v>
      </c>
      <c r="M106" s="1">
        <f>'1-Kurs'!M106/'1-Kurs'!M105-1</f>
        <v>-9.2971154781440912E-2</v>
      </c>
      <c r="N106" s="1">
        <f>'1-Kurs'!N106/'1-Kurs'!N105-1</f>
        <v>0.14832167485240855</v>
      </c>
      <c r="O106" s="1">
        <f>'1-Kurs'!O106/'1-Kurs'!O105-1</f>
        <v>7.5628252547407238E-2</v>
      </c>
      <c r="P106" s="1">
        <f>'1-Kurs'!P106/'1-Kurs'!P105-1</f>
        <v>-0.1010985734843528</v>
      </c>
      <c r="Q106" s="1">
        <f>'1-Kurs'!Q106/'1-Kurs'!Q105-1</f>
        <v>-3.6692580505043315E-2</v>
      </c>
      <c r="R106" s="1">
        <f>'1-Kurs'!R106/'1-Kurs'!R105-1</f>
        <v>-0.18452532015803158</v>
      </c>
      <c r="S106" s="1">
        <f>'1-Kurs'!S106/'1-Kurs'!S105-1</f>
        <v>-9.9757284024402093E-2</v>
      </c>
      <c r="T106" s="1">
        <f>'1-Kurs'!T106/'1-Kurs'!T105-1</f>
        <v>-9.7582647923264432E-2</v>
      </c>
      <c r="U106" s="1">
        <f>'1-Kurs'!U106/'1-Kurs'!U105-1</f>
        <v>-0.13077857190867737</v>
      </c>
      <c r="V106" s="1">
        <f>'1-Kurs'!V106/'1-Kurs'!V105-1</f>
        <v>-4.617207091700315E-2</v>
      </c>
      <c r="W106" s="1">
        <f>'1-Kurs'!W106/'1-Kurs'!W105-1</f>
        <v>8.5994063029418921E-2</v>
      </c>
      <c r="X106" s="1">
        <f>'1-Kurs'!X106/'1-Kurs'!X105-1</f>
        <v>-5.656304148404856E-2</v>
      </c>
      <c r="Y106" s="1">
        <f>'1-Kurs'!Y106/'1-Kurs'!Y105-1</f>
        <v>7.5956500978526131E-2</v>
      </c>
      <c r="Z106" s="1">
        <f>'1-Kurs'!Z106/'1-Kurs'!Z105-1</f>
        <v>0.10411906837619678</v>
      </c>
      <c r="AA106" s="1">
        <f>'1-Kurs'!AA106/'1-Kurs'!AA105-1</f>
        <v>3.4375402143047129E-2</v>
      </c>
      <c r="AB106" s="1">
        <f>'1-Kurs'!AB106/'1-Kurs'!AB105-1</f>
        <v>-2.5465383286609411E-2</v>
      </c>
      <c r="AC106" s="5">
        <f>'1-Kurs'!AC106/'1-Kurs'!AC105-1</f>
        <v>-3.4843019419663057E-2</v>
      </c>
    </row>
    <row r="107" spans="1:29" ht="12.75" x14ac:dyDescent="0.2">
      <c r="A107" s="9">
        <f>IF('1-Kurs'!A107=0,"",'1-Kurs'!A107)</f>
        <v>36250</v>
      </c>
      <c r="B107" s="1">
        <f>'1-Kurs'!B107/'1-Kurs'!B106-1</f>
        <v>3.9072632179625755E-2</v>
      </c>
      <c r="C107" s="1">
        <f>'1-Kurs'!C107/'1-Kurs'!C106-1</f>
        <v>0.34494983379585853</v>
      </c>
      <c r="D107" s="1">
        <f>'1-Kurs'!D107/'1-Kurs'!D106-1</f>
        <v>7.049449952675757E-2</v>
      </c>
      <c r="E107" s="1">
        <f>'1-Kurs'!E107/'1-Kurs'!E106-1</f>
        <v>-3.7888980700759856E-3</v>
      </c>
      <c r="F107" s="1">
        <f>'1-Kurs'!F107/'1-Kurs'!F106-1</f>
        <v>7.6954683824810965E-2</v>
      </c>
      <c r="G107" s="1">
        <f>'1-Kurs'!G107/'1-Kurs'!G106-1</f>
        <v>3.6338908555054061E-2</v>
      </c>
      <c r="H107" s="1">
        <f>'1-Kurs'!H107/'1-Kurs'!H106-1</f>
        <v>-2.4205969306043573E-2</v>
      </c>
      <c r="I107" s="1">
        <f>'1-Kurs'!I107/'1-Kurs'!I106-1</f>
        <v>0.34407970089009798</v>
      </c>
      <c r="J107" s="1">
        <f>'1-Kurs'!J107/'1-Kurs'!J106-1</f>
        <v>0.10444103364114432</v>
      </c>
      <c r="K107" s="1">
        <f>'1-Kurs'!K107/'1-Kurs'!K106-1</f>
        <v>-5.0499308627729111E-2</v>
      </c>
      <c r="L107" s="1">
        <f>'1-Kurs'!L107/'1-Kurs'!L106-1</f>
        <v>-2.6439841027591005E-2</v>
      </c>
      <c r="M107" s="1">
        <f>'1-Kurs'!M107/'1-Kurs'!M106-1</f>
        <v>0.21688962227272879</v>
      </c>
      <c r="N107" s="1">
        <f>'1-Kurs'!N107/'1-Kurs'!N106-1</f>
        <v>-2.0384745657268111E-2</v>
      </c>
      <c r="O107" s="1">
        <f>'1-Kurs'!O107/'1-Kurs'!O106-1</f>
        <v>-0.11355561340964049</v>
      </c>
      <c r="P107" s="1">
        <f>'1-Kurs'!P107/'1-Kurs'!P106-1</f>
        <v>6.0576158234405098E-2</v>
      </c>
      <c r="Q107" s="1">
        <f>'1-Kurs'!Q107/'1-Kurs'!Q106-1</f>
        <v>9.4445605453857384E-2</v>
      </c>
      <c r="R107" s="1">
        <f>'1-Kurs'!R107/'1-Kurs'!R106-1</f>
        <v>6.3148705871446831E-2</v>
      </c>
      <c r="S107" s="1">
        <f>'1-Kurs'!S107/'1-Kurs'!S106-1</f>
        <v>-5.1987895744818213E-2</v>
      </c>
      <c r="T107" s="1">
        <f>'1-Kurs'!T107/'1-Kurs'!T106-1</f>
        <v>0.38615695722845778</v>
      </c>
      <c r="U107" s="1">
        <f>'1-Kurs'!U107/'1-Kurs'!U106-1</f>
        <v>0.1324024460278852</v>
      </c>
      <c r="V107" s="1">
        <f>'1-Kurs'!V107/'1-Kurs'!V106-1</f>
        <v>0.35713414372035257</v>
      </c>
      <c r="W107" s="1">
        <f>'1-Kurs'!W107/'1-Kurs'!W106-1</f>
        <v>-5.2347082720845095E-2</v>
      </c>
      <c r="X107" s="1">
        <f>'1-Kurs'!X107/'1-Kurs'!X106-1</f>
        <v>-6.3422233650170745E-2</v>
      </c>
      <c r="Y107" s="1">
        <f>'1-Kurs'!Y107/'1-Kurs'!Y106-1</f>
        <v>-1.1243399471957738E-2</v>
      </c>
      <c r="Z107" s="1">
        <f>'1-Kurs'!Z107/'1-Kurs'!Z106-1</f>
        <v>-4.0279249039602782E-2</v>
      </c>
      <c r="AA107" s="1">
        <f>'1-Kurs'!AA107/'1-Kurs'!AA106-1</f>
        <v>-1.1628109503284412E-3</v>
      </c>
      <c r="AB107" s="1">
        <f>'1-Kurs'!AB107/'1-Kurs'!AB106-1</f>
        <v>7.1837226290246692E-2</v>
      </c>
      <c r="AC107" s="5">
        <f>'1-Kurs'!AC107/'1-Kurs'!AC106-1</f>
        <v>9.5843093549538905E-2</v>
      </c>
    </row>
    <row r="108" spans="1:29" ht="12.75" x14ac:dyDescent="0.2">
      <c r="A108" s="9">
        <f>IF('1-Kurs'!A108=0,"",'1-Kurs'!A108)</f>
        <v>36280</v>
      </c>
      <c r="B108" s="1">
        <f>'1-Kurs'!B108/'1-Kurs'!B107-1</f>
        <v>0.1068250380496778</v>
      </c>
      <c r="C108" s="1">
        <f>'1-Kurs'!C108/'1-Kurs'!C107-1</f>
        <v>8.2823627668278554E-2</v>
      </c>
      <c r="D108" s="1">
        <f>'1-Kurs'!D108/'1-Kurs'!D107-1</f>
        <v>-6.5069097082814609E-2</v>
      </c>
      <c r="E108" s="1">
        <f>'1-Kurs'!E108/'1-Kurs'!E107-1</f>
        <v>0.14892744791838575</v>
      </c>
      <c r="F108" s="1">
        <f>'1-Kurs'!F108/'1-Kurs'!F107-1</f>
        <v>-5.1215873507104326E-2</v>
      </c>
      <c r="G108" s="1">
        <f>'1-Kurs'!G108/'1-Kurs'!G107-1</f>
        <v>3.5407164584342121E-2</v>
      </c>
      <c r="H108" s="1">
        <f>'1-Kurs'!H108/'1-Kurs'!H107-1</f>
        <v>2.4586373883166868E-2</v>
      </c>
      <c r="I108" s="1">
        <f>'1-Kurs'!I108/'1-Kurs'!I107-1</f>
        <v>2.6726657080569538E-2</v>
      </c>
      <c r="J108" s="1">
        <f>'1-Kurs'!J108/'1-Kurs'!J107-1</f>
        <v>-9.6654652821127285E-2</v>
      </c>
      <c r="K108" s="1">
        <f>'1-Kurs'!K108/'1-Kurs'!K107-1</f>
        <v>0.13246963950561108</v>
      </c>
      <c r="L108" s="1">
        <f>'1-Kurs'!L108/'1-Kurs'!L107-1</f>
        <v>-8.6498327281175902E-3</v>
      </c>
      <c r="M108" s="1">
        <f>'1-Kurs'!M108/'1-Kurs'!M107-1</f>
        <v>0.10896970299985087</v>
      </c>
      <c r="N108" s="1">
        <f>'1-Kurs'!N108/'1-Kurs'!N107-1</f>
        <v>0.1448757391439337</v>
      </c>
      <c r="O108" s="1">
        <f>'1-Kurs'!O108/'1-Kurs'!O107-1</f>
        <v>8.9919590661889259E-2</v>
      </c>
      <c r="P108" s="1">
        <f>'1-Kurs'!P108/'1-Kurs'!P107-1</f>
        <v>-8.8875028565439385E-3</v>
      </c>
      <c r="Q108" s="1">
        <f>'1-Kurs'!Q108/'1-Kurs'!Q107-1</f>
        <v>-3.8439803788502314E-2</v>
      </c>
      <c r="R108" s="1">
        <f>'1-Kurs'!R108/'1-Kurs'!R107-1</f>
        <v>1.7514885524709589E-2</v>
      </c>
      <c r="S108" s="1">
        <f>'1-Kurs'!S108/'1-Kurs'!S107-1</f>
        <v>-0.22517666920914081</v>
      </c>
      <c r="T108" s="1">
        <f>'1-Kurs'!T108/'1-Kurs'!T107-1</f>
        <v>1.3203395431415244E-2</v>
      </c>
      <c r="U108" s="1">
        <f>'1-Kurs'!U108/'1-Kurs'!U107-1</f>
        <v>-7.7982110795071669E-2</v>
      </c>
      <c r="V108" s="1">
        <f>'1-Kurs'!V108/'1-Kurs'!V107-1</f>
        <v>9.6816223383992206E-2</v>
      </c>
      <c r="W108" s="1">
        <f>'1-Kurs'!W108/'1-Kurs'!W107-1</f>
        <v>7.8737561577455706E-2</v>
      </c>
      <c r="X108" s="1">
        <f>'1-Kurs'!X108/'1-Kurs'!X107-1</f>
        <v>-0.16633021956345706</v>
      </c>
      <c r="Y108" s="1">
        <f>'1-Kurs'!Y108/'1-Kurs'!Y107-1</f>
        <v>7.5578234560814916E-2</v>
      </c>
      <c r="Z108" s="1">
        <f>'1-Kurs'!Z108/'1-Kurs'!Z107-1</f>
        <v>-1.9917461246237722E-2</v>
      </c>
      <c r="AA108" s="1">
        <f>'1-Kurs'!AA108/'1-Kurs'!AA107-1</f>
        <v>6.9214653860301789E-2</v>
      </c>
      <c r="AB108" s="1">
        <f>'1-Kurs'!AB108/'1-Kurs'!AB107-1</f>
        <v>1.9010488932164504E-2</v>
      </c>
      <c r="AC108" s="5">
        <f>'1-Kurs'!AC108/'1-Kurs'!AC107-1</f>
        <v>4.0422902326333165E-2</v>
      </c>
    </row>
    <row r="109" spans="1:29" ht="12.75" x14ac:dyDescent="0.2">
      <c r="A109" s="9">
        <f>IF('1-Kurs'!A109=0,"",'1-Kurs'!A109)</f>
        <v>36308</v>
      </c>
      <c r="B109" s="1">
        <f>'1-Kurs'!B109/'1-Kurs'!B108-1</f>
        <v>-7.0496058568563891E-2</v>
      </c>
      <c r="C109" s="1">
        <f>'1-Kurs'!C109/'1-Kurs'!C108-1</f>
        <v>-4.8526374660920912E-2</v>
      </c>
      <c r="D109" s="1">
        <f>'1-Kurs'!D109/'1-Kurs'!D108-1</f>
        <v>0.17331226283415102</v>
      </c>
      <c r="E109" s="1">
        <f>'1-Kurs'!E109/'1-Kurs'!E108-1</f>
        <v>-0.13371650000453572</v>
      </c>
      <c r="F109" s="1">
        <f>'1-Kurs'!F109/'1-Kurs'!F108-1</f>
        <v>6.9581217926530936E-3</v>
      </c>
      <c r="G109" s="1">
        <f>'1-Kurs'!G109/'1-Kurs'!G108-1</f>
        <v>-6.1026764244572762E-2</v>
      </c>
      <c r="H109" s="1">
        <f>'1-Kurs'!H109/'1-Kurs'!H108-1</f>
        <v>-5.7498008823818947E-2</v>
      </c>
      <c r="I109" s="1">
        <f>'1-Kurs'!I109/'1-Kurs'!I108-1</f>
        <v>-0.13278914514954865</v>
      </c>
      <c r="J109" s="1">
        <f>'1-Kurs'!J109/'1-Kurs'!J108-1</f>
        <v>-1.9162064458985717E-2</v>
      </c>
      <c r="K109" s="1">
        <f>'1-Kurs'!K109/'1-Kurs'!K108-1</f>
        <v>-7.1536755629448834E-2</v>
      </c>
      <c r="L109" s="1">
        <f>'1-Kurs'!L109/'1-Kurs'!L108-1</f>
        <v>-1.9282484934836086E-3</v>
      </c>
      <c r="M109" s="1">
        <f>'1-Kurs'!M109/'1-Kurs'!M108-1</f>
        <v>4.2867268478939291E-2</v>
      </c>
      <c r="N109" s="1">
        <f>'1-Kurs'!N109/'1-Kurs'!N108-1</f>
        <v>-0.1567462457511426</v>
      </c>
      <c r="O109" s="1">
        <f>'1-Kurs'!O109/'1-Kurs'!O108-1</f>
        <v>-9.5334146917013585E-2</v>
      </c>
      <c r="P109" s="1">
        <f>'1-Kurs'!P109/'1-Kurs'!P108-1</f>
        <v>-4.7527454191006124E-2</v>
      </c>
      <c r="Q109" s="1">
        <f>'1-Kurs'!Q109/'1-Kurs'!Q108-1</f>
        <v>-8.6373768708650767E-3</v>
      </c>
      <c r="R109" s="1">
        <f>'1-Kurs'!R109/'1-Kurs'!R108-1</f>
        <v>-8.0480501925578207E-2</v>
      </c>
      <c r="S109" s="1">
        <f>'1-Kurs'!S109/'1-Kurs'!S108-1</f>
        <v>0.15877676217627501</v>
      </c>
      <c r="T109" s="1">
        <f>'1-Kurs'!T109/'1-Kurs'!T108-1</f>
        <v>-0.10737520801517564</v>
      </c>
      <c r="U109" s="1">
        <f>'1-Kurs'!U109/'1-Kurs'!U108-1</f>
        <v>-5.5443694718994463E-2</v>
      </c>
      <c r="V109" s="1">
        <f>'1-Kurs'!V109/'1-Kurs'!V108-1</f>
        <v>-7.8546809487089142E-2</v>
      </c>
      <c r="W109" s="1">
        <f>'1-Kurs'!W109/'1-Kurs'!W108-1</f>
        <v>-9.4731694885228257E-2</v>
      </c>
      <c r="X109" s="1">
        <f>'1-Kurs'!X109/'1-Kurs'!X108-1</f>
        <v>-0.13924810781641328</v>
      </c>
      <c r="Y109" s="1">
        <f>'1-Kurs'!Y109/'1-Kurs'!Y108-1</f>
        <v>-9.3693577205191003E-2</v>
      </c>
      <c r="Z109" s="1">
        <f>'1-Kurs'!Z109/'1-Kurs'!Z108-1</f>
        <v>3.4375737795672379E-2</v>
      </c>
      <c r="AA109" s="1">
        <f>'1-Kurs'!AA109/'1-Kurs'!AA108-1</f>
        <v>-4.3661641499411208E-2</v>
      </c>
      <c r="AB109" s="1">
        <f>'1-Kurs'!AB109/'1-Kurs'!AB108-1</f>
        <v>-4.5454470239972955E-2</v>
      </c>
      <c r="AC109" s="5">
        <f>'1-Kurs'!AC109/'1-Kurs'!AC108-1</f>
        <v>-6.1449774479165886E-2</v>
      </c>
    </row>
    <row r="110" spans="1:29" ht="12.75" x14ac:dyDescent="0.2">
      <c r="A110" s="9">
        <f>IF('1-Kurs'!A110=0,"",'1-Kurs'!A110)</f>
        <v>36341</v>
      </c>
      <c r="B110" s="1">
        <f>'1-Kurs'!B110/'1-Kurs'!B109-1</f>
        <v>9.904369475289454E-2</v>
      </c>
      <c r="C110" s="1">
        <f>'1-Kurs'!C110/'1-Kurs'!C109-1</f>
        <v>0.13969437928587025</v>
      </c>
      <c r="D110" s="1">
        <f>'1-Kurs'!D110/'1-Kurs'!D109-1</f>
        <v>-0.1753877838293989</v>
      </c>
      <c r="E110" s="1">
        <f>'1-Kurs'!E110/'1-Kurs'!E109-1</f>
        <v>0.20767641897428413</v>
      </c>
      <c r="F110" s="1">
        <f>'1-Kurs'!F110/'1-Kurs'!F109-1</f>
        <v>-3.4456240734993981E-2</v>
      </c>
      <c r="G110" s="1">
        <f>'1-Kurs'!G110/'1-Kurs'!G109-1</f>
        <v>-5.784865452844401E-2</v>
      </c>
      <c r="H110" s="1">
        <f>'1-Kurs'!H110/'1-Kurs'!H109-1</f>
        <v>-2.6767911061194249E-2</v>
      </c>
      <c r="I110" s="1">
        <f>'1-Kurs'!I110/'1-Kurs'!I109-1</f>
        <v>0.22160701102617231</v>
      </c>
      <c r="J110" s="1">
        <f>'1-Kurs'!J110/'1-Kurs'!J109-1</f>
        <v>-8.7093670435617332E-3</v>
      </c>
      <c r="K110" s="1">
        <f>'1-Kurs'!K110/'1-Kurs'!K109-1</f>
        <v>-0.21950754286722907</v>
      </c>
      <c r="L110" s="1">
        <f>'1-Kurs'!L110/'1-Kurs'!L109-1</f>
        <v>1.4422211596323287E-3</v>
      </c>
      <c r="M110" s="1">
        <f>'1-Kurs'!M110/'1-Kurs'!M109-1</f>
        <v>1.2517759609854018E-2</v>
      </c>
      <c r="N110" s="1">
        <f>'1-Kurs'!N110/'1-Kurs'!N109-1</f>
        <v>0.19880497743344239</v>
      </c>
      <c r="O110" s="1">
        <f>'1-Kurs'!O110/'1-Kurs'!O109-1</f>
        <v>7.8370791111371352E-2</v>
      </c>
      <c r="P110" s="1">
        <f>'1-Kurs'!P110/'1-Kurs'!P109-1</f>
        <v>-2.0590288300438964E-2</v>
      </c>
      <c r="Q110" s="1">
        <f>'1-Kurs'!Q110/'1-Kurs'!Q109-1</f>
        <v>1.4426911707913881E-2</v>
      </c>
      <c r="R110" s="1">
        <f>'1-Kurs'!R110/'1-Kurs'!R109-1</f>
        <v>-8.028193703568931E-2</v>
      </c>
      <c r="S110" s="1">
        <f>'1-Kurs'!S110/'1-Kurs'!S109-1</f>
        <v>0.16934119344358645</v>
      </c>
      <c r="T110" s="1">
        <f>'1-Kurs'!T110/'1-Kurs'!T109-1</f>
        <v>0.1591138815631743</v>
      </c>
      <c r="U110" s="1">
        <f>'1-Kurs'!U110/'1-Kurs'!U109-1</f>
        <v>5.0746402849493055E-3</v>
      </c>
      <c r="V110" s="1">
        <f>'1-Kurs'!V110/'1-Kurs'!V109-1</f>
        <v>0.14928100057682592</v>
      </c>
      <c r="W110" s="1">
        <f>'1-Kurs'!W110/'1-Kurs'!W109-1</f>
        <v>5.5711575126284218E-2</v>
      </c>
      <c r="X110" s="1">
        <f>'1-Kurs'!X110/'1-Kurs'!X109-1</f>
        <v>0.17532962316380352</v>
      </c>
      <c r="Y110" s="1">
        <f>'1-Kurs'!Y110/'1-Kurs'!Y109-1</f>
        <v>1.2583445415317307E-2</v>
      </c>
      <c r="Z110" s="1">
        <f>'1-Kurs'!Z110/'1-Kurs'!Z109-1</f>
        <v>-3.0466352599189728E-2</v>
      </c>
      <c r="AA110" s="1">
        <f>'1-Kurs'!AA110/'1-Kurs'!AA109-1</f>
        <v>-8.9237643034810743E-3</v>
      </c>
      <c r="AB110" s="1">
        <f>'1-Kurs'!AB110/'1-Kurs'!AB109-1</f>
        <v>3.9887680089682798E-2</v>
      </c>
      <c r="AC110" s="5">
        <f>'1-Kurs'!AC110/'1-Kurs'!AC109-1</f>
        <v>5.5890939125726735E-2</v>
      </c>
    </row>
    <row r="111" spans="1:29" ht="12.75" x14ac:dyDescent="0.2">
      <c r="A111" s="9">
        <f>IF('1-Kurs'!A111=0,"",'1-Kurs'!A111)</f>
        <v>36371</v>
      </c>
      <c r="B111" s="1">
        <f>'1-Kurs'!B111/'1-Kurs'!B110-1</f>
        <v>-4.3084761909861768E-4</v>
      </c>
      <c r="C111" s="1">
        <f>'1-Kurs'!C111/'1-Kurs'!C110-1</f>
        <v>0.10018031297698249</v>
      </c>
      <c r="D111" s="1">
        <f>'1-Kurs'!D111/'1-Kurs'!D110-1</f>
        <v>-9.8065753898776586E-2</v>
      </c>
      <c r="E111" s="1">
        <f>'1-Kurs'!E111/'1-Kurs'!E110-1</f>
        <v>-1.3707261452462483E-3</v>
      </c>
      <c r="F111" s="1">
        <f>'1-Kurs'!F111/'1-Kurs'!F110-1</f>
        <v>-5.6459151243222983E-2</v>
      </c>
      <c r="G111" s="1">
        <f>'1-Kurs'!G111/'1-Kurs'!G110-1</f>
        <v>-1.9754493328427936E-2</v>
      </c>
      <c r="H111" s="1">
        <f>'1-Kurs'!H111/'1-Kurs'!H110-1</f>
        <v>-2.3675525302024325E-2</v>
      </c>
      <c r="I111" s="1">
        <f>'1-Kurs'!I111/'1-Kurs'!I110-1</f>
        <v>4.9587934849356197E-2</v>
      </c>
      <c r="J111" s="1">
        <f>'1-Kurs'!J111/'1-Kurs'!J110-1</f>
        <v>-4.928313785219629E-4</v>
      </c>
      <c r="K111" s="1">
        <f>'1-Kurs'!K111/'1-Kurs'!K110-1</f>
        <v>6.3648301143513608E-2</v>
      </c>
      <c r="L111" s="1">
        <f>'1-Kurs'!L111/'1-Kurs'!L110-1</f>
        <v>1.5009279557666622E-2</v>
      </c>
      <c r="M111" s="1">
        <f>'1-Kurs'!M111/'1-Kurs'!M110-1</f>
        <v>5.5331871055765092E-2</v>
      </c>
      <c r="N111" s="1">
        <f>'1-Kurs'!N111/'1-Kurs'!N110-1</f>
        <v>9.1848430807688342E-2</v>
      </c>
      <c r="O111" s="1">
        <f>'1-Kurs'!O111/'1-Kurs'!O110-1</f>
        <v>3.7671156327036215E-2</v>
      </c>
      <c r="P111" s="1">
        <f>'1-Kurs'!P111/'1-Kurs'!P110-1</f>
        <v>-5.602521478469491E-2</v>
      </c>
      <c r="Q111" s="1">
        <f>'1-Kurs'!Q111/'1-Kurs'!Q110-1</f>
        <v>-1.4496582211489306E-2</v>
      </c>
      <c r="R111" s="1">
        <f>'1-Kurs'!R111/'1-Kurs'!R110-1</f>
        <v>-8.2314906963418588E-2</v>
      </c>
      <c r="S111" s="1">
        <f>'1-Kurs'!S111/'1-Kurs'!S110-1</f>
        <v>-3.483311277753276E-2</v>
      </c>
      <c r="T111" s="1">
        <f>'1-Kurs'!T111/'1-Kurs'!T110-1</f>
        <v>9.8260396172308972E-2</v>
      </c>
      <c r="U111" s="1">
        <f>'1-Kurs'!U111/'1-Kurs'!U110-1</f>
        <v>1.9732154466258756E-3</v>
      </c>
      <c r="V111" s="1">
        <f>'1-Kurs'!V111/'1-Kurs'!V110-1</f>
        <v>6.7831874060316544E-2</v>
      </c>
      <c r="W111" s="1">
        <f>'1-Kurs'!W111/'1-Kurs'!W110-1</f>
        <v>4.2400900158698462E-2</v>
      </c>
      <c r="X111" s="1">
        <f>'1-Kurs'!X111/'1-Kurs'!X110-1</f>
        <v>-3.2830831767289959E-2</v>
      </c>
      <c r="Y111" s="1">
        <f>'1-Kurs'!Y111/'1-Kurs'!Y110-1</f>
        <v>1.8598336140589478E-3</v>
      </c>
      <c r="Z111" s="1">
        <f>'1-Kurs'!Z111/'1-Kurs'!Z110-1</f>
        <v>-2.0371568019930453E-2</v>
      </c>
      <c r="AA111" s="1">
        <f>'1-Kurs'!AA111/'1-Kurs'!AA110-1</f>
        <v>-6.6090809723035049E-3</v>
      </c>
      <c r="AB111" s="1">
        <f>'1-Kurs'!AB111/'1-Kurs'!AB110-1</f>
        <v>6.8412646060784787E-3</v>
      </c>
      <c r="AC111" s="5">
        <f>'1-Kurs'!AC111/'1-Kurs'!AC110-1</f>
        <v>1.7584012959993123E-2</v>
      </c>
    </row>
    <row r="112" spans="1:29" ht="12.75" x14ac:dyDescent="0.2">
      <c r="A112" s="9">
        <f>IF('1-Kurs'!A112=0,"",'1-Kurs'!A112)</f>
        <v>36403</v>
      </c>
      <c r="B112" s="1">
        <f>'1-Kurs'!B112/'1-Kurs'!B111-1</f>
        <v>5.3699791979567424E-2</v>
      </c>
      <c r="C112" s="1">
        <f>'1-Kurs'!C112/'1-Kurs'!C111-1</f>
        <v>0.1059160549589826</v>
      </c>
      <c r="D112" s="1">
        <f>'1-Kurs'!D112/'1-Kurs'!D111-1</f>
        <v>-2.9194326829123929E-2</v>
      </c>
      <c r="E112" s="1">
        <f>'1-Kurs'!E112/'1-Kurs'!E111-1</f>
        <v>3.0588093985634224E-2</v>
      </c>
      <c r="F112" s="1">
        <f>'1-Kurs'!F112/'1-Kurs'!F111-1</f>
        <v>2.5003324910227498E-2</v>
      </c>
      <c r="G112" s="1">
        <f>'1-Kurs'!G112/'1-Kurs'!G111-1</f>
        <v>-4.0556931202885282E-2</v>
      </c>
      <c r="H112" s="1">
        <f>'1-Kurs'!H112/'1-Kurs'!H111-1</f>
        <v>-1.5717232567933337E-3</v>
      </c>
      <c r="I112" s="1">
        <f>'1-Kurs'!I112/'1-Kurs'!I111-1</f>
        <v>0.10817198584235976</v>
      </c>
      <c r="J112" s="1">
        <f>'1-Kurs'!J112/'1-Kurs'!J111-1</f>
        <v>8.7855474189633131E-3</v>
      </c>
      <c r="K112" s="1">
        <f>'1-Kurs'!K112/'1-Kurs'!K111-1</f>
        <v>6.0966137353847483E-2</v>
      </c>
      <c r="L112" s="1">
        <f>'1-Kurs'!L112/'1-Kurs'!L111-1</f>
        <v>3.8169830133388594E-2</v>
      </c>
      <c r="M112" s="1">
        <f>'1-Kurs'!M112/'1-Kurs'!M111-1</f>
        <v>0.11052974823242812</v>
      </c>
      <c r="N112" s="1">
        <f>'1-Kurs'!N112/'1-Kurs'!N111-1</f>
        <v>0.14529636521765821</v>
      </c>
      <c r="O112" s="1">
        <f>'1-Kurs'!O112/'1-Kurs'!O111-1</f>
        <v>-4.4595317133966028E-2</v>
      </c>
      <c r="P112" s="1">
        <f>'1-Kurs'!P112/'1-Kurs'!P111-1</f>
        <v>0.11952160645732857</v>
      </c>
      <c r="Q112" s="1">
        <f>'1-Kurs'!Q112/'1-Kurs'!Q111-1</f>
        <v>9.4075906592885783E-2</v>
      </c>
      <c r="R112" s="1">
        <f>'1-Kurs'!R112/'1-Kurs'!R111-1</f>
        <v>0.13151045432198716</v>
      </c>
      <c r="S112" s="1">
        <f>'1-Kurs'!S112/'1-Kurs'!S111-1</f>
        <v>0.14526120731084102</v>
      </c>
      <c r="T112" s="1">
        <f>'1-Kurs'!T112/'1-Kurs'!T111-1</f>
        <v>0.10094694258830983</v>
      </c>
      <c r="U112" s="1">
        <f>'1-Kurs'!U112/'1-Kurs'!U111-1</f>
        <v>1.1916675663779186E-2</v>
      </c>
      <c r="V112" s="1">
        <f>'1-Kurs'!V112/'1-Kurs'!V111-1</f>
        <v>7.902534169567188E-2</v>
      </c>
      <c r="W112" s="1">
        <f>'1-Kurs'!W112/'1-Kurs'!W111-1</f>
        <v>0.11409404348291785</v>
      </c>
      <c r="X112" s="1">
        <f>'1-Kurs'!X112/'1-Kurs'!X111-1</f>
        <v>-8.3751686375219681E-2</v>
      </c>
      <c r="Y112" s="1">
        <f>'1-Kurs'!Y112/'1-Kurs'!Y111-1</f>
        <v>6.6089466827416565E-2</v>
      </c>
      <c r="Z112" s="1">
        <f>'1-Kurs'!Z112/'1-Kurs'!Z111-1</f>
        <v>2.4416519039323514E-2</v>
      </c>
      <c r="AA112" s="1">
        <f>'1-Kurs'!AA112/'1-Kurs'!AA111-1</f>
        <v>9.5069516387653596E-3</v>
      </c>
      <c r="AB112" s="1">
        <f>'1-Kurs'!AB112/'1-Kurs'!AB111-1</f>
        <v>5.3223923494396086E-2</v>
      </c>
      <c r="AC112" s="5">
        <f>'1-Kurs'!AC112/'1-Kurs'!AC111-1</f>
        <v>5.8006286174188126E-2</v>
      </c>
    </row>
    <row r="113" spans="1:29" ht="12.75" x14ac:dyDescent="0.2">
      <c r="A113" s="9">
        <f>IF('1-Kurs'!A113=0,"",'1-Kurs'!A113)</f>
        <v>36433</v>
      </c>
      <c r="B113" s="1">
        <f>'1-Kurs'!B113/'1-Kurs'!B112-1</f>
        <v>1.5482279288274947E-2</v>
      </c>
      <c r="C113" s="1">
        <f>'1-Kurs'!C113/'1-Kurs'!C112-1</f>
        <v>0.12893052439175223</v>
      </c>
      <c r="D113" s="1">
        <f>'1-Kurs'!D113/'1-Kurs'!D112-1</f>
        <v>-7.8696386557851383E-2</v>
      </c>
      <c r="E113" s="1">
        <f>'1-Kurs'!E113/'1-Kurs'!E112-1</f>
        <v>4.7698718331268042E-2</v>
      </c>
      <c r="F113" s="1">
        <f>'1-Kurs'!F113/'1-Kurs'!F112-1</f>
        <v>-4.639831798815286E-2</v>
      </c>
      <c r="G113" s="1">
        <f>'1-Kurs'!G113/'1-Kurs'!G112-1</f>
        <v>3.9966383935528427E-2</v>
      </c>
      <c r="H113" s="1">
        <f>'1-Kurs'!H113/'1-Kurs'!H112-1</f>
        <v>0.16859497515027089</v>
      </c>
      <c r="I113" s="1">
        <f>'1-Kurs'!I113/'1-Kurs'!I112-1</f>
        <v>6.0932699368444476E-2</v>
      </c>
      <c r="J113" s="1">
        <f>'1-Kurs'!J113/'1-Kurs'!J112-1</f>
        <v>-2.4215199108465035E-2</v>
      </c>
      <c r="K113" s="1">
        <f>'1-Kurs'!K113/'1-Kurs'!K112-1</f>
        <v>5.533118389049152E-2</v>
      </c>
      <c r="L113" s="1">
        <f>'1-Kurs'!L113/'1-Kurs'!L112-1</f>
        <v>2.5074629487834565E-2</v>
      </c>
      <c r="M113" s="1">
        <f>'1-Kurs'!M113/'1-Kurs'!M112-1</f>
        <v>-6.7715578000826504E-2</v>
      </c>
      <c r="N113" s="1">
        <f>'1-Kurs'!N113/'1-Kurs'!N112-1</f>
        <v>5.7511558259356166E-2</v>
      </c>
      <c r="O113" s="1">
        <f>'1-Kurs'!O113/'1-Kurs'!O112-1</f>
        <v>7.9925725393315661E-2</v>
      </c>
      <c r="P113" s="1">
        <f>'1-Kurs'!P113/'1-Kurs'!P112-1</f>
        <v>2.1100444728933354E-2</v>
      </c>
      <c r="Q113" s="1">
        <f>'1-Kurs'!Q113/'1-Kurs'!Q112-1</f>
        <v>4.6555023923444905E-2</v>
      </c>
      <c r="R113" s="1">
        <f>'1-Kurs'!R113/'1-Kurs'!R112-1</f>
        <v>-4.1328650774934084E-2</v>
      </c>
      <c r="S113" s="1">
        <f>'1-Kurs'!S113/'1-Kurs'!S112-1</f>
        <v>-1.0231130061903237E-2</v>
      </c>
      <c r="T113" s="1">
        <f>'1-Kurs'!T113/'1-Kurs'!T112-1</f>
        <v>0.1048972581649481</v>
      </c>
      <c r="U113" s="1">
        <f>'1-Kurs'!U113/'1-Kurs'!U112-1</f>
        <v>-1.9148479970782284E-2</v>
      </c>
      <c r="V113" s="1">
        <f>'1-Kurs'!V113/'1-Kurs'!V112-1</f>
        <v>0.11494043335731985</v>
      </c>
      <c r="W113" s="1">
        <f>'1-Kurs'!W113/'1-Kurs'!W112-1</f>
        <v>5.2205941377758691E-3</v>
      </c>
      <c r="X113" s="1">
        <f>'1-Kurs'!X113/'1-Kurs'!X112-1</f>
        <v>8.628305608460396E-2</v>
      </c>
      <c r="Y113" s="1">
        <f>'1-Kurs'!Y113/'1-Kurs'!Y112-1</f>
        <v>-3.4311515122442571E-2</v>
      </c>
      <c r="Z113" s="1">
        <f>'1-Kurs'!Z113/'1-Kurs'!Z112-1</f>
        <v>0.12029541985967818</v>
      </c>
      <c r="AA113" s="1">
        <f>'1-Kurs'!AA113/'1-Kurs'!AA112-1</f>
        <v>2.3062304008000689E-2</v>
      </c>
      <c r="AB113" s="1">
        <f>'1-Kurs'!AB113/'1-Kurs'!AB112-1</f>
        <v>3.3836844391380128E-2</v>
      </c>
      <c r="AC113" s="5">
        <f>'1-Kurs'!AC113/'1-Kurs'!AC112-1</f>
        <v>5.2028947695742955E-2</v>
      </c>
    </row>
    <row r="114" spans="1:29" ht="12.75" x14ac:dyDescent="0.2">
      <c r="A114" s="9">
        <f>IF('1-Kurs'!A114=0,"",'1-Kurs'!A114)</f>
        <v>36462</v>
      </c>
      <c r="B114" s="1">
        <f>'1-Kurs'!B114/'1-Kurs'!B113-1</f>
        <v>-9.2288060849821107E-3</v>
      </c>
      <c r="C114" s="1">
        <f>'1-Kurs'!C114/'1-Kurs'!C113-1</f>
        <v>-5.0109657344230452E-2</v>
      </c>
      <c r="D114" s="1">
        <f>'1-Kurs'!D114/'1-Kurs'!D113-1</f>
        <v>0.22002595442085893</v>
      </c>
      <c r="E114" s="1">
        <f>'1-Kurs'!E114/'1-Kurs'!E113-1</f>
        <v>-2.1569398754768931E-2</v>
      </c>
      <c r="F114" s="1">
        <f>'1-Kurs'!F114/'1-Kurs'!F113-1</f>
        <v>-3.825380913637344E-2</v>
      </c>
      <c r="G114" s="1">
        <f>'1-Kurs'!G114/'1-Kurs'!G113-1</f>
        <v>-1.6016831817151633E-3</v>
      </c>
      <c r="H114" s="1">
        <f>'1-Kurs'!H114/'1-Kurs'!H113-1</f>
        <v>6.6081828414819022E-3</v>
      </c>
      <c r="I114" s="1">
        <f>'1-Kurs'!I114/'1-Kurs'!I113-1</f>
        <v>-7.8192526621873037E-2</v>
      </c>
      <c r="J114" s="1">
        <f>'1-Kurs'!J114/'1-Kurs'!J113-1</f>
        <v>-5.4923442526399135E-2</v>
      </c>
      <c r="K114" s="1">
        <f>'1-Kurs'!K114/'1-Kurs'!K113-1</f>
        <v>1.7871308204262526E-3</v>
      </c>
      <c r="L114" s="1">
        <f>'1-Kurs'!L114/'1-Kurs'!L113-1</f>
        <v>-5.4851121445139706E-3</v>
      </c>
      <c r="M114" s="1">
        <f>'1-Kurs'!M114/'1-Kurs'!M113-1</f>
        <v>1.3575831908537506E-2</v>
      </c>
      <c r="N114" s="1">
        <f>'1-Kurs'!N114/'1-Kurs'!N113-1</f>
        <v>8.5974743888832528E-2</v>
      </c>
      <c r="O114" s="1">
        <f>'1-Kurs'!O114/'1-Kurs'!O113-1</f>
        <v>-7.3832929695422322E-2</v>
      </c>
      <c r="P114" s="1">
        <f>'1-Kurs'!P114/'1-Kurs'!P113-1</f>
        <v>-3.4046602142389748E-2</v>
      </c>
      <c r="Q114" s="1">
        <f>'1-Kurs'!Q114/'1-Kurs'!Q113-1</f>
        <v>-2.1604339785942894E-2</v>
      </c>
      <c r="R114" s="1">
        <f>'1-Kurs'!R114/'1-Kurs'!R113-1</f>
        <v>-2.4975521323108762E-2</v>
      </c>
      <c r="S114" s="1">
        <f>'1-Kurs'!S114/'1-Kurs'!S113-1</f>
        <v>-3.3201930660196055E-3</v>
      </c>
      <c r="T114" s="1">
        <f>'1-Kurs'!T114/'1-Kurs'!T113-1</f>
        <v>-9.716175459674381E-2</v>
      </c>
      <c r="U114" s="1">
        <f>'1-Kurs'!U114/'1-Kurs'!U113-1</f>
        <v>-6.8883970688829232E-2</v>
      </c>
      <c r="V114" s="1">
        <f>'1-Kurs'!V114/'1-Kurs'!V113-1</f>
        <v>-0.10103438186647695</v>
      </c>
      <c r="W114" s="1">
        <f>'1-Kurs'!W114/'1-Kurs'!W113-1</f>
        <v>-3.891628680495518E-2</v>
      </c>
      <c r="X114" s="1">
        <f>'1-Kurs'!X114/'1-Kurs'!X113-1</f>
        <v>-0.14725397759079761</v>
      </c>
      <c r="Y114" s="1">
        <f>'1-Kurs'!Y114/'1-Kurs'!Y113-1</f>
        <v>-2.0651997084131679E-2</v>
      </c>
      <c r="Z114" s="1">
        <f>'1-Kurs'!Z114/'1-Kurs'!Z113-1</f>
        <v>3.0370058366929298E-2</v>
      </c>
      <c r="AA114" s="1">
        <f>'1-Kurs'!AA114/'1-Kurs'!AA113-1</f>
        <v>7.5295816402157101E-2</v>
      </c>
      <c r="AB114" s="1">
        <f>'1-Kurs'!AB114/'1-Kurs'!AB113-1</f>
        <v>-1.7592641222709648E-2</v>
      </c>
      <c r="AC114" s="5">
        <f>'1-Kurs'!AC114/'1-Kurs'!AC113-1</f>
        <v>-3.9634003476274993E-2</v>
      </c>
    </row>
    <row r="115" spans="1:29" ht="12.75" x14ac:dyDescent="0.2">
      <c r="A115" s="9">
        <f>IF('1-Kurs'!A115=0,"",'1-Kurs'!A115)</f>
        <v>36494</v>
      </c>
      <c r="B115" s="1">
        <f>'1-Kurs'!B115/'1-Kurs'!B114-1</f>
        <v>3.3251343488625906E-2</v>
      </c>
      <c r="C115" s="1">
        <f>'1-Kurs'!C115/'1-Kurs'!C114-1</f>
        <v>7.7068707788395585E-2</v>
      </c>
      <c r="D115" s="1">
        <f>'1-Kurs'!D115/'1-Kurs'!D114-1</f>
        <v>0.30856796772481432</v>
      </c>
      <c r="E115" s="1">
        <f>'1-Kurs'!E115/'1-Kurs'!E114-1</f>
        <v>3.4498440481458559E-3</v>
      </c>
      <c r="F115" s="1">
        <f>'1-Kurs'!F115/'1-Kurs'!F114-1</f>
        <v>-4.4195816310326541E-2</v>
      </c>
      <c r="G115" s="1">
        <f>'1-Kurs'!G115/'1-Kurs'!G114-1</f>
        <v>-6.3408183143630725E-2</v>
      </c>
      <c r="H115" s="1">
        <f>'1-Kurs'!H115/'1-Kurs'!H114-1</f>
        <v>-2.5095992444583159E-2</v>
      </c>
      <c r="I115" s="1">
        <f>'1-Kurs'!I115/'1-Kurs'!I114-1</f>
        <v>9.9058271083395155E-2</v>
      </c>
      <c r="J115" s="1">
        <f>'1-Kurs'!J115/'1-Kurs'!J114-1</f>
        <v>-4.9772258623152266E-2</v>
      </c>
      <c r="K115" s="1">
        <f>'1-Kurs'!K115/'1-Kurs'!K114-1</f>
        <v>0.10809592016741854</v>
      </c>
      <c r="L115" s="1">
        <f>'1-Kurs'!L115/'1-Kurs'!L114-1</f>
        <v>1.2587467822253062E-2</v>
      </c>
      <c r="M115" s="1">
        <f>'1-Kurs'!M115/'1-Kurs'!M114-1</f>
        <v>-0.22405022639362782</v>
      </c>
      <c r="N115" s="1">
        <f>'1-Kurs'!N115/'1-Kurs'!N114-1</f>
        <v>2.1989358755146293E-2</v>
      </c>
      <c r="O115" s="1">
        <f>'1-Kurs'!O115/'1-Kurs'!O114-1</f>
        <v>1.148604478164672E-2</v>
      </c>
      <c r="P115" s="1">
        <f>'1-Kurs'!P115/'1-Kurs'!P114-1</f>
        <v>-8.9928426314940246E-3</v>
      </c>
      <c r="Q115" s="1">
        <f>'1-Kurs'!Q115/'1-Kurs'!Q114-1</f>
        <v>1.8352822129088509E-3</v>
      </c>
      <c r="R115" s="1">
        <f>'1-Kurs'!R115/'1-Kurs'!R114-1</f>
        <v>2.8204146667031305E-2</v>
      </c>
      <c r="S115" s="1">
        <f>'1-Kurs'!S115/'1-Kurs'!S114-1</f>
        <v>-0.15605037762378349</v>
      </c>
      <c r="T115" s="1">
        <f>'1-Kurs'!T115/'1-Kurs'!T114-1</f>
        <v>0.11305493058223126</v>
      </c>
      <c r="U115" s="1">
        <f>'1-Kurs'!U115/'1-Kurs'!U114-1</f>
        <v>-7.9540386890085357E-2</v>
      </c>
      <c r="V115" s="1">
        <f>'1-Kurs'!V115/'1-Kurs'!V114-1</f>
        <v>0.13515724715372435</v>
      </c>
      <c r="W115" s="1">
        <f>'1-Kurs'!W115/'1-Kurs'!W114-1</f>
        <v>2.5159973217831144E-2</v>
      </c>
      <c r="X115" s="1">
        <f>'1-Kurs'!X115/'1-Kurs'!X114-1</f>
        <v>-1.9734145536824177E-2</v>
      </c>
      <c r="Y115" s="1">
        <f>'1-Kurs'!Y115/'1-Kurs'!Y114-1</f>
        <v>1.5241834142976085E-3</v>
      </c>
      <c r="Z115" s="1">
        <f>'1-Kurs'!Z115/'1-Kurs'!Z114-1</f>
        <v>4.8590687848979908E-2</v>
      </c>
      <c r="AA115" s="1">
        <f>'1-Kurs'!AA115/'1-Kurs'!AA114-1</f>
        <v>1.3394899614381339E-2</v>
      </c>
      <c r="AB115" s="1">
        <f>'1-Kurs'!AB115/'1-Kurs'!AB114-1</f>
        <v>1.4293694106681576E-2</v>
      </c>
      <c r="AC115" s="5">
        <f>'1-Kurs'!AC115/'1-Kurs'!AC114-1</f>
        <v>2.3450988634828196E-2</v>
      </c>
    </row>
    <row r="116" spans="1:29" ht="12.75" x14ac:dyDescent="0.2">
      <c r="A116" s="9">
        <f>IF('1-Kurs'!A116=0,"",'1-Kurs'!A116)</f>
        <v>36524</v>
      </c>
      <c r="B116" s="1">
        <f>'1-Kurs'!B116/'1-Kurs'!B115-1</f>
        <v>5.8391645138347492E-2</v>
      </c>
      <c r="C116" s="1">
        <f>'1-Kurs'!C116/'1-Kurs'!C115-1</f>
        <v>0.10393709713804111</v>
      </c>
      <c r="D116" s="1">
        <f>'1-Kurs'!D116/'1-Kurs'!D115-1</f>
        <v>-6.0500041887196487E-2</v>
      </c>
      <c r="E116" s="1">
        <f>'1-Kurs'!E116/'1-Kurs'!E115-1</f>
        <v>5.9634715101941627E-2</v>
      </c>
      <c r="F116" s="1">
        <f>'1-Kurs'!F116/'1-Kurs'!F115-1</f>
        <v>2.4423178003733836E-2</v>
      </c>
      <c r="G116" s="1">
        <f>'1-Kurs'!G116/'1-Kurs'!G115-1</f>
        <v>8.175953050407303E-3</v>
      </c>
      <c r="H116" s="1">
        <f>'1-Kurs'!H116/'1-Kurs'!H115-1</f>
        <v>-7.2599286350137904E-3</v>
      </c>
      <c r="I116" s="1">
        <f>'1-Kurs'!I116/'1-Kurs'!I115-1</f>
        <v>5.5281102990693887E-2</v>
      </c>
      <c r="J116" s="1">
        <f>'1-Kurs'!J116/'1-Kurs'!J115-1</f>
        <v>1.6745216134825824E-3</v>
      </c>
      <c r="K116" s="1">
        <f>'1-Kurs'!K116/'1-Kurs'!K115-1</f>
        <v>-2.5548985903912635E-2</v>
      </c>
      <c r="L116" s="1">
        <f>'1-Kurs'!L116/'1-Kurs'!L115-1</f>
        <v>-2.058595148863418E-3</v>
      </c>
      <c r="M116" s="1">
        <f>'1-Kurs'!M116/'1-Kurs'!M115-1</f>
        <v>1.1541987493237427E-2</v>
      </c>
      <c r="N116" s="1">
        <f>'1-Kurs'!N116/'1-Kurs'!N115-1</f>
        <v>5.8706969875407689E-2</v>
      </c>
      <c r="O116" s="1">
        <f>'1-Kurs'!O116/'1-Kurs'!O115-1</f>
        <v>4.5213123705112324E-2</v>
      </c>
      <c r="P116" s="1">
        <f>'1-Kurs'!P116/'1-Kurs'!P115-1</f>
        <v>-2.4109174025562896E-2</v>
      </c>
      <c r="Q116" s="1">
        <f>'1-Kurs'!Q116/'1-Kurs'!Q115-1</f>
        <v>-8.8097826786242006E-3</v>
      </c>
      <c r="R116" s="1">
        <f>'1-Kurs'!R116/'1-Kurs'!R115-1</f>
        <v>-6.7606199027911651E-2</v>
      </c>
      <c r="S116" s="1">
        <f>'1-Kurs'!S116/'1-Kurs'!S115-1</f>
        <v>6.3445997912731089E-2</v>
      </c>
      <c r="T116" s="1">
        <f>'1-Kurs'!T116/'1-Kurs'!T115-1</f>
        <v>3.4495912873708345E-2</v>
      </c>
      <c r="U116" s="1">
        <f>'1-Kurs'!U116/'1-Kurs'!U115-1</f>
        <v>3.6733388819865098E-4</v>
      </c>
      <c r="V116" s="1">
        <f>'1-Kurs'!V116/'1-Kurs'!V115-1</f>
        <v>7.1159682158104864E-2</v>
      </c>
      <c r="W116" s="1">
        <f>'1-Kurs'!W116/'1-Kurs'!W115-1</f>
        <v>4.7715581994575151E-2</v>
      </c>
      <c r="X116" s="1">
        <f>'1-Kurs'!X116/'1-Kurs'!X115-1</f>
        <v>-6.4857716875108329E-2</v>
      </c>
      <c r="Y116" s="1">
        <f>'1-Kurs'!Y116/'1-Kurs'!Y115-1</f>
        <v>-2.4580252994032881E-2</v>
      </c>
      <c r="Z116" s="1">
        <f>'1-Kurs'!Z116/'1-Kurs'!Z115-1</f>
        <v>4.3229921221252576E-2</v>
      </c>
      <c r="AA116" s="1">
        <f>'1-Kurs'!AA116/'1-Kurs'!AA115-1</f>
        <v>5.272041411770223E-2</v>
      </c>
      <c r="AB116" s="1">
        <f>'1-Kurs'!AB116/'1-Kurs'!AB115-1</f>
        <v>1.7491710042325082E-2</v>
      </c>
      <c r="AC116" s="5">
        <f>'1-Kurs'!AC116/'1-Kurs'!AC115-1</f>
        <v>2.8741803459050308E-2</v>
      </c>
    </row>
    <row r="117" spans="1:29" ht="12.75" x14ac:dyDescent="0.2">
      <c r="A117" s="9">
        <f>IF('1-Kurs'!A117=0,"",'1-Kurs'!A117)</f>
        <v>36556</v>
      </c>
      <c r="B117" s="1">
        <f>'1-Kurs'!B117/'1-Kurs'!B116-1</f>
        <v>4.362740796504716E-2</v>
      </c>
      <c r="C117" s="1">
        <f>'1-Kurs'!C117/'1-Kurs'!C116-1</f>
        <v>7.1601613817547705E-2</v>
      </c>
      <c r="D117" s="1">
        <f>'1-Kurs'!D117/'1-Kurs'!D116-1</f>
        <v>-0.11330085575878068</v>
      </c>
      <c r="E117" s="1">
        <f>'1-Kurs'!E117/'1-Kurs'!E116-1</f>
        <v>-1.0936737104776051E-2</v>
      </c>
      <c r="F117" s="1">
        <f>'1-Kurs'!F117/'1-Kurs'!F116-1</f>
        <v>8.0926389540078247E-2</v>
      </c>
      <c r="G117" s="1">
        <f>'1-Kurs'!G117/'1-Kurs'!G116-1</f>
        <v>0.14574742173986044</v>
      </c>
      <c r="H117" s="1">
        <f>'1-Kurs'!H117/'1-Kurs'!H116-1</f>
        <v>-1.4391190717499835E-2</v>
      </c>
      <c r="I117" s="1">
        <f>'1-Kurs'!I117/'1-Kurs'!I116-1</f>
        <v>0.14087842143467988</v>
      </c>
      <c r="J117" s="1">
        <f>'1-Kurs'!J117/'1-Kurs'!J116-1</f>
        <v>3.1148429829574775E-2</v>
      </c>
      <c r="K117" s="1">
        <f>'1-Kurs'!K117/'1-Kurs'!K116-1</f>
        <v>6.5909547795606205E-2</v>
      </c>
      <c r="L117" s="1">
        <f>'1-Kurs'!L117/'1-Kurs'!L116-1</f>
        <v>1.1414911865567978E-2</v>
      </c>
      <c r="M117" s="1">
        <f>'1-Kurs'!M117/'1-Kurs'!M116-1</f>
        <v>0.1488741921609591</v>
      </c>
      <c r="N117" s="1">
        <f>'1-Kurs'!N117/'1-Kurs'!N116-1</f>
        <v>4.200876960654476E-2</v>
      </c>
      <c r="O117" s="1">
        <f>'1-Kurs'!O117/'1-Kurs'!O116-1</f>
        <v>-2.0281178323286686E-2</v>
      </c>
      <c r="P117" s="1">
        <f>'1-Kurs'!P117/'1-Kurs'!P116-1</f>
        <v>8.6588422247027674E-2</v>
      </c>
      <c r="Q117" s="1">
        <f>'1-Kurs'!Q117/'1-Kurs'!Q116-1</f>
        <v>0.10196024661088532</v>
      </c>
      <c r="R117" s="1">
        <f>'1-Kurs'!R117/'1-Kurs'!R116-1</f>
        <v>3.9906088070306822E-2</v>
      </c>
      <c r="S117" s="1">
        <f>'1-Kurs'!S117/'1-Kurs'!S116-1</f>
        <v>-0.11010879757204739</v>
      </c>
      <c r="T117" s="1">
        <f>'1-Kurs'!T117/'1-Kurs'!T116-1</f>
        <v>0.12695285622629382</v>
      </c>
      <c r="U117" s="1">
        <f>'1-Kurs'!U117/'1-Kurs'!U116-1</f>
        <v>3.6111155164147757E-2</v>
      </c>
      <c r="V117" s="1">
        <f>'1-Kurs'!V117/'1-Kurs'!V116-1</f>
        <v>0.12025690159295976</v>
      </c>
      <c r="W117" s="1">
        <f>'1-Kurs'!W117/'1-Kurs'!W116-1</f>
        <v>-7.9709486573109167E-2</v>
      </c>
      <c r="X117" s="1">
        <f>'1-Kurs'!X117/'1-Kurs'!X116-1</f>
        <v>-4.5603588669807515E-2</v>
      </c>
      <c r="Y117" s="1">
        <f>'1-Kurs'!Y117/'1-Kurs'!Y116-1</f>
        <v>-4.1017280476423501E-2</v>
      </c>
      <c r="Z117" s="1">
        <f>'1-Kurs'!Z117/'1-Kurs'!Z116-1</f>
        <v>8.2808740835646599E-2</v>
      </c>
      <c r="AA117" s="1">
        <f>'1-Kurs'!AA117/'1-Kurs'!AA116-1</f>
        <v>-4.176201651794742E-2</v>
      </c>
      <c r="AB117" s="1">
        <f>'1-Kurs'!AB117/'1-Kurs'!AB116-1</f>
        <v>3.4600399414963734E-2</v>
      </c>
      <c r="AC117" s="5">
        <f>'1-Kurs'!AC117/'1-Kurs'!AC116-1</f>
        <v>5.4219195389022756E-2</v>
      </c>
    </row>
    <row r="118" spans="1:29" ht="12.75" x14ac:dyDescent="0.2">
      <c r="A118" s="9">
        <f>IF('1-Kurs'!A118=0,"",'1-Kurs'!A118)</f>
        <v>36585</v>
      </c>
      <c r="B118" s="1">
        <f>'1-Kurs'!B118/'1-Kurs'!B117-1</f>
        <v>-7.0082058351376042E-2</v>
      </c>
      <c r="C118" s="1">
        <f>'1-Kurs'!C118/'1-Kurs'!C117-1</f>
        <v>9.9455800487282309E-2</v>
      </c>
      <c r="D118" s="1">
        <f>'1-Kurs'!D118/'1-Kurs'!D117-1</f>
        <v>-0.1148265213514672</v>
      </c>
      <c r="E118" s="1">
        <f>'1-Kurs'!E118/'1-Kurs'!E117-1</f>
        <v>-6.833171062100496E-2</v>
      </c>
      <c r="F118" s="1">
        <f>'1-Kurs'!F118/'1-Kurs'!F117-1</f>
        <v>-1.4197950170091844E-2</v>
      </c>
      <c r="G118" s="1">
        <f>'1-Kurs'!G118/'1-Kurs'!G117-1</f>
        <v>-1.6209425121388565E-2</v>
      </c>
      <c r="H118" s="1">
        <f>'1-Kurs'!H118/'1-Kurs'!H117-1</f>
        <v>3.2609914474153623E-2</v>
      </c>
      <c r="I118" s="1">
        <f>'1-Kurs'!I118/'1-Kurs'!I117-1</f>
        <v>6.6605415469300322E-2</v>
      </c>
      <c r="J118" s="1">
        <f>'1-Kurs'!J118/'1-Kurs'!J117-1</f>
        <v>-1.6263966143028163E-2</v>
      </c>
      <c r="K118" s="1">
        <f>'1-Kurs'!K118/'1-Kurs'!K117-1</f>
        <v>-3.1731211101341694E-2</v>
      </c>
      <c r="L118" s="1">
        <f>'1-Kurs'!L118/'1-Kurs'!L117-1</f>
        <v>-7.667847452411336E-3</v>
      </c>
      <c r="M118" s="1">
        <f>'1-Kurs'!M118/'1-Kurs'!M117-1</f>
        <v>5.9311939206386555E-2</v>
      </c>
      <c r="N118" s="1">
        <f>'1-Kurs'!N118/'1-Kurs'!N117-1</f>
        <v>0.11838117966025119</v>
      </c>
      <c r="O118" s="1">
        <f>'1-Kurs'!O118/'1-Kurs'!O117-1</f>
        <v>-3.7199342429977578E-2</v>
      </c>
      <c r="P118" s="1">
        <f>'1-Kurs'!P118/'1-Kurs'!P117-1</f>
        <v>-8.1775998235538161E-3</v>
      </c>
      <c r="Q118" s="1">
        <f>'1-Kurs'!Q118/'1-Kurs'!Q117-1</f>
        <v>1.6629853779211112E-2</v>
      </c>
      <c r="R118" s="1">
        <f>'1-Kurs'!R118/'1-Kurs'!R117-1</f>
        <v>-5.9463212918394737E-2</v>
      </c>
      <c r="S118" s="1">
        <f>'1-Kurs'!S118/'1-Kurs'!S117-1</f>
        <v>-0.10046590726826088</v>
      </c>
      <c r="T118" s="1">
        <f>'1-Kurs'!T118/'1-Kurs'!T117-1</f>
        <v>0.16072415947662932</v>
      </c>
      <c r="U118" s="1">
        <f>'1-Kurs'!U118/'1-Kurs'!U117-1</f>
        <v>-2.7669194178872591E-2</v>
      </c>
      <c r="V118" s="1">
        <f>'1-Kurs'!V118/'1-Kurs'!V117-1</f>
        <v>0.12314419318522019</v>
      </c>
      <c r="W118" s="1">
        <f>'1-Kurs'!W118/'1-Kurs'!W117-1</f>
        <v>-4.6731666788847437E-2</v>
      </c>
      <c r="X118" s="1">
        <f>'1-Kurs'!X118/'1-Kurs'!X117-1</f>
        <v>-5.3617883546695277E-2</v>
      </c>
      <c r="Y118" s="1">
        <f>'1-Kurs'!Y118/'1-Kurs'!Y117-1</f>
        <v>-4.6864742754197053E-2</v>
      </c>
      <c r="Z118" s="1">
        <f>'1-Kurs'!Z118/'1-Kurs'!Z117-1</f>
        <v>4.1382742213907253E-2</v>
      </c>
      <c r="AA118" s="1">
        <f>'1-Kurs'!AA118/'1-Kurs'!AA117-1</f>
        <v>-4.9656674593193562E-2</v>
      </c>
      <c r="AB118" s="1">
        <f>'1-Kurs'!AB118/'1-Kurs'!AB117-1</f>
        <v>-1.9581429485292512E-3</v>
      </c>
      <c r="AC118" s="5">
        <f>'1-Kurs'!AC118/'1-Kurs'!AC117-1</f>
        <v>1.7479230521597167E-2</v>
      </c>
    </row>
    <row r="119" spans="1:29" ht="12.75" x14ac:dyDescent="0.2">
      <c r="A119" s="9">
        <f>IF('1-Kurs'!A119=0,"",'1-Kurs'!A119)</f>
        <v>36616</v>
      </c>
      <c r="B119" s="1">
        <f>'1-Kurs'!B119/'1-Kurs'!B118-1</f>
        <v>-2.2563305747367202E-2</v>
      </c>
      <c r="C119" s="1">
        <f>'1-Kurs'!C119/'1-Kurs'!C118-1</f>
        <v>-2.5149176037629895E-3</v>
      </c>
      <c r="D119" s="1">
        <f>'1-Kurs'!D119/'1-Kurs'!D118-1</f>
        <v>3.8006456547659218E-2</v>
      </c>
      <c r="E119" s="1">
        <f>'1-Kurs'!E119/'1-Kurs'!E118-1</f>
        <v>1.3794482207117209E-2</v>
      </c>
      <c r="F119" s="1">
        <f>'1-Kurs'!F119/'1-Kurs'!F118-1</f>
        <v>5.8798298107855862E-2</v>
      </c>
      <c r="G119" s="1">
        <f>'1-Kurs'!G119/'1-Kurs'!G118-1</f>
        <v>-1.714488398244618E-3</v>
      </c>
      <c r="H119" s="1">
        <f>'1-Kurs'!H119/'1-Kurs'!H118-1</f>
        <v>-4.7491065963789936E-2</v>
      </c>
      <c r="I119" s="1">
        <f>'1-Kurs'!I119/'1-Kurs'!I118-1</f>
        <v>-4.2430695695532372E-2</v>
      </c>
      <c r="J119" s="1">
        <f>'1-Kurs'!J119/'1-Kurs'!J118-1</f>
        <v>-2.6061018610223918E-4</v>
      </c>
      <c r="K119" s="1">
        <f>'1-Kurs'!K119/'1-Kurs'!K118-1</f>
        <v>9.6284499751038144E-2</v>
      </c>
      <c r="L119" s="1">
        <f>'1-Kurs'!L119/'1-Kurs'!L118-1</f>
        <v>1.7815370934671559E-2</v>
      </c>
      <c r="M119" s="1">
        <f>'1-Kurs'!M119/'1-Kurs'!M118-1</f>
        <v>6.8056200983345194E-2</v>
      </c>
      <c r="N119" s="1">
        <f>'1-Kurs'!N119/'1-Kurs'!N118-1</f>
        <v>4.4715262380829568E-2</v>
      </c>
      <c r="O119" s="1">
        <f>'1-Kurs'!O119/'1-Kurs'!O118-1</f>
        <v>-7.41021202942449E-3</v>
      </c>
      <c r="P119" s="1">
        <f>'1-Kurs'!P119/'1-Kurs'!P118-1</f>
        <v>7.2808525560430715E-2</v>
      </c>
      <c r="Q119" s="1">
        <f>'1-Kurs'!Q119/'1-Kurs'!Q118-1</f>
        <v>4.6912421504236246E-2</v>
      </c>
      <c r="R119" s="1">
        <f>'1-Kurs'!R119/'1-Kurs'!R118-1</f>
        <v>0.16238692018636214</v>
      </c>
      <c r="S119" s="1">
        <f>'1-Kurs'!S119/'1-Kurs'!S118-1</f>
        <v>0.18820410924661535</v>
      </c>
      <c r="T119" s="1">
        <f>'1-Kurs'!T119/'1-Kurs'!T118-1</f>
        <v>-3.243075600263412E-2</v>
      </c>
      <c r="U119" s="1">
        <f>'1-Kurs'!U119/'1-Kurs'!U118-1</f>
        <v>1.7580102201448344E-2</v>
      </c>
      <c r="V119" s="1">
        <f>'1-Kurs'!V119/'1-Kurs'!V118-1</f>
        <v>-6.2929286103414861E-2</v>
      </c>
      <c r="W119" s="1">
        <f>'1-Kurs'!W119/'1-Kurs'!W118-1</f>
        <v>3.2213808554597989E-2</v>
      </c>
      <c r="X119" s="1">
        <f>'1-Kurs'!X119/'1-Kurs'!X118-1</f>
        <v>3.3417047000394495E-2</v>
      </c>
      <c r="Y119" s="1">
        <f>'1-Kurs'!Y119/'1-Kurs'!Y118-1</f>
        <v>-1.9155532013695353E-2</v>
      </c>
      <c r="Z119" s="1">
        <f>'1-Kurs'!Z119/'1-Kurs'!Z118-1</f>
        <v>6.225953814912466E-2</v>
      </c>
      <c r="AA119" s="1">
        <f>'1-Kurs'!AA119/'1-Kurs'!AA118-1</f>
        <v>-2.6791147698395412E-2</v>
      </c>
      <c r="AB119" s="1">
        <f>'1-Kurs'!AB119/'1-Kurs'!AB118-1</f>
        <v>2.6444654841283111E-2</v>
      </c>
      <c r="AC119" s="5">
        <f>'1-Kurs'!AC119/'1-Kurs'!AC118-1</f>
        <v>9.6958570434384495E-3</v>
      </c>
    </row>
    <row r="120" spans="1:29" ht="12.75" x14ac:dyDescent="0.2">
      <c r="A120" s="9">
        <f>IF('1-Kurs'!A120=0,"",'1-Kurs'!A120)</f>
        <v>36644</v>
      </c>
      <c r="B120" s="1">
        <f>'1-Kurs'!B120/'1-Kurs'!B119-1</f>
        <v>-4.4777064093996954E-2</v>
      </c>
      <c r="C120" s="1">
        <f>'1-Kurs'!C120/'1-Kurs'!C119-1</f>
        <v>-2.9904251319103903E-2</v>
      </c>
      <c r="D120" s="1">
        <f>'1-Kurs'!D120/'1-Kurs'!D119-1</f>
        <v>-7.9195195969694709E-2</v>
      </c>
      <c r="E120" s="1">
        <f>'1-Kurs'!E120/'1-Kurs'!E119-1</f>
        <v>-1.7801760456069182E-2</v>
      </c>
      <c r="F120" s="1">
        <f>'1-Kurs'!F120/'1-Kurs'!F119-1</f>
        <v>-4.8465800684770466E-2</v>
      </c>
      <c r="G120" s="1">
        <f>'1-Kurs'!G120/'1-Kurs'!G119-1</f>
        <v>-6.9965031537920441E-2</v>
      </c>
      <c r="H120" s="1">
        <f>'1-Kurs'!H120/'1-Kurs'!H119-1</f>
        <v>-1.9455938478918244E-2</v>
      </c>
      <c r="I120" s="1">
        <f>'1-Kurs'!I120/'1-Kurs'!I119-1</f>
        <v>1.1072953413704845E-2</v>
      </c>
      <c r="J120" s="1">
        <f>'1-Kurs'!J120/'1-Kurs'!J119-1</f>
        <v>-5.2041410251297271E-2</v>
      </c>
      <c r="K120" s="1">
        <f>'1-Kurs'!K120/'1-Kurs'!K119-1</f>
        <v>5.2504876623612251E-2</v>
      </c>
      <c r="L120" s="1">
        <f>'1-Kurs'!L120/'1-Kurs'!L119-1</f>
        <v>8.8230690841299975E-3</v>
      </c>
      <c r="M120" s="1">
        <f>'1-Kurs'!M120/'1-Kurs'!M119-1</f>
        <v>6.5329003133772545E-2</v>
      </c>
      <c r="N120" s="1">
        <f>'1-Kurs'!N120/'1-Kurs'!N119-1</f>
        <v>2.5098136533863169E-3</v>
      </c>
      <c r="O120" s="1">
        <f>'1-Kurs'!O120/'1-Kurs'!O119-1</f>
        <v>-9.6639574727311883E-3</v>
      </c>
      <c r="P120" s="1">
        <f>'1-Kurs'!P120/'1-Kurs'!P119-1</f>
        <v>-2.8922513208383571E-2</v>
      </c>
      <c r="Q120" s="1">
        <f>'1-Kurs'!Q120/'1-Kurs'!Q119-1</f>
        <v>-7.2372134722021864E-3</v>
      </c>
      <c r="R120" s="1">
        <f>'1-Kurs'!R120/'1-Kurs'!R119-1</f>
        <v>-2.8839498401860064E-2</v>
      </c>
      <c r="S120" s="1">
        <f>'1-Kurs'!S120/'1-Kurs'!S119-1</f>
        <v>0.13475183415689096</v>
      </c>
      <c r="T120" s="1">
        <f>'1-Kurs'!T120/'1-Kurs'!T119-1</f>
        <v>-1.4471600202393464E-2</v>
      </c>
      <c r="U120" s="1">
        <f>'1-Kurs'!U120/'1-Kurs'!U119-1</f>
        <v>-6.9241186284566436E-2</v>
      </c>
      <c r="V120" s="1">
        <f>'1-Kurs'!V120/'1-Kurs'!V119-1</f>
        <v>-1.4687722853197638E-2</v>
      </c>
      <c r="W120" s="1">
        <f>'1-Kurs'!W120/'1-Kurs'!W119-1</f>
        <v>5.1821727218724467E-2</v>
      </c>
      <c r="X120" s="1">
        <f>'1-Kurs'!X120/'1-Kurs'!X119-1</f>
        <v>-6.717321795076503E-2</v>
      </c>
      <c r="Y120" s="1">
        <f>'1-Kurs'!Y120/'1-Kurs'!Y119-1</f>
        <v>-6.720052584791536E-2</v>
      </c>
      <c r="Z120" s="1">
        <f>'1-Kurs'!Z120/'1-Kurs'!Z119-1</f>
        <v>2.6712272599241027E-2</v>
      </c>
      <c r="AA120" s="1">
        <f>'1-Kurs'!AA120/'1-Kurs'!AA119-1</f>
        <v>5.3299293008641779E-3</v>
      </c>
      <c r="AB120" s="1">
        <f>'1-Kurs'!AB120/'1-Kurs'!AB119-1</f>
        <v>-1.1930323434671375E-2</v>
      </c>
      <c r="AC120" s="5">
        <f>'1-Kurs'!AC120/'1-Kurs'!AC119-1</f>
        <v>-1.2279433643791915E-2</v>
      </c>
    </row>
    <row r="121" spans="1:29" ht="12.75" x14ac:dyDescent="0.2">
      <c r="A121" s="9">
        <f>IF('1-Kurs'!A121=0,"",'1-Kurs'!A121)</f>
        <v>36677</v>
      </c>
      <c r="B121" s="1">
        <f>'1-Kurs'!B121/'1-Kurs'!B120-1</f>
        <v>-9.9289984861845593E-3</v>
      </c>
      <c r="C121" s="1">
        <f>'1-Kurs'!C121/'1-Kurs'!C120-1</f>
        <v>0.15597012243360497</v>
      </c>
      <c r="D121" s="1">
        <f>'1-Kurs'!D121/'1-Kurs'!D120-1</f>
        <v>-4.5879468275968782E-2</v>
      </c>
      <c r="E121" s="1">
        <f>'1-Kurs'!E121/'1-Kurs'!E120-1</f>
        <v>2.8832815720455374E-2</v>
      </c>
      <c r="F121" s="1">
        <f>'1-Kurs'!F121/'1-Kurs'!F120-1</f>
        <v>-2.4862216106123491E-2</v>
      </c>
      <c r="G121" s="1">
        <f>'1-Kurs'!G121/'1-Kurs'!G120-1</f>
        <v>0.12846921671934819</v>
      </c>
      <c r="H121" s="1">
        <f>'1-Kurs'!H121/'1-Kurs'!H120-1</f>
        <v>-4.1353979494768156E-3</v>
      </c>
      <c r="I121" s="1">
        <f>'1-Kurs'!I121/'1-Kurs'!I120-1</f>
        <v>0.11213033846674825</v>
      </c>
      <c r="J121" s="1">
        <f>'1-Kurs'!J121/'1-Kurs'!J120-1</f>
        <v>8.5727647545891461E-2</v>
      </c>
      <c r="K121" s="1">
        <f>'1-Kurs'!K121/'1-Kurs'!K120-1</f>
        <v>-8.7866626088941246E-2</v>
      </c>
      <c r="L121" s="1">
        <f>'1-Kurs'!L121/'1-Kurs'!L120-1</f>
        <v>-3.36631779126636E-2</v>
      </c>
      <c r="M121" s="1">
        <f>'1-Kurs'!M121/'1-Kurs'!M120-1</f>
        <v>0.38675543570883297</v>
      </c>
      <c r="N121" s="1">
        <f>'1-Kurs'!N121/'1-Kurs'!N120-1</f>
        <v>-8.3157389673882087E-2</v>
      </c>
      <c r="O121" s="1">
        <f>'1-Kurs'!O121/'1-Kurs'!O120-1</f>
        <v>-4.580190286908592E-3</v>
      </c>
      <c r="P121" s="1">
        <f>'1-Kurs'!P121/'1-Kurs'!P120-1</f>
        <v>-3.5085083482548574E-2</v>
      </c>
      <c r="Q121" s="1">
        <f>'1-Kurs'!Q121/'1-Kurs'!Q120-1</f>
        <v>3.6533479383634271E-2</v>
      </c>
      <c r="R121" s="1">
        <f>'1-Kurs'!R121/'1-Kurs'!R120-1</f>
        <v>-0.11594099095185206</v>
      </c>
      <c r="S121" s="1">
        <f>'1-Kurs'!S121/'1-Kurs'!S120-1</f>
        <v>0.14321835065792965</v>
      </c>
      <c r="T121" s="1">
        <f>'1-Kurs'!T121/'1-Kurs'!T120-1</f>
        <v>0.23364324402804626</v>
      </c>
      <c r="U121" s="1">
        <f>'1-Kurs'!U121/'1-Kurs'!U120-1</f>
        <v>8.4372347062975139E-2</v>
      </c>
      <c r="V121" s="1">
        <f>'1-Kurs'!V121/'1-Kurs'!V120-1</f>
        <v>0.14470965768652322</v>
      </c>
      <c r="W121" s="1">
        <f>'1-Kurs'!W121/'1-Kurs'!W120-1</f>
        <v>-2.6568446899938647E-2</v>
      </c>
      <c r="X121" s="1">
        <f>'1-Kurs'!X121/'1-Kurs'!X120-1</f>
        <v>9.3783008587973393E-2</v>
      </c>
      <c r="Y121" s="1">
        <f>'1-Kurs'!Y121/'1-Kurs'!Y120-1</f>
        <v>-4.1767619307783166E-3</v>
      </c>
      <c r="Z121" s="1">
        <f>'1-Kurs'!Z121/'1-Kurs'!Z120-1</f>
        <v>8.7481348833817307E-2</v>
      </c>
      <c r="AA121" s="1">
        <f>'1-Kurs'!AA121/'1-Kurs'!AA120-1</f>
        <v>-5.494672933344269E-3</v>
      </c>
      <c r="AB121" s="1">
        <f>'1-Kurs'!AB121/'1-Kurs'!AB120-1</f>
        <v>4.7703368917583422E-2</v>
      </c>
      <c r="AC121" s="5">
        <f>'1-Kurs'!AC121/'1-Kurs'!AC120-1</f>
        <v>6.7299790521270886E-2</v>
      </c>
    </row>
    <row r="122" spans="1:29" ht="12.75" x14ac:dyDescent="0.2">
      <c r="A122" s="9">
        <f>IF('1-Kurs'!A122=0,"",'1-Kurs'!A122)</f>
        <v>36707</v>
      </c>
      <c r="B122" s="1">
        <f>'1-Kurs'!B122/'1-Kurs'!B121-1</f>
        <v>7.7473036628999514E-2</v>
      </c>
      <c r="C122" s="1">
        <f>'1-Kurs'!C122/'1-Kurs'!C121-1</f>
        <v>0.12116984518028184</v>
      </c>
      <c r="D122" s="1">
        <f>'1-Kurs'!D122/'1-Kurs'!D121-1</f>
        <v>-8.7933083479752927E-2</v>
      </c>
      <c r="E122" s="1">
        <f>'1-Kurs'!E122/'1-Kurs'!E121-1</f>
        <v>9.1992139523457972E-3</v>
      </c>
      <c r="F122" s="1">
        <f>'1-Kurs'!F122/'1-Kurs'!F121-1</f>
        <v>-0.160710110840387</v>
      </c>
      <c r="G122" s="1">
        <f>'1-Kurs'!G122/'1-Kurs'!G121-1</f>
        <v>-0.14895268022257302</v>
      </c>
      <c r="H122" s="1">
        <f>'1-Kurs'!H122/'1-Kurs'!H121-1</f>
        <v>6.5881260364842431E-2</v>
      </c>
      <c r="I122" s="1">
        <f>'1-Kurs'!I122/'1-Kurs'!I121-1</f>
        <v>0.1523064864689605</v>
      </c>
      <c r="J122" s="1">
        <f>'1-Kurs'!J122/'1-Kurs'!J121-1</f>
        <v>-1.2914837995917305E-2</v>
      </c>
      <c r="K122" s="1">
        <f>'1-Kurs'!K122/'1-Kurs'!K121-1</f>
        <v>1.5771460446881935E-2</v>
      </c>
      <c r="L122" s="1">
        <f>'1-Kurs'!L122/'1-Kurs'!L121-1</f>
        <v>-3.0132904446655839E-3</v>
      </c>
      <c r="M122" s="1">
        <f>'1-Kurs'!M122/'1-Kurs'!M121-1</f>
        <v>3.4887627458081161E-2</v>
      </c>
      <c r="N122" s="1">
        <f>'1-Kurs'!N122/'1-Kurs'!N121-1</f>
        <v>-7.7141417019131686E-2</v>
      </c>
      <c r="O122" s="1">
        <f>'1-Kurs'!O122/'1-Kurs'!O121-1</f>
        <v>1.9657475137328406E-2</v>
      </c>
      <c r="P122" s="1">
        <f>'1-Kurs'!P122/'1-Kurs'!P121-1</f>
        <v>-8.3477976761756945E-2</v>
      </c>
      <c r="Q122" s="1">
        <f>'1-Kurs'!Q122/'1-Kurs'!Q121-1</f>
        <v>-8.7339467796755943E-2</v>
      </c>
      <c r="R122" s="1">
        <f>'1-Kurs'!R122/'1-Kurs'!R121-1</f>
        <v>-2.1409891848169771E-3</v>
      </c>
      <c r="S122" s="1">
        <f>'1-Kurs'!S122/'1-Kurs'!S121-1</f>
        <v>0.11837625003044128</v>
      </c>
      <c r="T122" s="1">
        <f>'1-Kurs'!T122/'1-Kurs'!T121-1</f>
        <v>8.938118602978351E-2</v>
      </c>
      <c r="U122" s="1">
        <f>'1-Kurs'!U122/'1-Kurs'!U121-1</f>
        <v>-5.1260163368484601E-2</v>
      </c>
      <c r="V122" s="1">
        <f>'1-Kurs'!V122/'1-Kurs'!V121-1</f>
        <v>0.14539111078660238</v>
      </c>
      <c r="W122" s="1">
        <f>'1-Kurs'!W122/'1-Kurs'!W121-1</f>
        <v>1.243017003680924E-2</v>
      </c>
      <c r="X122" s="1">
        <f>'1-Kurs'!X122/'1-Kurs'!X121-1</f>
        <v>-3.6941187248076268E-2</v>
      </c>
      <c r="Y122" s="1">
        <f>'1-Kurs'!Y122/'1-Kurs'!Y121-1</f>
        <v>3.5483830744964084E-2</v>
      </c>
      <c r="Z122" s="1">
        <f>'1-Kurs'!Z122/'1-Kurs'!Z121-1</f>
        <v>5.2013867526166546E-2</v>
      </c>
      <c r="AA122" s="1">
        <f>'1-Kurs'!AA122/'1-Kurs'!AA121-1</f>
        <v>3.0534597050645207E-2</v>
      </c>
      <c r="AB122" s="1">
        <f>'1-Kurs'!AB122/'1-Kurs'!AB121-1</f>
        <v>8.7743159031083984E-3</v>
      </c>
      <c r="AC122" s="5">
        <f>'1-Kurs'!AC122/'1-Kurs'!AC121-1</f>
        <v>2.3601710288772004E-2</v>
      </c>
    </row>
    <row r="123" spans="1:29" ht="12.75" x14ac:dyDescent="0.2">
      <c r="A123" s="9">
        <f>IF('1-Kurs'!A123=0,"",'1-Kurs'!A123)</f>
        <v>36738</v>
      </c>
      <c r="B123" s="1">
        <f>'1-Kurs'!B123/'1-Kurs'!B122-1</f>
        <v>-4.9069788276047133E-3</v>
      </c>
      <c r="C123" s="1">
        <f>'1-Kurs'!C123/'1-Kurs'!C122-1</f>
        <v>-6.1773692791817214E-2</v>
      </c>
      <c r="D123" s="1">
        <f>'1-Kurs'!D123/'1-Kurs'!D122-1</f>
        <v>-6.3621567637048848E-3</v>
      </c>
      <c r="E123" s="1">
        <f>'1-Kurs'!E123/'1-Kurs'!E122-1</f>
        <v>6.6702635895397266E-2</v>
      </c>
      <c r="F123" s="1">
        <f>'1-Kurs'!F123/'1-Kurs'!F122-1</f>
        <v>-7.4424294495411436E-2</v>
      </c>
      <c r="G123" s="1">
        <f>'1-Kurs'!G123/'1-Kurs'!G122-1</f>
        <v>9.6627209863393793E-2</v>
      </c>
      <c r="H123" s="1">
        <f>'1-Kurs'!H123/'1-Kurs'!H122-1</f>
        <v>-4.3991346862366387E-2</v>
      </c>
      <c r="I123" s="1">
        <f>'1-Kurs'!I123/'1-Kurs'!I122-1</f>
        <v>-8.79980132381466E-2</v>
      </c>
      <c r="J123" s="1">
        <f>'1-Kurs'!J123/'1-Kurs'!J122-1</f>
        <v>-8.3994246922627025E-2</v>
      </c>
      <c r="K123" s="1">
        <f>'1-Kurs'!K123/'1-Kurs'!K122-1</f>
        <v>-3.3195915177969937E-2</v>
      </c>
      <c r="L123" s="1">
        <f>'1-Kurs'!L123/'1-Kurs'!L122-1</f>
        <v>2.0039578166874961E-5</v>
      </c>
      <c r="M123" s="1">
        <f>'1-Kurs'!M123/'1-Kurs'!M122-1</f>
        <v>-0.14593284961219399</v>
      </c>
      <c r="N123" s="1">
        <f>'1-Kurs'!N123/'1-Kurs'!N122-1</f>
        <v>-2.9139207465230021E-2</v>
      </c>
      <c r="O123" s="1">
        <f>'1-Kurs'!O123/'1-Kurs'!O122-1</f>
        <v>-3.7730078227405928E-3</v>
      </c>
      <c r="P123" s="1">
        <f>'1-Kurs'!P123/'1-Kurs'!P122-1</f>
        <v>-4.2815022762887178E-2</v>
      </c>
      <c r="Q123" s="1">
        <f>'1-Kurs'!Q123/'1-Kurs'!Q122-1</f>
        <v>-4.3210594933818514E-2</v>
      </c>
      <c r="R123" s="1">
        <f>'1-Kurs'!R123/'1-Kurs'!R122-1</f>
        <v>-2.6719960176278645E-2</v>
      </c>
      <c r="S123" s="1">
        <f>'1-Kurs'!S123/'1-Kurs'!S122-1</f>
        <v>0.23264887785164357</v>
      </c>
      <c r="T123" s="1">
        <f>'1-Kurs'!T123/'1-Kurs'!T122-1</f>
        <v>-0.10379212150482264</v>
      </c>
      <c r="U123" s="1">
        <f>'1-Kurs'!U123/'1-Kurs'!U122-1</f>
        <v>-8.7463401054845069E-2</v>
      </c>
      <c r="V123" s="1">
        <f>'1-Kurs'!V123/'1-Kurs'!V122-1</f>
        <v>-0.11426886950924653</v>
      </c>
      <c r="W123" s="1">
        <f>'1-Kurs'!W123/'1-Kurs'!W122-1</f>
        <v>1.8650158596303035E-2</v>
      </c>
      <c r="X123" s="1">
        <f>'1-Kurs'!X123/'1-Kurs'!X122-1</f>
        <v>-6.8884608372373757E-3</v>
      </c>
      <c r="Y123" s="1">
        <f>'1-Kurs'!Y123/'1-Kurs'!Y122-1</f>
        <v>7.6340324585988606E-2</v>
      </c>
      <c r="Z123" s="1">
        <f>'1-Kurs'!Z123/'1-Kurs'!Z122-1</f>
        <v>7.3862774023955691E-2</v>
      </c>
      <c r="AA123" s="1">
        <f>'1-Kurs'!AA123/'1-Kurs'!AA122-1</f>
        <v>-3.6660882453400934E-2</v>
      </c>
      <c r="AB123" s="1">
        <f>'1-Kurs'!AB123/'1-Kurs'!AB122-1</f>
        <v>-1.8171500108365435E-2</v>
      </c>
      <c r="AC123" s="5">
        <f>'1-Kurs'!AC123/'1-Kurs'!AC122-1</f>
        <v>-5.009815991341926E-2</v>
      </c>
    </row>
    <row r="124" spans="1:29" ht="12.75" x14ac:dyDescent="0.2">
      <c r="A124" s="9">
        <f>IF('1-Kurs'!A124=0,"",'1-Kurs'!A124)</f>
        <v>36769</v>
      </c>
      <c r="B124" s="1">
        <f>'1-Kurs'!B124/'1-Kurs'!B123-1</f>
        <v>1.6489670098563503E-2</v>
      </c>
      <c r="C124" s="1">
        <f>'1-Kurs'!C124/'1-Kurs'!C123-1</f>
        <v>0.18159231434304046</v>
      </c>
      <c r="D124" s="1">
        <f>'1-Kurs'!D124/'1-Kurs'!D123-1</f>
        <v>-0.12594080131092922</v>
      </c>
      <c r="E124" s="1">
        <f>'1-Kurs'!E124/'1-Kurs'!E123-1</f>
        <v>2.0857603926733637E-2</v>
      </c>
      <c r="F124" s="1">
        <f>'1-Kurs'!F124/'1-Kurs'!F123-1</f>
        <v>2.466414054426469E-2</v>
      </c>
      <c r="G124" s="1">
        <f>'1-Kurs'!G124/'1-Kurs'!G123-1</f>
        <v>6.079172500870067E-2</v>
      </c>
      <c r="H124" s="1">
        <f>'1-Kurs'!H124/'1-Kurs'!H123-1</f>
        <v>1.4061309915176512E-3</v>
      </c>
      <c r="I124" s="1">
        <f>'1-Kurs'!I124/'1-Kurs'!I123-1</f>
        <v>0.29809049203197935</v>
      </c>
      <c r="J124" s="1">
        <f>'1-Kurs'!J124/'1-Kurs'!J123-1</f>
        <v>3.7468152846461544E-2</v>
      </c>
      <c r="K124" s="1">
        <f>'1-Kurs'!K124/'1-Kurs'!K123-1</f>
        <v>-7.3859225137060114E-2</v>
      </c>
      <c r="L124" s="1">
        <f>'1-Kurs'!L124/'1-Kurs'!L123-1</f>
        <v>-2.1352458341772573E-2</v>
      </c>
      <c r="M124" s="1">
        <f>'1-Kurs'!M124/'1-Kurs'!M123-1</f>
        <v>0.28070791771291681</v>
      </c>
      <c r="N124" s="1">
        <f>'1-Kurs'!N124/'1-Kurs'!N123-1</f>
        <v>0.11883118725522146</v>
      </c>
      <c r="O124" s="1">
        <f>'1-Kurs'!O124/'1-Kurs'!O123-1</f>
        <v>-5.6553616288221864E-3</v>
      </c>
      <c r="P124" s="1">
        <f>'1-Kurs'!P124/'1-Kurs'!P123-1</f>
        <v>0.1182080397877161</v>
      </c>
      <c r="Q124" s="1">
        <f>'1-Kurs'!Q124/'1-Kurs'!Q123-1</f>
        <v>0.17350107701048367</v>
      </c>
      <c r="R124" s="1">
        <f>'1-Kurs'!R124/'1-Kurs'!R123-1</f>
        <v>1.0897986422988115E-2</v>
      </c>
      <c r="S124" s="1">
        <f>'1-Kurs'!S124/'1-Kurs'!S123-1</f>
        <v>2.0779040370076052E-2</v>
      </c>
      <c r="T124" s="1">
        <f>'1-Kurs'!T124/'1-Kurs'!T123-1</f>
        <v>0.19212237360573625</v>
      </c>
      <c r="U124" s="1">
        <f>'1-Kurs'!U124/'1-Kurs'!U123-1</f>
        <v>1.3938653581900384E-2</v>
      </c>
      <c r="V124" s="1">
        <f>'1-Kurs'!V124/'1-Kurs'!V123-1</f>
        <v>0.21475577182080108</v>
      </c>
      <c r="W124" s="1">
        <f>'1-Kurs'!W124/'1-Kurs'!W123-1</f>
        <v>2.6864736517302035E-2</v>
      </c>
      <c r="X124" s="1">
        <f>'1-Kurs'!X124/'1-Kurs'!X123-1</f>
        <v>-8.1470898119472501E-2</v>
      </c>
      <c r="Y124" s="1">
        <f>'1-Kurs'!Y124/'1-Kurs'!Y123-1</f>
        <v>-1.5743891166052015E-2</v>
      </c>
      <c r="Z124" s="1">
        <f>'1-Kurs'!Z124/'1-Kurs'!Z123-1</f>
        <v>1.7620873501226875E-2</v>
      </c>
      <c r="AA124" s="1">
        <f>'1-Kurs'!AA124/'1-Kurs'!AA123-1</f>
        <v>2.7383578242243356E-2</v>
      </c>
      <c r="AB124" s="1">
        <f>'1-Kurs'!AB124/'1-Kurs'!AB123-1</f>
        <v>5.895957038137567E-2</v>
      </c>
      <c r="AC124" s="5">
        <f>'1-Kurs'!AC124/'1-Kurs'!AC123-1</f>
        <v>9.8352453978470811E-2</v>
      </c>
    </row>
    <row r="125" spans="1:29" ht="12.75" x14ac:dyDescent="0.2">
      <c r="A125" s="9">
        <f>IF('1-Kurs'!A125=0,"",'1-Kurs'!A125)</f>
        <v>36798</v>
      </c>
      <c r="B125" s="1">
        <f>'1-Kurs'!B125/'1-Kurs'!B124-1</f>
        <v>5.5231198718947994E-3</v>
      </c>
      <c r="C125" s="1">
        <f>'1-Kurs'!C125/'1-Kurs'!C124-1</f>
        <v>-1.0826676292067572E-2</v>
      </c>
      <c r="D125" s="1">
        <f>'1-Kurs'!D125/'1-Kurs'!D124-1</f>
        <v>4.6496364515428379E-2</v>
      </c>
      <c r="E125" s="1">
        <f>'1-Kurs'!E125/'1-Kurs'!E124-1</f>
        <v>3.3509147183822252E-2</v>
      </c>
      <c r="F125" s="1">
        <f>'1-Kurs'!F125/'1-Kurs'!F124-1</f>
        <v>1.1274403988860149E-2</v>
      </c>
      <c r="G125" s="1">
        <f>'1-Kurs'!G125/'1-Kurs'!G124-1</f>
        <v>-3.8463512621176088E-2</v>
      </c>
      <c r="H125" s="1">
        <f>'1-Kurs'!H125/'1-Kurs'!H124-1</f>
        <v>-1.3624219100429658E-2</v>
      </c>
      <c r="I125" s="1">
        <f>'1-Kurs'!I125/'1-Kurs'!I124-1</f>
        <v>-4.8467991904520002E-2</v>
      </c>
      <c r="J125" s="1">
        <f>'1-Kurs'!J125/'1-Kurs'!J124-1</f>
        <v>4.1489284638811297E-2</v>
      </c>
      <c r="K125" s="1">
        <f>'1-Kurs'!K125/'1-Kurs'!K124-1</f>
        <v>8.652313970950698E-2</v>
      </c>
      <c r="L125" s="1">
        <f>'1-Kurs'!L125/'1-Kurs'!L124-1</f>
        <v>2.8721804731218104E-2</v>
      </c>
      <c r="M125" s="1">
        <f>'1-Kurs'!M125/'1-Kurs'!M124-1</f>
        <v>7.6681234377399043E-2</v>
      </c>
      <c r="N125" s="1">
        <f>'1-Kurs'!N125/'1-Kurs'!N124-1</f>
        <v>-6.8811792009821904E-3</v>
      </c>
      <c r="O125" s="1">
        <f>'1-Kurs'!O125/'1-Kurs'!O124-1</f>
        <v>-1.442097989149338E-2</v>
      </c>
      <c r="P125" s="1">
        <f>'1-Kurs'!P125/'1-Kurs'!P124-1</f>
        <v>-2.3965417497504138E-2</v>
      </c>
      <c r="Q125" s="1">
        <f>'1-Kurs'!Q125/'1-Kurs'!Q124-1</f>
        <v>-4.5291792240302886E-3</v>
      </c>
      <c r="R125" s="1">
        <f>'1-Kurs'!R125/'1-Kurs'!R124-1</f>
        <v>-2.5960322238080202E-2</v>
      </c>
      <c r="S125" s="1">
        <f>'1-Kurs'!S125/'1-Kurs'!S124-1</f>
        <v>-8.9264601653657127E-2</v>
      </c>
      <c r="T125" s="1">
        <f>'1-Kurs'!T125/'1-Kurs'!T124-1</f>
        <v>-6.265327946965682E-2</v>
      </c>
      <c r="U125" s="1">
        <f>'1-Kurs'!U125/'1-Kurs'!U124-1</f>
        <v>-7.2892210324985163E-3</v>
      </c>
      <c r="V125" s="1">
        <f>'1-Kurs'!V125/'1-Kurs'!V124-1</f>
        <v>-3.7857037402599159E-2</v>
      </c>
      <c r="W125" s="1">
        <f>'1-Kurs'!W125/'1-Kurs'!W124-1</f>
        <v>-2.0212560315661543E-2</v>
      </c>
      <c r="X125" s="1">
        <f>'1-Kurs'!X125/'1-Kurs'!X124-1</f>
        <v>7.4341527846570887E-3</v>
      </c>
      <c r="Y125" s="1">
        <f>'1-Kurs'!Y125/'1-Kurs'!Y124-1</f>
        <v>7.5153485371824535E-2</v>
      </c>
      <c r="Z125" s="1">
        <f>'1-Kurs'!Z125/'1-Kurs'!Z124-1</f>
        <v>-5.3799531123266409E-3</v>
      </c>
      <c r="AA125" s="1">
        <f>'1-Kurs'!AA125/'1-Kurs'!AA124-1</f>
        <v>6.1010791668958397E-4</v>
      </c>
      <c r="AB125" s="1">
        <f>'1-Kurs'!AB125/'1-Kurs'!AB124-1</f>
        <v>1.3923515897795724E-4</v>
      </c>
      <c r="AC125" s="5">
        <f>'1-Kurs'!AC125/'1-Kurs'!AC124-1</f>
        <v>-6.2122043150962813E-3</v>
      </c>
    </row>
    <row r="126" spans="1:29" ht="12.75" x14ac:dyDescent="0.2">
      <c r="A126" s="9">
        <f>IF('1-Kurs'!A126=0,"",'1-Kurs'!A126)</f>
        <v>36830</v>
      </c>
      <c r="B126" s="1">
        <f>'1-Kurs'!B126/'1-Kurs'!B125-1</f>
        <v>-5.5321257902407606E-2</v>
      </c>
      <c r="C126" s="1">
        <f>'1-Kurs'!C126/'1-Kurs'!C125-1</f>
        <v>1.7273046199308917E-2</v>
      </c>
      <c r="D126" s="1">
        <f>'1-Kurs'!D126/'1-Kurs'!D125-1</f>
        <v>-9.8665023985525346E-2</v>
      </c>
      <c r="E126" s="1">
        <f>'1-Kurs'!E126/'1-Kurs'!E125-1</f>
        <v>-7.3153207275130416E-2</v>
      </c>
      <c r="F126" s="1">
        <f>'1-Kurs'!F126/'1-Kurs'!F125-1</f>
        <v>4.7418755445755911E-2</v>
      </c>
      <c r="G126" s="1">
        <f>'1-Kurs'!G126/'1-Kurs'!G125-1</f>
        <v>1.2536690685885921E-2</v>
      </c>
      <c r="H126" s="1">
        <f>'1-Kurs'!H126/'1-Kurs'!H125-1</f>
        <v>-3.2646777369751745E-2</v>
      </c>
      <c r="I126" s="1">
        <f>'1-Kurs'!I126/'1-Kurs'!I125-1</f>
        <v>1.5981789708491956E-2</v>
      </c>
      <c r="J126" s="1">
        <f>'1-Kurs'!J126/'1-Kurs'!J125-1</f>
        <v>-4.0078498052206868E-2</v>
      </c>
      <c r="K126" s="1">
        <f>'1-Kurs'!K126/'1-Kurs'!K125-1</f>
        <v>-5.0629889690172236E-2</v>
      </c>
      <c r="L126" s="1">
        <f>'1-Kurs'!L126/'1-Kurs'!L125-1</f>
        <v>3.3914052930860361E-2</v>
      </c>
      <c r="M126" s="1">
        <f>'1-Kurs'!M126/'1-Kurs'!M125-1</f>
        <v>-0.13108321937179157</v>
      </c>
      <c r="N126" s="1">
        <f>'1-Kurs'!N126/'1-Kurs'!N125-1</f>
        <v>-0.13562475510374794</v>
      </c>
      <c r="O126" s="1">
        <f>'1-Kurs'!O126/'1-Kurs'!O125-1</f>
        <v>-2.9064240682312281E-2</v>
      </c>
      <c r="P126" s="1">
        <f>'1-Kurs'!P126/'1-Kurs'!P125-1</f>
        <v>-5.7276939400456084E-2</v>
      </c>
      <c r="Q126" s="1">
        <f>'1-Kurs'!Q126/'1-Kurs'!Q125-1</f>
        <v>-4.1372474848988539E-3</v>
      </c>
      <c r="R126" s="1">
        <f>'1-Kurs'!R126/'1-Kurs'!R125-1</f>
        <v>-6.863051464205594E-2</v>
      </c>
      <c r="S126" s="1">
        <f>'1-Kurs'!S126/'1-Kurs'!S125-1</f>
        <v>5.3305244755848635E-2</v>
      </c>
      <c r="T126" s="1">
        <f>'1-Kurs'!T126/'1-Kurs'!T125-1</f>
        <v>4.9634190526107957E-2</v>
      </c>
      <c r="U126" s="1">
        <f>'1-Kurs'!U126/'1-Kurs'!U125-1</f>
        <v>-3.3406981762880927E-2</v>
      </c>
      <c r="V126" s="1">
        <f>'1-Kurs'!V126/'1-Kurs'!V125-1</f>
        <v>4.1659246813013473E-2</v>
      </c>
      <c r="W126" s="1">
        <f>'1-Kurs'!W126/'1-Kurs'!W125-1</f>
        <v>-5.650097336477522E-2</v>
      </c>
      <c r="X126" s="1">
        <f>'1-Kurs'!X126/'1-Kurs'!X125-1</f>
        <v>-4.7488840489077644E-2</v>
      </c>
      <c r="Y126" s="1">
        <f>'1-Kurs'!Y126/'1-Kurs'!Y125-1</f>
        <v>-3.0249488903895116E-3</v>
      </c>
      <c r="Z126" s="1">
        <f>'1-Kurs'!Z126/'1-Kurs'!Z125-1</f>
        <v>2.5525556975193542E-2</v>
      </c>
      <c r="AA126" s="1">
        <f>'1-Kurs'!AA126/'1-Kurs'!AA125-1</f>
        <v>-2.2776561813132923E-2</v>
      </c>
      <c r="AB126" s="1">
        <f>'1-Kurs'!AB126/'1-Kurs'!AB125-1</f>
        <v>-2.4702357816932419E-2</v>
      </c>
      <c r="AC126" s="5">
        <f>'1-Kurs'!AC126/'1-Kurs'!AC125-1</f>
        <v>-2.4176874222592071E-2</v>
      </c>
    </row>
    <row r="127" spans="1:29" ht="12.75" x14ac:dyDescent="0.2">
      <c r="A127" s="9">
        <f>IF('1-Kurs'!A127=0,"",'1-Kurs'!A127)</f>
        <v>36860</v>
      </c>
      <c r="B127" s="1">
        <f>'1-Kurs'!B127/'1-Kurs'!B126-1</f>
        <v>1.8986145782569297E-2</v>
      </c>
      <c r="C127" s="1">
        <f>'1-Kurs'!C127/'1-Kurs'!C126-1</f>
        <v>6.0960095705613337E-2</v>
      </c>
      <c r="D127" s="1">
        <f>'1-Kurs'!D127/'1-Kurs'!D126-1</f>
        <v>-9.4802909393458146E-2</v>
      </c>
      <c r="E127" s="1">
        <f>'1-Kurs'!E127/'1-Kurs'!E126-1</f>
        <v>-8.344535865170255E-3</v>
      </c>
      <c r="F127" s="1">
        <f>'1-Kurs'!F127/'1-Kurs'!F126-1</f>
        <v>1.8959388488727802E-2</v>
      </c>
      <c r="G127" s="1">
        <f>'1-Kurs'!G127/'1-Kurs'!G126-1</f>
        <v>4.9858580965069121E-2</v>
      </c>
      <c r="H127" s="1">
        <f>'1-Kurs'!H127/'1-Kurs'!H126-1</f>
        <v>2.116915429664612E-2</v>
      </c>
      <c r="I127" s="1">
        <f>'1-Kurs'!I127/'1-Kurs'!I126-1</f>
        <v>0.10838587129642097</v>
      </c>
      <c r="J127" s="1">
        <f>'1-Kurs'!J127/'1-Kurs'!J126-1</f>
        <v>1.3097492242227116E-2</v>
      </c>
      <c r="K127" s="1">
        <f>'1-Kurs'!K127/'1-Kurs'!K126-1</f>
        <v>5.292155607017679E-2</v>
      </c>
      <c r="L127" s="1">
        <f>'1-Kurs'!L127/'1-Kurs'!L126-1</f>
        <v>-3.0019045523613785E-3</v>
      </c>
      <c r="M127" s="1">
        <f>'1-Kurs'!M127/'1-Kurs'!M126-1</f>
        <v>0.46168324283050022</v>
      </c>
      <c r="N127" s="1">
        <f>'1-Kurs'!N127/'1-Kurs'!N126-1</f>
        <v>4.4518559416823367E-2</v>
      </c>
      <c r="O127" s="1">
        <f>'1-Kurs'!O127/'1-Kurs'!O126-1</f>
        <v>-1.3128940346588291E-2</v>
      </c>
      <c r="P127" s="1">
        <f>'1-Kurs'!P127/'1-Kurs'!P126-1</f>
        <v>8.1601180920888305E-2</v>
      </c>
      <c r="Q127" s="1">
        <f>'1-Kurs'!Q127/'1-Kurs'!Q126-1</f>
        <v>0.1462476408789033</v>
      </c>
      <c r="R127" s="1">
        <f>'1-Kurs'!R127/'1-Kurs'!R126-1</f>
        <v>1.4008350730688734E-2</v>
      </c>
      <c r="S127" s="1">
        <f>'1-Kurs'!S127/'1-Kurs'!S126-1</f>
        <v>-1.0025576454245733E-2</v>
      </c>
      <c r="T127" s="1">
        <f>'1-Kurs'!T127/'1-Kurs'!T126-1</f>
        <v>2.1313000656554504E-2</v>
      </c>
      <c r="U127" s="1">
        <f>'1-Kurs'!U127/'1-Kurs'!U126-1</f>
        <v>9.1782543819620699E-3</v>
      </c>
      <c r="V127" s="1">
        <f>'1-Kurs'!V127/'1-Kurs'!V126-1</f>
        <v>7.7513073237289731E-2</v>
      </c>
      <c r="W127" s="1">
        <f>'1-Kurs'!W127/'1-Kurs'!W126-1</f>
        <v>-1.1320448061015287E-2</v>
      </c>
      <c r="X127" s="1">
        <f>'1-Kurs'!X127/'1-Kurs'!X126-1</f>
        <v>-7.1771396488177763E-2</v>
      </c>
      <c r="Y127" s="1">
        <f>'1-Kurs'!Y127/'1-Kurs'!Y126-1</f>
        <v>-5.0513110768831027E-2</v>
      </c>
      <c r="Z127" s="1">
        <f>'1-Kurs'!Z127/'1-Kurs'!Z126-1</f>
        <v>5.3532128308994675E-2</v>
      </c>
      <c r="AA127" s="1">
        <f>'1-Kurs'!AA127/'1-Kurs'!AA126-1</f>
        <v>1.7249936581115399E-2</v>
      </c>
      <c r="AB127" s="1">
        <f>'1-Kurs'!AB127/'1-Kurs'!AB126-1</f>
        <v>3.8779801186973994E-2</v>
      </c>
      <c r="AC127" s="5">
        <f>'1-Kurs'!AC127/'1-Kurs'!AC126-1</f>
        <v>8.0420002074203412E-2</v>
      </c>
    </row>
    <row r="128" spans="1:29" ht="12.75" x14ac:dyDescent="0.2">
      <c r="A128" s="9">
        <f>IF('1-Kurs'!A128=0,"",'1-Kurs'!A128)</f>
        <v>36889</v>
      </c>
      <c r="B128" s="1">
        <f>'1-Kurs'!B128/'1-Kurs'!B127-1</f>
        <v>4.3349096197392134E-2</v>
      </c>
      <c r="C128" s="1">
        <f>'1-Kurs'!C128/'1-Kurs'!C127-1</f>
        <v>-0.21067911495737457</v>
      </c>
      <c r="D128" s="1">
        <f>'1-Kurs'!D128/'1-Kurs'!D127-1</f>
        <v>-8.1387439042627352E-2</v>
      </c>
      <c r="E128" s="1">
        <f>'1-Kurs'!E128/'1-Kurs'!E127-1</f>
        <v>1.8183814705490242E-3</v>
      </c>
      <c r="F128" s="1">
        <f>'1-Kurs'!F128/'1-Kurs'!F127-1</f>
        <v>5.6049364096275811E-2</v>
      </c>
      <c r="G128" s="1">
        <f>'1-Kurs'!G128/'1-Kurs'!G127-1</f>
        <v>-8.4417686326057062E-2</v>
      </c>
      <c r="H128" s="1">
        <f>'1-Kurs'!H128/'1-Kurs'!H127-1</f>
        <v>5.8991185347876396E-3</v>
      </c>
      <c r="I128" s="1">
        <f>'1-Kurs'!I128/'1-Kurs'!I127-1</f>
        <v>-8.8116573224015005E-2</v>
      </c>
      <c r="J128" s="1">
        <f>'1-Kurs'!J128/'1-Kurs'!J127-1</f>
        <v>2.4980346492809336E-2</v>
      </c>
      <c r="K128" s="1">
        <f>'1-Kurs'!K128/'1-Kurs'!K127-1</f>
        <v>7.4491974235222358E-3</v>
      </c>
      <c r="L128" s="1">
        <f>'1-Kurs'!L128/'1-Kurs'!L127-1</f>
        <v>5.7361707644733473E-2</v>
      </c>
      <c r="M128" s="1">
        <f>'1-Kurs'!M128/'1-Kurs'!M127-1</f>
        <v>0.50888469324143215</v>
      </c>
      <c r="N128" s="1">
        <f>'1-Kurs'!N128/'1-Kurs'!N127-1</f>
        <v>-3.4028048685339818E-2</v>
      </c>
      <c r="O128" s="1">
        <f>'1-Kurs'!O128/'1-Kurs'!O127-1</f>
        <v>-2.1183182502661824E-2</v>
      </c>
      <c r="P128" s="1">
        <f>'1-Kurs'!P128/'1-Kurs'!P127-1</f>
        <v>-3.9209192677580607E-3</v>
      </c>
      <c r="Q128" s="1">
        <f>'1-Kurs'!Q128/'1-Kurs'!Q127-1</f>
        <v>1.342601920493447E-2</v>
      </c>
      <c r="R128" s="1">
        <f>'1-Kurs'!R128/'1-Kurs'!R127-1</f>
        <v>-3.2694406127112718E-2</v>
      </c>
      <c r="S128" s="1">
        <f>'1-Kurs'!S128/'1-Kurs'!S127-1</f>
        <v>5.114868027053121E-2</v>
      </c>
      <c r="T128" s="1">
        <f>'1-Kurs'!T128/'1-Kurs'!T127-1</f>
        <v>-0.10118484283031559</v>
      </c>
      <c r="U128" s="1">
        <f>'1-Kurs'!U128/'1-Kurs'!U127-1</f>
        <v>2.5895919762872754E-2</v>
      </c>
      <c r="V128" s="1">
        <f>'1-Kurs'!V128/'1-Kurs'!V127-1</f>
        <v>-0.20243495002018053</v>
      </c>
      <c r="W128" s="1">
        <f>'1-Kurs'!W128/'1-Kurs'!W127-1</f>
        <v>-1.8763356574943102E-2</v>
      </c>
      <c r="X128" s="1">
        <f>'1-Kurs'!X128/'1-Kurs'!X127-1</f>
        <v>4.476519855806993E-2</v>
      </c>
      <c r="Y128" s="1">
        <f>'1-Kurs'!Y128/'1-Kurs'!Y127-1</f>
        <v>-7.0220993703851153E-4</v>
      </c>
      <c r="Z128" s="1">
        <f>'1-Kurs'!Z128/'1-Kurs'!Z127-1</f>
        <v>2.5684327343238778E-2</v>
      </c>
      <c r="AA128" s="1">
        <f>'1-Kurs'!AA128/'1-Kurs'!AA127-1</f>
        <v>-2.518211261475467E-2</v>
      </c>
      <c r="AB128" s="1">
        <f>'1-Kurs'!AB128/'1-Kurs'!AB127-1</f>
        <v>-1.4608766103473281E-3</v>
      </c>
      <c r="AC128" s="5">
        <f>'1-Kurs'!AC128/'1-Kurs'!AC127-1</f>
        <v>3.1991659978948928E-2</v>
      </c>
    </row>
    <row r="129" spans="1:29" ht="12.75" x14ac:dyDescent="0.2">
      <c r="A129" s="9">
        <f>IF('1-Kurs'!A129=0,"",'1-Kurs'!A129)</f>
        <v>36922</v>
      </c>
      <c r="B129" s="1">
        <f>'1-Kurs'!B129/'1-Kurs'!B128-1</f>
        <v>5.143367645837893E-2</v>
      </c>
      <c r="C129" s="1">
        <f>'1-Kurs'!C129/'1-Kurs'!C128-1</f>
        <v>9.3927582169679225E-2</v>
      </c>
      <c r="D129" s="1">
        <f>'1-Kurs'!D129/'1-Kurs'!D128-1</f>
        <v>-2.2703697490502939E-2</v>
      </c>
      <c r="E129" s="1">
        <f>'1-Kurs'!E129/'1-Kurs'!E128-1</f>
        <v>7.8964503488583304E-3</v>
      </c>
      <c r="F129" s="1">
        <f>'1-Kurs'!F129/'1-Kurs'!F128-1</f>
        <v>-9.3730401683980502E-2</v>
      </c>
      <c r="G129" s="1">
        <f>'1-Kurs'!G129/'1-Kurs'!G128-1</f>
        <v>-9.9346730763245628E-3</v>
      </c>
      <c r="H129" s="1">
        <f>'1-Kurs'!H129/'1-Kurs'!H128-1</f>
        <v>-2.4151859442465562E-2</v>
      </c>
      <c r="I129" s="1">
        <f>'1-Kurs'!I129/'1-Kurs'!I128-1</f>
        <v>-7.7417014483235347E-2</v>
      </c>
      <c r="J129" s="1">
        <f>'1-Kurs'!J129/'1-Kurs'!J128-1</f>
        <v>-3.0866653749094586E-2</v>
      </c>
      <c r="K129" s="1">
        <f>'1-Kurs'!K129/'1-Kurs'!K128-1</f>
        <v>-2.6050970428769915E-2</v>
      </c>
      <c r="L129" s="1">
        <f>'1-Kurs'!L129/'1-Kurs'!L128-1</f>
        <v>-2.2757971616616302E-2</v>
      </c>
      <c r="M129" s="1">
        <f>'1-Kurs'!M129/'1-Kurs'!M128-1</f>
        <v>-0.34753622773283388</v>
      </c>
      <c r="N129" s="1">
        <f>'1-Kurs'!N129/'1-Kurs'!N128-1</f>
        <v>1.0795895681742884E-2</v>
      </c>
      <c r="O129" s="1">
        <f>'1-Kurs'!O129/'1-Kurs'!O128-1</f>
        <v>4.3903568379958013E-2</v>
      </c>
      <c r="P129" s="1">
        <f>'1-Kurs'!P129/'1-Kurs'!P128-1</f>
        <v>-9.4154003373767226E-2</v>
      </c>
      <c r="Q129" s="1">
        <f>'1-Kurs'!Q129/'1-Kurs'!Q128-1</f>
        <v>-0.12388067778844325</v>
      </c>
      <c r="R129" s="1">
        <f>'1-Kurs'!R129/'1-Kurs'!R128-1</f>
        <v>-1.6072682824486817E-2</v>
      </c>
      <c r="S129" s="1">
        <f>'1-Kurs'!S129/'1-Kurs'!S128-1</f>
        <v>-1.974461083471335E-2</v>
      </c>
      <c r="T129" s="1">
        <f>'1-Kurs'!T129/'1-Kurs'!T128-1</f>
        <v>4.8552299486195771E-2</v>
      </c>
      <c r="U129" s="1">
        <f>'1-Kurs'!U129/'1-Kurs'!U128-1</f>
        <v>-1.8460506764841567E-2</v>
      </c>
      <c r="V129" s="1">
        <f>'1-Kurs'!V129/'1-Kurs'!V128-1</f>
        <v>0.10854572591002287</v>
      </c>
      <c r="W129" s="1">
        <f>'1-Kurs'!W129/'1-Kurs'!W128-1</f>
        <v>1.2842763993270001E-2</v>
      </c>
      <c r="X129" s="1">
        <f>'1-Kurs'!X129/'1-Kurs'!X128-1</f>
        <v>0.3521010365113455</v>
      </c>
      <c r="Y129" s="1">
        <f>'1-Kurs'!Y129/'1-Kurs'!Y128-1</f>
        <v>6.9379036528002702E-2</v>
      </c>
      <c r="Z129" s="1">
        <f>'1-Kurs'!Z129/'1-Kurs'!Z128-1</f>
        <v>-6.6783152164782145E-3</v>
      </c>
      <c r="AA129" s="1">
        <f>'1-Kurs'!AA129/'1-Kurs'!AA128-1</f>
        <v>9.1513746526228346E-3</v>
      </c>
      <c r="AB129" s="1">
        <f>'1-Kurs'!AB129/'1-Kurs'!AB128-1</f>
        <v>-4.8311867840951095E-3</v>
      </c>
      <c r="AC129" s="5">
        <f>'1-Kurs'!AC129/'1-Kurs'!AC128-1</f>
        <v>-2.3488426674511453E-2</v>
      </c>
    </row>
    <row r="130" spans="1:29" ht="12.75" x14ac:dyDescent="0.2">
      <c r="A130" s="9">
        <f>IF('1-Kurs'!A130=0,"",'1-Kurs'!A130)</f>
        <v>36950</v>
      </c>
      <c r="B130" s="1">
        <f>'1-Kurs'!B130/'1-Kurs'!B129-1</f>
        <v>-2.8505367207761756E-2</v>
      </c>
      <c r="C130" s="1">
        <f>'1-Kurs'!C130/'1-Kurs'!C129-1</f>
        <v>1.3724884738652188E-2</v>
      </c>
      <c r="D130" s="1">
        <f>'1-Kurs'!D130/'1-Kurs'!D129-1</f>
        <v>-8.6080721879535638E-3</v>
      </c>
      <c r="E130" s="1">
        <f>'1-Kurs'!E130/'1-Kurs'!E129-1</f>
        <v>-3.2228412815239582E-2</v>
      </c>
      <c r="F130" s="1">
        <f>'1-Kurs'!F130/'1-Kurs'!F129-1</f>
        <v>2.83809060513045E-2</v>
      </c>
      <c r="G130" s="1">
        <f>'1-Kurs'!G130/'1-Kurs'!G129-1</f>
        <v>-0.11459788442967178</v>
      </c>
      <c r="H130" s="1">
        <f>'1-Kurs'!H130/'1-Kurs'!H129-1</f>
        <v>3.0993083648700459E-3</v>
      </c>
      <c r="I130" s="1">
        <f>'1-Kurs'!I130/'1-Kurs'!I129-1</f>
        <v>-2.8205729299510818E-2</v>
      </c>
      <c r="J130" s="1">
        <f>'1-Kurs'!J130/'1-Kurs'!J129-1</f>
        <v>-2.1929764534999507E-2</v>
      </c>
      <c r="K130" s="1">
        <f>'1-Kurs'!K130/'1-Kurs'!K129-1</f>
        <v>0.10307010466754885</v>
      </c>
      <c r="L130" s="1">
        <f>'1-Kurs'!L130/'1-Kurs'!L129-1</f>
        <v>6.3288545632197879E-2</v>
      </c>
      <c r="M130" s="1">
        <f>'1-Kurs'!M130/'1-Kurs'!M129-1</f>
        <v>-5.9838207793186937E-3</v>
      </c>
      <c r="N130" s="1">
        <f>'1-Kurs'!N130/'1-Kurs'!N129-1</f>
        <v>-4.4917805509997355E-2</v>
      </c>
      <c r="O130" s="1">
        <f>'1-Kurs'!O130/'1-Kurs'!O129-1</f>
        <v>-6.8171390938810528E-2</v>
      </c>
      <c r="P130" s="1">
        <f>'1-Kurs'!P130/'1-Kurs'!P129-1</f>
        <v>-1.2561285162905556E-2</v>
      </c>
      <c r="Q130" s="1">
        <f>'1-Kurs'!Q130/'1-Kurs'!Q129-1</f>
        <v>-5.1710943052225899E-2</v>
      </c>
      <c r="R130" s="1">
        <f>'1-Kurs'!R130/'1-Kurs'!R129-1</f>
        <v>6.7995488187394981E-2</v>
      </c>
      <c r="S130" s="1">
        <f>'1-Kurs'!S130/'1-Kurs'!S129-1</f>
        <v>-6.4302903215044727E-2</v>
      </c>
      <c r="T130" s="1">
        <f>'1-Kurs'!T130/'1-Kurs'!T129-1</f>
        <v>1.2003577013264266E-2</v>
      </c>
      <c r="U130" s="1">
        <f>'1-Kurs'!U130/'1-Kurs'!U129-1</f>
        <v>-2.713439369458337E-2</v>
      </c>
      <c r="V130" s="1">
        <f>'1-Kurs'!V130/'1-Kurs'!V129-1</f>
        <v>-1.1133826284269177E-2</v>
      </c>
      <c r="W130" s="1">
        <f>'1-Kurs'!W130/'1-Kurs'!W129-1</f>
        <v>-1.9050135704985149E-2</v>
      </c>
      <c r="X130" s="1">
        <f>'1-Kurs'!X130/'1-Kurs'!X129-1</f>
        <v>0.10175660323281299</v>
      </c>
      <c r="Y130" s="1">
        <f>'1-Kurs'!Y130/'1-Kurs'!Y129-1</f>
        <v>1.2230410375861034E-2</v>
      </c>
      <c r="Z130" s="1">
        <f>'1-Kurs'!Z130/'1-Kurs'!Z129-1</f>
        <v>1.8702377227329148E-2</v>
      </c>
      <c r="AA130" s="1">
        <f>'1-Kurs'!AA130/'1-Kurs'!AA129-1</f>
        <v>-1.4436675990386116E-2</v>
      </c>
      <c r="AB130" s="1">
        <f>'1-Kurs'!AB130/'1-Kurs'!AB129-1</f>
        <v>-4.9702386660163134E-3</v>
      </c>
      <c r="AC130" s="5">
        <f>'1-Kurs'!AC130/'1-Kurs'!AC129-1</f>
        <v>-4.2154649748689099E-3</v>
      </c>
    </row>
    <row r="131" spans="1:29" ht="12.75" x14ac:dyDescent="0.2">
      <c r="A131" s="9">
        <f>IF('1-Kurs'!A131=0,"",'1-Kurs'!A131)</f>
        <v>36980</v>
      </c>
      <c r="B131" s="1">
        <f>'1-Kurs'!B131/'1-Kurs'!B130-1</f>
        <v>-4.9535621436167854E-2</v>
      </c>
      <c r="C131" s="1">
        <f>'1-Kurs'!C131/'1-Kurs'!C130-1</f>
        <v>-3.8092950227452516E-2</v>
      </c>
      <c r="D131" s="1">
        <f>'1-Kurs'!D131/'1-Kurs'!D130-1</f>
        <v>-8.1506783352765066E-2</v>
      </c>
      <c r="E131" s="1">
        <f>'1-Kurs'!E131/'1-Kurs'!E130-1</f>
        <v>-6.0170698915740783E-2</v>
      </c>
      <c r="F131" s="1">
        <f>'1-Kurs'!F131/'1-Kurs'!F130-1</f>
        <v>-8.3047818287509401E-2</v>
      </c>
      <c r="G131" s="1">
        <f>'1-Kurs'!G131/'1-Kurs'!G130-1</f>
        <v>-0.15001407761203123</v>
      </c>
      <c r="H131" s="1">
        <f>'1-Kurs'!H131/'1-Kurs'!H130-1</f>
        <v>-3.4781171062759464E-2</v>
      </c>
      <c r="I131" s="1">
        <f>'1-Kurs'!I131/'1-Kurs'!I130-1</f>
        <v>1.7666477338745379E-2</v>
      </c>
      <c r="J131" s="1">
        <f>'1-Kurs'!J131/'1-Kurs'!J130-1</f>
        <v>-5.8652680275453006E-2</v>
      </c>
      <c r="K131" s="1">
        <f>'1-Kurs'!K131/'1-Kurs'!K130-1</f>
        <v>9.5838310944242888E-3</v>
      </c>
      <c r="L131" s="1">
        <f>'1-Kurs'!L131/'1-Kurs'!L130-1</f>
        <v>-2.9448484296882516E-2</v>
      </c>
      <c r="M131" s="1">
        <f>'1-Kurs'!M131/'1-Kurs'!M130-1</f>
        <v>-4.5412366407743043E-2</v>
      </c>
      <c r="N131" s="1">
        <f>'1-Kurs'!N131/'1-Kurs'!N130-1</f>
        <v>-8.0630249991633485E-2</v>
      </c>
      <c r="O131" s="1">
        <f>'1-Kurs'!O131/'1-Kurs'!O130-1</f>
        <v>-4.5109428312918087E-2</v>
      </c>
      <c r="P131" s="1">
        <f>'1-Kurs'!P131/'1-Kurs'!P130-1</f>
        <v>-5.6222177226482151E-2</v>
      </c>
      <c r="Q131" s="1">
        <f>'1-Kurs'!Q131/'1-Kurs'!Q130-1</f>
        <v>-4.9344360762027972E-2</v>
      </c>
      <c r="R131" s="1">
        <f>'1-Kurs'!R131/'1-Kurs'!R130-1</f>
        <v>8.8469840681946188E-3</v>
      </c>
      <c r="S131" s="1">
        <f>'1-Kurs'!S131/'1-Kurs'!S130-1</f>
        <v>-0.13464563614354119</v>
      </c>
      <c r="T131" s="1">
        <f>'1-Kurs'!T131/'1-Kurs'!T130-1</f>
        <v>6.7288319659258189E-2</v>
      </c>
      <c r="U131" s="1">
        <f>'1-Kurs'!U131/'1-Kurs'!U130-1</f>
        <v>-7.5097694965169604E-2</v>
      </c>
      <c r="V131" s="1">
        <f>'1-Kurs'!V131/'1-Kurs'!V130-1</f>
        <v>-4.037248857003195E-2</v>
      </c>
      <c r="W131" s="1">
        <f>'1-Kurs'!W131/'1-Kurs'!W130-1</f>
        <v>-3.9718240059387178E-2</v>
      </c>
      <c r="X131" s="1">
        <f>'1-Kurs'!X131/'1-Kurs'!X130-1</f>
        <v>-5.2688984238123626E-2</v>
      </c>
      <c r="Y131" s="1">
        <f>'1-Kurs'!Y131/'1-Kurs'!Y130-1</f>
        <v>-5.3099321013227452E-2</v>
      </c>
      <c r="Z131" s="1">
        <f>'1-Kurs'!Z131/'1-Kurs'!Z130-1</f>
        <v>-0.10609338485868569</v>
      </c>
      <c r="AA131" s="1">
        <f>'1-Kurs'!AA131/'1-Kurs'!AA130-1</f>
        <v>-2.542936770458315E-2</v>
      </c>
      <c r="AB131" s="1">
        <f>'1-Kurs'!AB131/'1-Kurs'!AB130-1</f>
        <v>-4.9451091290757421E-2</v>
      </c>
      <c r="AC131" s="5">
        <f>'1-Kurs'!AC131/'1-Kurs'!AC130-1</f>
        <v>-4.2605610304095376E-2</v>
      </c>
    </row>
    <row r="132" spans="1:29" ht="12.75" x14ac:dyDescent="0.2">
      <c r="A132" s="9">
        <f>IF('1-Kurs'!A132=0,"",'1-Kurs'!A132)</f>
        <v>37011</v>
      </c>
      <c r="B132" s="1">
        <f>'1-Kurs'!B132/'1-Kurs'!B131-1</f>
        <v>4.2835875904232656E-2</v>
      </c>
      <c r="C132" s="1">
        <f>'1-Kurs'!C132/'1-Kurs'!C131-1</f>
        <v>0.11686819006544313</v>
      </c>
      <c r="D132" s="1">
        <f>'1-Kurs'!D132/'1-Kurs'!D131-1</f>
        <v>2.2256305004963783E-2</v>
      </c>
      <c r="E132" s="1">
        <f>'1-Kurs'!E132/'1-Kurs'!E131-1</f>
        <v>1.1728927963173597E-2</v>
      </c>
      <c r="F132" s="1">
        <f>'1-Kurs'!F132/'1-Kurs'!F131-1</f>
        <v>-1.3349269868142111E-2</v>
      </c>
      <c r="G132" s="1">
        <f>'1-Kurs'!G132/'1-Kurs'!G131-1</f>
        <v>-8.9296460868016903E-3</v>
      </c>
      <c r="H132" s="1">
        <f>'1-Kurs'!H132/'1-Kurs'!H131-1</f>
        <v>2.3544706863485532E-2</v>
      </c>
      <c r="I132" s="1">
        <f>'1-Kurs'!I132/'1-Kurs'!I131-1</f>
        <v>0.11505751629744343</v>
      </c>
      <c r="J132" s="1">
        <f>'1-Kurs'!J132/'1-Kurs'!J131-1</f>
        <v>9.2918180607851397E-2</v>
      </c>
      <c r="K132" s="1">
        <f>'1-Kurs'!K132/'1-Kurs'!K131-1</f>
        <v>-1.7313409047551076E-2</v>
      </c>
      <c r="L132" s="1">
        <f>'1-Kurs'!L132/'1-Kurs'!L131-1</f>
        <v>-1.0737667333445722E-2</v>
      </c>
      <c r="M132" s="1">
        <f>'1-Kurs'!M132/'1-Kurs'!M131-1</f>
        <v>-6.6423536795352511E-2</v>
      </c>
      <c r="N132" s="1">
        <f>'1-Kurs'!N132/'1-Kurs'!N131-1</f>
        <v>0.13880426894052267</v>
      </c>
      <c r="O132" s="1">
        <f>'1-Kurs'!O132/'1-Kurs'!O131-1</f>
        <v>8.7912819707844925E-3</v>
      </c>
      <c r="P132" s="1">
        <f>'1-Kurs'!P132/'1-Kurs'!P131-1</f>
        <v>1.438059288463811E-2</v>
      </c>
      <c r="Q132" s="1">
        <f>'1-Kurs'!Q132/'1-Kurs'!Q131-1</f>
        <v>6.7223769328916161E-2</v>
      </c>
      <c r="R132" s="1">
        <f>'1-Kurs'!R132/'1-Kurs'!R131-1</f>
        <v>-5.9257633968200607E-2</v>
      </c>
      <c r="S132" s="1">
        <f>'1-Kurs'!S132/'1-Kurs'!S131-1</f>
        <v>0.15183367966029837</v>
      </c>
      <c r="T132" s="1">
        <f>'1-Kurs'!T132/'1-Kurs'!T131-1</f>
        <v>0.18321514270839123</v>
      </c>
      <c r="U132" s="1">
        <f>'1-Kurs'!U132/'1-Kurs'!U131-1</f>
        <v>6.7203478047884513E-2</v>
      </c>
      <c r="V132" s="1">
        <f>'1-Kurs'!V132/'1-Kurs'!V131-1</f>
        <v>8.5667194269931635E-2</v>
      </c>
      <c r="W132" s="1">
        <f>'1-Kurs'!W132/'1-Kurs'!W131-1</f>
        <v>-2.2483567476934363E-2</v>
      </c>
      <c r="X132" s="1">
        <f>'1-Kurs'!X132/'1-Kurs'!X131-1</f>
        <v>-9.1123242349048783E-2</v>
      </c>
      <c r="Y132" s="1">
        <f>'1-Kurs'!Y132/'1-Kurs'!Y131-1</f>
        <v>-2.0514169510745695E-2</v>
      </c>
      <c r="Z132" s="1">
        <f>'1-Kurs'!Z132/'1-Kurs'!Z131-1</f>
        <v>0.10354652477533843</v>
      </c>
      <c r="AA132" s="1">
        <f>'1-Kurs'!AA132/'1-Kurs'!AA131-1</f>
        <v>5.1571065124451643E-3</v>
      </c>
      <c r="AB132" s="1">
        <f>'1-Kurs'!AB132/'1-Kurs'!AB131-1</f>
        <v>3.618848459113555E-2</v>
      </c>
      <c r="AC132" s="5">
        <f>'1-Kurs'!AC132/'1-Kurs'!AC131-1</f>
        <v>3.5183646914627165E-2</v>
      </c>
    </row>
    <row r="133" spans="1:29" ht="12.75" x14ac:dyDescent="0.2">
      <c r="A133" s="9">
        <f>IF('1-Kurs'!A133=0,"",'1-Kurs'!A133)</f>
        <v>37042</v>
      </c>
      <c r="B133" s="1">
        <f>'1-Kurs'!B133/'1-Kurs'!B132-1</f>
        <v>-3.0905712111079953E-2</v>
      </c>
      <c r="C133" s="1">
        <f>'1-Kurs'!C133/'1-Kurs'!C132-1</f>
        <v>2.6276806414143428E-2</v>
      </c>
      <c r="D133" s="1">
        <f>'1-Kurs'!D133/'1-Kurs'!D132-1</f>
        <v>-0.1104288989299077</v>
      </c>
      <c r="E133" s="1">
        <f>'1-Kurs'!E133/'1-Kurs'!E132-1</f>
        <v>-2.1986517562131103E-2</v>
      </c>
      <c r="F133" s="1">
        <f>'1-Kurs'!F133/'1-Kurs'!F132-1</f>
        <v>-6.8117046659597058E-2</v>
      </c>
      <c r="G133" s="1">
        <f>'1-Kurs'!G133/'1-Kurs'!G132-1</f>
        <v>-0.11117947338521728</v>
      </c>
      <c r="H133" s="1">
        <f>'1-Kurs'!H133/'1-Kurs'!H132-1</f>
        <v>8.9831447727946045E-3</v>
      </c>
      <c r="I133" s="1">
        <f>'1-Kurs'!I133/'1-Kurs'!I132-1</f>
        <v>2.5049026818306341E-2</v>
      </c>
      <c r="J133" s="1">
        <f>'1-Kurs'!J133/'1-Kurs'!J132-1</f>
        <v>-4.4798016861643419E-2</v>
      </c>
      <c r="K133" s="1">
        <f>'1-Kurs'!K133/'1-Kurs'!K132-1</f>
        <v>2.083397328543013E-2</v>
      </c>
      <c r="L133" s="1">
        <f>'1-Kurs'!L133/'1-Kurs'!L132-1</f>
        <v>3.6623745780041572E-2</v>
      </c>
      <c r="M133" s="1">
        <f>'1-Kurs'!M133/'1-Kurs'!M132-1</f>
        <v>-0.1759367990571139</v>
      </c>
      <c r="N133" s="1">
        <f>'1-Kurs'!N133/'1-Kurs'!N132-1</f>
        <v>9.3178013337115839E-2</v>
      </c>
      <c r="O133" s="1">
        <f>'1-Kurs'!O133/'1-Kurs'!O132-1</f>
        <v>1.5153772741504312E-2</v>
      </c>
      <c r="P133" s="1">
        <f>'1-Kurs'!P133/'1-Kurs'!P132-1</f>
        <v>3.2958454793367231E-2</v>
      </c>
      <c r="Q133" s="1">
        <f>'1-Kurs'!Q133/'1-Kurs'!Q132-1</f>
        <v>8.5032933196905969E-2</v>
      </c>
      <c r="R133" s="1">
        <f>'1-Kurs'!R133/'1-Kurs'!R132-1</f>
        <v>-1.5192304760743292E-2</v>
      </c>
      <c r="S133" s="1">
        <f>'1-Kurs'!S133/'1-Kurs'!S132-1</f>
        <v>9.0831555216717152E-3</v>
      </c>
      <c r="T133" s="1">
        <f>'1-Kurs'!T133/'1-Kurs'!T132-1</f>
        <v>-5.1368617777808323E-2</v>
      </c>
      <c r="U133" s="1">
        <f>'1-Kurs'!U133/'1-Kurs'!U132-1</f>
        <v>-5.436641133775133E-2</v>
      </c>
      <c r="V133" s="1">
        <f>'1-Kurs'!V133/'1-Kurs'!V132-1</f>
        <v>-1.3850512011840288E-2</v>
      </c>
      <c r="W133" s="1">
        <f>'1-Kurs'!W133/'1-Kurs'!W132-1</f>
        <v>-4.0360492983355534E-2</v>
      </c>
      <c r="X133" s="1">
        <f>'1-Kurs'!X133/'1-Kurs'!X132-1</f>
        <v>-4.8644378758536333E-2</v>
      </c>
      <c r="Y133" s="1">
        <f>'1-Kurs'!Y133/'1-Kurs'!Y132-1</f>
        <v>-2.0822751959612362E-2</v>
      </c>
      <c r="Z133" s="1">
        <f>'1-Kurs'!Z133/'1-Kurs'!Z132-1</f>
        <v>1.6838146436373824E-2</v>
      </c>
      <c r="AA133" s="1">
        <f>'1-Kurs'!AA133/'1-Kurs'!AA132-1</f>
        <v>-3.3754472600125873E-2</v>
      </c>
      <c r="AB133" s="1">
        <f>'1-Kurs'!AB133/'1-Kurs'!AB132-1</f>
        <v>-1.8142355140723376E-2</v>
      </c>
      <c r="AC133" s="5">
        <f>'1-Kurs'!AC133/'1-Kurs'!AC132-1</f>
        <v>-2.0969328520228259E-2</v>
      </c>
    </row>
    <row r="134" spans="1:29" ht="12.75" x14ac:dyDescent="0.2">
      <c r="A134" s="9">
        <f>IF('1-Kurs'!A134=0,"",'1-Kurs'!A134)</f>
        <v>37071</v>
      </c>
      <c r="B134" s="1">
        <f>'1-Kurs'!B134/'1-Kurs'!B133-1</f>
        <v>-2.4966987181015199E-2</v>
      </c>
      <c r="C134" s="1">
        <f>'1-Kurs'!C134/'1-Kurs'!C133-1</f>
        <v>-5.4707964819333377E-2</v>
      </c>
      <c r="D134" s="1">
        <f>'1-Kurs'!D134/'1-Kurs'!D133-1</f>
        <v>-2.4410647413889319E-2</v>
      </c>
      <c r="E134" s="1">
        <f>'1-Kurs'!E134/'1-Kurs'!E133-1</f>
        <v>-6.7240260721082801E-2</v>
      </c>
      <c r="F134" s="1">
        <f>'1-Kurs'!F134/'1-Kurs'!F133-1</f>
        <v>-1.2707218340119564E-2</v>
      </c>
      <c r="G134" s="1">
        <f>'1-Kurs'!G134/'1-Kurs'!G133-1</f>
        <v>-4.8291749242000748E-2</v>
      </c>
      <c r="H134" s="1">
        <f>'1-Kurs'!H134/'1-Kurs'!H133-1</f>
        <v>1.9373801117755995E-2</v>
      </c>
      <c r="I134" s="1">
        <f>'1-Kurs'!I134/'1-Kurs'!I133-1</f>
        <v>-7.6057987769630908E-2</v>
      </c>
      <c r="J134" s="1">
        <f>'1-Kurs'!J134/'1-Kurs'!J133-1</f>
        <v>-9.0926087459860416E-2</v>
      </c>
      <c r="K134" s="1">
        <f>'1-Kurs'!K134/'1-Kurs'!K133-1</f>
        <v>8.3203441423462809E-2</v>
      </c>
      <c r="L134" s="1">
        <f>'1-Kurs'!L134/'1-Kurs'!L133-1</f>
        <v>-3.5556239464145101E-3</v>
      </c>
      <c r="M134" s="1">
        <f>'1-Kurs'!M134/'1-Kurs'!M133-1</f>
        <v>-0.21476597808622488</v>
      </c>
      <c r="N134" s="1">
        <f>'1-Kurs'!N134/'1-Kurs'!N133-1</f>
        <v>-0.13192458319551026</v>
      </c>
      <c r="O134" s="1">
        <f>'1-Kurs'!O134/'1-Kurs'!O133-1</f>
        <v>-2.4515427812330293E-2</v>
      </c>
      <c r="P134" s="1">
        <f>'1-Kurs'!P134/'1-Kurs'!P133-1</f>
        <v>7.11086536350094E-2</v>
      </c>
      <c r="Q134" s="1">
        <f>'1-Kurs'!Q134/'1-Kurs'!Q133-1</f>
        <v>7.4836092836917389E-2</v>
      </c>
      <c r="R134" s="1">
        <f>'1-Kurs'!R134/'1-Kurs'!R133-1</f>
        <v>1.3179076938317991E-2</v>
      </c>
      <c r="S134" s="1">
        <f>'1-Kurs'!S134/'1-Kurs'!S133-1</f>
        <v>0.11417326702015651</v>
      </c>
      <c r="T134" s="1">
        <f>'1-Kurs'!T134/'1-Kurs'!T133-1</f>
        <v>-0.18871202180773727</v>
      </c>
      <c r="U134" s="1">
        <f>'1-Kurs'!U134/'1-Kurs'!U133-1</f>
        <v>-7.0006477165337699E-2</v>
      </c>
      <c r="V134" s="1">
        <f>'1-Kurs'!V134/'1-Kurs'!V133-1</f>
        <v>-8.475028961999953E-2</v>
      </c>
      <c r="W134" s="1">
        <f>'1-Kurs'!W134/'1-Kurs'!W133-1</f>
        <v>-4.5604275193922295E-2</v>
      </c>
      <c r="X134" s="1">
        <f>'1-Kurs'!X134/'1-Kurs'!X133-1</f>
        <v>3.3480648185348905E-2</v>
      </c>
      <c r="Y134" s="1">
        <f>'1-Kurs'!Y134/'1-Kurs'!Y133-1</f>
        <v>-4.6929468659448359E-2</v>
      </c>
      <c r="Z134" s="1">
        <f>'1-Kurs'!Z134/'1-Kurs'!Z133-1</f>
        <v>-7.176821837427616E-2</v>
      </c>
      <c r="AA134" s="1">
        <f>'1-Kurs'!AA134/'1-Kurs'!AA133-1</f>
        <v>-3.9239266102428672E-2</v>
      </c>
      <c r="AB134" s="1">
        <f>'1-Kurs'!AB134/'1-Kurs'!AB133-1</f>
        <v>-3.5066367375138241E-2</v>
      </c>
      <c r="AC134" s="5">
        <f>'1-Kurs'!AC134/'1-Kurs'!AC133-1</f>
        <v>-3.9882272698614663E-2</v>
      </c>
    </row>
    <row r="135" spans="1:29" ht="12.75" x14ac:dyDescent="0.2">
      <c r="A135" s="9">
        <f>IF('1-Kurs'!A135=0,"",'1-Kurs'!A135)</f>
        <v>37103</v>
      </c>
      <c r="B135" s="1">
        <f>'1-Kurs'!B135/'1-Kurs'!B134-1</f>
        <v>-4.4552198396565657E-2</v>
      </c>
      <c r="C135" s="1">
        <f>'1-Kurs'!C135/'1-Kurs'!C134-1</f>
        <v>-3.5915367728021508E-2</v>
      </c>
      <c r="D135" s="1">
        <f>'1-Kurs'!D135/'1-Kurs'!D134-1</f>
        <v>-0.10914959049886963</v>
      </c>
      <c r="E135" s="1">
        <f>'1-Kurs'!E135/'1-Kurs'!E134-1</f>
        <v>-4.0425997868622554E-2</v>
      </c>
      <c r="F135" s="1">
        <f>'1-Kurs'!F135/'1-Kurs'!F134-1</f>
        <v>0.11248716825049976</v>
      </c>
      <c r="G135" s="1">
        <f>'1-Kurs'!G135/'1-Kurs'!G134-1</f>
        <v>1.1348022639091626E-2</v>
      </c>
      <c r="H135" s="1">
        <f>'1-Kurs'!H135/'1-Kurs'!H134-1</f>
        <v>-1.3532364582999779E-2</v>
      </c>
      <c r="I135" s="1">
        <f>'1-Kurs'!I135/'1-Kurs'!I134-1</f>
        <v>-2.6422734110330581E-2</v>
      </c>
      <c r="J135" s="1">
        <f>'1-Kurs'!J135/'1-Kurs'!J134-1</f>
        <v>1.641006573015491E-2</v>
      </c>
      <c r="K135" s="1">
        <f>'1-Kurs'!K135/'1-Kurs'!K134-1</f>
        <v>2.1325723987883682E-2</v>
      </c>
      <c r="L135" s="1">
        <f>'1-Kurs'!L135/'1-Kurs'!L134-1</f>
        <v>-1.9330780199478648E-2</v>
      </c>
      <c r="M135" s="1">
        <f>'1-Kurs'!M135/'1-Kurs'!M134-1</f>
        <v>4.2372105335888532E-2</v>
      </c>
      <c r="N135" s="1">
        <f>'1-Kurs'!N135/'1-Kurs'!N134-1</f>
        <v>-5.8349297909517706E-2</v>
      </c>
      <c r="O135" s="1">
        <f>'1-Kurs'!O135/'1-Kurs'!O134-1</f>
        <v>-1.9790014998928629E-2</v>
      </c>
      <c r="P135" s="1">
        <f>'1-Kurs'!P135/'1-Kurs'!P134-1</f>
        <v>0.10799334726553589</v>
      </c>
      <c r="Q135" s="1">
        <f>'1-Kurs'!Q135/'1-Kurs'!Q134-1</f>
        <v>2.8492782346157819E-2</v>
      </c>
      <c r="R135" s="1">
        <f>'1-Kurs'!R135/'1-Kurs'!R134-1</f>
        <v>0.22995914675694906</v>
      </c>
      <c r="S135" s="1">
        <f>'1-Kurs'!S135/'1-Kurs'!S134-1</f>
        <v>-0.15008843342883271</v>
      </c>
      <c r="T135" s="1">
        <f>'1-Kurs'!T135/'1-Kurs'!T134-1</f>
        <v>1.5347162778273749E-2</v>
      </c>
      <c r="U135" s="1">
        <f>'1-Kurs'!U135/'1-Kurs'!U134-1</f>
        <v>8.2854337387128663E-2</v>
      </c>
      <c r="V135" s="1">
        <f>'1-Kurs'!V135/'1-Kurs'!V134-1</f>
        <v>1.3154956798831829E-2</v>
      </c>
      <c r="W135" s="1">
        <f>'1-Kurs'!W135/'1-Kurs'!W134-1</f>
        <v>-3.9550617159928247E-2</v>
      </c>
      <c r="X135" s="1">
        <f>'1-Kurs'!X135/'1-Kurs'!X134-1</f>
        <v>-4.1207723208500635E-3</v>
      </c>
      <c r="Y135" s="1">
        <f>'1-Kurs'!Y135/'1-Kurs'!Y134-1</f>
        <v>0.11177365242675008</v>
      </c>
      <c r="Z135" s="1">
        <f>'1-Kurs'!Z135/'1-Kurs'!Z134-1</f>
        <v>-0.1403329512814786</v>
      </c>
      <c r="AA135" s="1">
        <f>'1-Kurs'!AA135/'1-Kurs'!AA134-1</f>
        <v>-0.10922435843381961</v>
      </c>
      <c r="AB135" s="1">
        <f>'1-Kurs'!AB135/'1-Kurs'!AB134-1</f>
        <v>-6.6411566211921347E-4</v>
      </c>
      <c r="AC135" s="5">
        <f>'1-Kurs'!AC135/'1-Kurs'!AC134-1</f>
        <v>1.3024087128916229E-2</v>
      </c>
    </row>
    <row r="136" spans="1:29" ht="12.75" x14ac:dyDescent="0.2">
      <c r="A136" s="9">
        <f>IF('1-Kurs'!A136=0,"",'1-Kurs'!A136)</f>
        <v>37134</v>
      </c>
      <c r="B136" s="1">
        <f>'1-Kurs'!B136/'1-Kurs'!B135-1</f>
        <v>-7.2537004106593139E-3</v>
      </c>
      <c r="C136" s="1">
        <f>'1-Kurs'!C136/'1-Kurs'!C135-1</f>
        <v>7.0947139831937456E-2</v>
      </c>
      <c r="D136" s="1">
        <f>'1-Kurs'!D136/'1-Kurs'!D135-1</f>
        <v>-2.4364013577119259E-2</v>
      </c>
      <c r="E136" s="1">
        <f>'1-Kurs'!E136/'1-Kurs'!E135-1</f>
        <v>-7.6551624934003693E-3</v>
      </c>
      <c r="F136" s="1">
        <f>'1-Kurs'!F136/'1-Kurs'!F135-1</f>
        <v>9.7490606186514395E-3</v>
      </c>
      <c r="G136" s="1">
        <f>'1-Kurs'!G136/'1-Kurs'!G135-1</f>
        <v>-9.4425555579019993E-2</v>
      </c>
      <c r="H136" s="1">
        <f>'1-Kurs'!H136/'1-Kurs'!H135-1</f>
        <v>3.0131745269945887E-2</v>
      </c>
      <c r="I136" s="1">
        <f>'1-Kurs'!I136/'1-Kurs'!I135-1</f>
        <v>9.398324799872837E-2</v>
      </c>
      <c r="J136" s="1">
        <f>'1-Kurs'!J136/'1-Kurs'!J135-1</f>
        <v>-2.8156312289576491E-2</v>
      </c>
      <c r="K136" s="1">
        <f>'1-Kurs'!K136/'1-Kurs'!K135-1</f>
        <v>-2.9138170764346438E-2</v>
      </c>
      <c r="L136" s="1">
        <f>'1-Kurs'!L136/'1-Kurs'!L135-1</f>
        <v>-7.2424484148189139E-3</v>
      </c>
      <c r="M136" s="1">
        <f>'1-Kurs'!M136/'1-Kurs'!M135-1</f>
        <v>-0.24923612120476424</v>
      </c>
      <c r="N136" s="1">
        <f>'1-Kurs'!N136/'1-Kurs'!N135-1</f>
        <v>-3.550129836449667E-2</v>
      </c>
      <c r="O136" s="1">
        <f>'1-Kurs'!O136/'1-Kurs'!O135-1</f>
        <v>-1.1623501157103755E-2</v>
      </c>
      <c r="P136" s="1">
        <f>'1-Kurs'!P136/'1-Kurs'!P135-1</f>
        <v>-4.8919616104283747E-2</v>
      </c>
      <c r="Q136" s="1">
        <f>'1-Kurs'!Q136/'1-Kurs'!Q135-1</f>
        <v>1.6193955593819753E-2</v>
      </c>
      <c r="R136" s="1">
        <f>'1-Kurs'!R136/'1-Kurs'!R135-1</f>
        <v>-0.11985143872157789</v>
      </c>
      <c r="S136" s="1">
        <f>'1-Kurs'!S136/'1-Kurs'!S135-1</f>
        <v>3.9419087136938202E-4</v>
      </c>
      <c r="T136" s="1">
        <f>'1-Kurs'!T136/'1-Kurs'!T135-1</f>
        <v>9.6211953082986801E-2</v>
      </c>
      <c r="U136" s="1">
        <f>'1-Kurs'!U136/'1-Kurs'!U135-1</f>
        <v>-1.6180513191290546E-2</v>
      </c>
      <c r="V136" s="1">
        <f>'1-Kurs'!V136/'1-Kurs'!V135-1</f>
        <v>6.7803905819423305E-2</v>
      </c>
      <c r="W136" s="1">
        <f>'1-Kurs'!W136/'1-Kurs'!W135-1</f>
        <v>-2.5325676318456836E-2</v>
      </c>
      <c r="X136" s="1">
        <f>'1-Kurs'!X136/'1-Kurs'!X135-1</f>
        <v>-6.4316571369087416E-3</v>
      </c>
      <c r="Y136" s="1">
        <f>'1-Kurs'!Y136/'1-Kurs'!Y135-1</f>
        <v>-2.7991808060771506E-2</v>
      </c>
      <c r="Z136" s="1">
        <f>'1-Kurs'!Z136/'1-Kurs'!Z135-1</f>
        <v>-6.3432559118796639E-2</v>
      </c>
      <c r="AA136" s="1">
        <f>'1-Kurs'!AA136/'1-Kurs'!AA135-1</f>
        <v>-4.5646651862311649E-2</v>
      </c>
      <c r="AB136" s="1">
        <f>'1-Kurs'!AB136/'1-Kurs'!AB135-1</f>
        <v>-1.7806192526263143E-2</v>
      </c>
      <c r="AC136" s="5">
        <f>'1-Kurs'!AC136/'1-Kurs'!AC135-1</f>
        <v>-4.4020309450409911E-4</v>
      </c>
    </row>
    <row r="137" spans="1:29" ht="12.75" x14ac:dyDescent="0.2">
      <c r="A137" s="9">
        <f>IF('1-Kurs'!A137=0,"",'1-Kurs'!A137)</f>
        <v>37162</v>
      </c>
      <c r="B137" s="1">
        <f>'1-Kurs'!B137/'1-Kurs'!B136-1</f>
        <v>-5.4302835051546317E-2</v>
      </c>
      <c r="C137" s="1">
        <f>'1-Kurs'!C137/'1-Kurs'!C136-1</f>
        <v>-9.0606991654171853E-2</v>
      </c>
      <c r="D137" s="1">
        <f>'1-Kurs'!D137/'1-Kurs'!D136-1</f>
        <v>-0.10922170691555699</v>
      </c>
      <c r="E137" s="1">
        <f>'1-Kurs'!E137/'1-Kurs'!E136-1</f>
        <v>-4.873253146300438E-2</v>
      </c>
      <c r="F137" s="1">
        <f>'1-Kurs'!F137/'1-Kurs'!F136-1</f>
        <v>-7.4268175591542751E-2</v>
      </c>
      <c r="G137" s="1">
        <f>'1-Kurs'!G137/'1-Kurs'!G136-1</f>
        <v>-0.10286835866143262</v>
      </c>
      <c r="H137" s="1">
        <f>'1-Kurs'!H137/'1-Kurs'!H136-1</f>
        <v>6.5745111703433112E-2</v>
      </c>
      <c r="I137" s="1">
        <f>'1-Kurs'!I137/'1-Kurs'!I136-1</f>
        <v>-0.13680726203584948</v>
      </c>
      <c r="J137" s="1">
        <f>'1-Kurs'!J137/'1-Kurs'!J136-1</f>
        <v>-6.1811057007199577E-2</v>
      </c>
      <c r="K137" s="1">
        <f>'1-Kurs'!K137/'1-Kurs'!K136-1</f>
        <v>1.2073656702033642E-2</v>
      </c>
      <c r="L137" s="1">
        <f>'1-Kurs'!L137/'1-Kurs'!L136-1</f>
        <v>-0.1013532225497219</v>
      </c>
      <c r="M137" s="1">
        <f>'1-Kurs'!M137/'1-Kurs'!M136-1</f>
        <v>-0.17000929710087898</v>
      </c>
      <c r="N137" s="1">
        <f>'1-Kurs'!N137/'1-Kurs'!N136-1</f>
        <v>-0.11368893916284584</v>
      </c>
      <c r="O137" s="1">
        <f>'1-Kurs'!O137/'1-Kurs'!O136-1</f>
        <v>0.11301249348785536</v>
      </c>
      <c r="P137" s="1">
        <f>'1-Kurs'!P137/'1-Kurs'!P136-1</f>
        <v>-6.9341194677818407E-2</v>
      </c>
      <c r="Q137" s="1">
        <f>'1-Kurs'!Q137/'1-Kurs'!Q136-1</f>
        <v>-5.2373139699224747E-2</v>
      </c>
      <c r="R137" s="1">
        <f>'1-Kurs'!R137/'1-Kurs'!R136-1</f>
        <v>-9.0115557010759684E-2</v>
      </c>
      <c r="S137" s="1">
        <f>'1-Kurs'!S137/'1-Kurs'!S136-1</f>
        <v>-0.13401626816778878</v>
      </c>
      <c r="T137" s="1">
        <f>'1-Kurs'!T137/'1-Kurs'!T136-1</f>
        <v>-0.14551560485705473</v>
      </c>
      <c r="U137" s="1">
        <f>'1-Kurs'!U137/'1-Kurs'!U136-1</f>
        <v>-6.0959085529508905E-2</v>
      </c>
      <c r="V137" s="1">
        <f>'1-Kurs'!V137/'1-Kurs'!V136-1</f>
        <v>-0.14131119391165914</v>
      </c>
      <c r="W137" s="1">
        <f>'1-Kurs'!W137/'1-Kurs'!W136-1</f>
        <v>-6.5477369151935583E-2</v>
      </c>
      <c r="X137" s="1">
        <f>'1-Kurs'!X137/'1-Kurs'!X136-1</f>
        <v>0.13751814766587334</v>
      </c>
      <c r="Y137" s="1">
        <f>'1-Kurs'!Y137/'1-Kurs'!Y136-1</f>
        <v>-4.4661533791428676E-2</v>
      </c>
      <c r="Z137" s="1">
        <f>'1-Kurs'!Z137/'1-Kurs'!Z136-1</f>
        <v>-1.7620852671200393E-2</v>
      </c>
      <c r="AA137" s="1">
        <f>'1-Kurs'!AA137/'1-Kurs'!AA136-1</f>
        <v>-4.8046909306951102E-2</v>
      </c>
      <c r="AB137" s="1">
        <f>'1-Kurs'!AB137/'1-Kurs'!AB136-1</f>
        <v>-6.1721526015764971E-2</v>
      </c>
      <c r="AC137" s="5">
        <f>'1-Kurs'!AC137/'1-Kurs'!AC136-1</f>
        <v>-6.7455018491366259E-2</v>
      </c>
    </row>
    <row r="138" spans="1:29" ht="12.75" x14ac:dyDescent="0.2">
      <c r="A138" s="9">
        <f>IF('1-Kurs'!A138=0,"",'1-Kurs'!A138)</f>
        <v>37195</v>
      </c>
      <c r="B138" s="1">
        <f>'1-Kurs'!B138/'1-Kurs'!B137-1</f>
        <v>-4.3427842602345668E-2</v>
      </c>
      <c r="C138" s="1">
        <f>'1-Kurs'!C138/'1-Kurs'!C137-1</f>
        <v>-0.12029905193349189</v>
      </c>
      <c r="D138" s="1">
        <f>'1-Kurs'!D138/'1-Kurs'!D137-1</f>
        <v>-8.9220320926825969E-2</v>
      </c>
      <c r="E138" s="1">
        <f>'1-Kurs'!E138/'1-Kurs'!E137-1</f>
        <v>-3.9444617067554422E-2</v>
      </c>
      <c r="F138" s="1">
        <f>'1-Kurs'!F138/'1-Kurs'!F137-1</f>
        <v>-3.9986222264128513E-2</v>
      </c>
      <c r="G138" s="1">
        <f>'1-Kurs'!G138/'1-Kurs'!G137-1</f>
        <v>-0.1409998137100722</v>
      </c>
      <c r="H138" s="1">
        <f>'1-Kurs'!H138/'1-Kurs'!H137-1</f>
        <v>-4.3958087305389082E-2</v>
      </c>
      <c r="I138" s="1">
        <f>'1-Kurs'!I138/'1-Kurs'!I137-1</f>
        <v>-9.8883249821814179E-2</v>
      </c>
      <c r="J138" s="1">
        <f>'1-Kurs'!J138/'1-Kurs'!J137-1</f>
        <v>3.2886208852741516E-2</v>
      </c>
      <c r="K138" s="1">
        <f>'1-Kurs'!K138/'1-Kurs'!K137-1</f>
        <v>-5.5979759281609476E-2</v>
      </c>
      <c r="L138" s="1">
        <f>'1-Kurs'!L138/'1-Kurs'!L137-1</f>
        <v>1.3213035511344229E-2</v>
      </c>
      <c r="M138" s="1">
        <f>'1-Kurs'!M138/'1-Kurs'!M137-1</f>
        <v>0.24021218676947043</v>
      </c>
      <c r="N138" s="1">
        <f>'1-Kurs'!N138/'1-Kurs'!N137-1</f>
        <v>-8.0812413205114342E-2</v>
      </c>
      <c r="O138" s="1">
        <f>'1-Kurs'!O138/'1-Kurs'!O137-1</f>
        <v>-9.4396278021480096E-2</v>
      </c>
      <c r="P138" s="1">
        <f>'1-Kurs'!P138/'1-Kurs'!P137-1</f>
        <v>-4.5289716898072929E-2</v>
      </c>
      <c r="Q138" s="1">
        <f>'1-Kurs'!Q138/'1-Kurs'!Q137-1</f>
        <v>3.3275173455691309E-3</v>
      </c>
      <c r="R138" s="1">
        <f>'1-Kurs'!R138/'1-Kurs'!R137-1</f>
        <v>-2.2909347541161251E-3</v>
      </c>
      <c r="S138" s="1">
        <f>'1-Kurs'!S138/'1-Kurs'!S137-1</f>
        <v>1.8680602410642067E-2</v>
      </c>
      <c r="T138" s="1">
        <f>'1-Kurs'!T138/'1-Kurs'!T137-1</f>
        <v>-0.13069507311569162</v>
      </c>
      <c r="U138" s="1">
        <f>'1-Kurs'!U138/'1-Kurs'!U137-1</f>
        <v>8.4400190436438427E-2</v>
      </c>
      <c r="V138" s="1">
        <f>'1-Kurs'!V138/'1-Kurs'!V137-1</f>
        <v>-0.10939838267145774</v>
      </c>
      <c r="W138" s="1">
        <f>'1-Kurs'!W138/'1-Kurs'!W137-1</f>
        <v>-3.7403657659677347E-2</v>
      </c>
      <c r="X138" s="1">
        <f>'1-Kurs'!X138/'1-Kurs'!X137-1</f>
        <v>-5.376902935487704E-2</v>
      </c>
      <c r="Y138" s="1">
        <f>'1-Kurs'!Y138/'1-Kurs'!Y137-1</f>
        <v>4.2432391835602878E-2</v>
      </c>
      <c r="Z138" s="1">
        <f>'1-Kurs'!Z138/'1-Kurs'!Z137-1</f>
        <v>-2.5810244287905904E-2</v>
      </c>
      <c r="AA138" s="1">
        <f>'1-Kurs'!AA138/'1-Kurs'!AA137-1</f>
        <v>8.8296842370327866E-3</v>
      </c>
      <c r="AB138" s="1">
        <f>'1-Kurs'!AB138/'1-Kurs'!AB137-1</f>
        <v>-3.1080110672414674E-2</v>
      </c>
      <c r="AC138" s="5">
        <f>'1-Kurs'!AC138/'1-Kurs'!AC137-1</f>
        <v>-4.7465513535384196E-2</v>
      </c>
    </row>
    <row r="139" spans="1:29" ht="12.75" x14ac:dyDescent="0.2">
      <c r="A139" s="9">
        <f>IF('1-Kurs'!A139=0,"",'1-Kurs'!A139)</f>
        <v>37225</v>
      </c>
      <c r="B139" s="1">
        <f>'1-Kurs'!B139/'1-Kurs'!B138-1</f>
        <v>0.14631099259107305</v>
      </c>
      <c r="C139" s="1">
        <f>'1-Kurs'!C139/'1-Kurs'!C138-1</f>
        <v>-6.0392475126409662E-2</v>
      </c>
      <c r="D139" s="1">
        <f>'1-Kurs'!D139/'1-Kurs'!D138-1</f>
        <v>-1.1518457168634866E-2</v>
      </c>
      <c r="E139" s="1">
        <f>'1-Kurs'!E139/'1-Kurs'!E138-1</f>
        <v>0.16105640980192315</v>
      </c>
      <c r="F139" s="1">
        <f>'1-Kurs'!F139/'1-Kurs'!F138-1</f>
        <v>1.3249174682651299E-2</v>
      </c>
      <c r="G139" s="1">
        <f>'1-Kurs'!G139/'1-Kurs'!G138-1</f>
        <v>0.24750559402586614</v>
      </c>
      <c r="H139" s="1">
        <f>'1-Kurs'!H139/'1-Kurs'!H138-1</f>
        <v>-2.049017738918979E-2</v>
      </c>
      <c r="I139" s="1">
        <f>'1-Kurs'!I139/'1-Kurs'!I138-1</f>
        <v>-0.11436590757482124</v>
      </c>
      <c r="J139" s="1">
        <f>'1-Kurs'!J139/'1-Kurs'!J138-1</f>
        <v>-5.4476496463780055E-2</v>
      </c>
      <c r="K139" s="1">
        <f>'1-Kurs'!K139/'1-Kurs'!K138-1</f>
        <v>-2.344667260164246E-3</v>
      </c>
      <c r="L139" s="1">
        <f>'1-Kurs'!L139/'1-Kurs'!L138-1</f>
        <v>-2.126356192864276E-2</v>
      </c>
      <c r="M139" s="1">
        <f>'1-Kurs'!M139/'1-Kurs'!M138-1</f>
        <v>-0.21078080321758264</v>
      </c>
      <c r="N139" s="1">
        <f>'1-Kurs'!N139/'1-Kurs'!N138-1</f>
        <v>0.18189047620402476</v>
      </c>
      <c r="O139" s="1">
        <f>'1-Kurs'!O139/'1-Kurs'!O138-1</f>
        <v>-2.1600989257043013E-2</v>
      </c>
      <c r="P139" s="1">
        <f>'1-Kurs'!P139/'1-Kurs'!P138-1</f>
        <v>1.9389715629339666E-2</v>
      </c>
      <c r="Q139" s="1">
        <f>'1-Kurs'!Q139/'1-Kurs'!Q138-1</f>
        <v>-2.8095912627298492E-2</v>
      </c>
      <c r="R139" s="1">
        <f>'1-Kurs'!R139/'1-Kurs'!R138-1</f>
        <v>3.9910577422353821E-2</v>
      </c>
      <c r="S139" s="1">
        <f>'1-Kurs'!S139/'1-Kurs'!S138-1</f>
        <v>0.14128956026939266</v>
      </c>
      <c r="T139" s="1">
        <f>'1-Kurs'!T139/'1-Kurs'!T138-1</f>
        <v>-5.4205475878250087E-2</v>
      </c>
      <c r="U139" s="1">
        <f>'1-Kurs'!U139/'1-Kurs'!U138-1</f>
        <v>-4.0791287834934242E-2</v>
      </c>
      <c r="V139" s="1">
        <f>'1-Kurs'!V139/'1-Kurs'!V138-1</f>
        <v>-8.6695779332042089E-2</v>
      </c>
      <c r="W139" s="1">
        <f>'1-Kurs'!W139/'1-Kurs'!W138-1</f>
        <v>3.8128510463043774E-2</v>
      </c>
      <c r="X139" s="1">
        <f>'1-Kurs'!X139/'1-Kurs'!X138-1</f>
        <v>0.30975672499982632</v>
      </c>
      <c r="Y139" s="1">
        <f>'1-Kurs'!Y139/'1-Kurs'!Y138-1</f>
        <v>3.8782073041810694E-2</v>
      </c>
      <c r="Z139" s="1">
        <f>'1-Kurs'!Z139/'1-Kurs'!Z138-1</f>
        <v>9.0957953049741747E-2</v>
      </c>
      <c r="AA139" s="1">
        <f>'1-Kurs'!AA139/'1-Kurs'!AA138-1</f>
        <v>0.11581791127957231</v>
      </c>
      <c r="AB139" s="1">
        <f>'1-Kurs'!AB139/'1-Kurs'!AB138-1</f>
        <v>3.1423987784685581E-2</v>
      </c>
      <c r="AC139" s="5">
        <f>'1-Kurs'!AC139/'1-Kurs'!AC138-1</f>
        <v>7.7254927988319455E-3</v>
      </c>
    </row>
    <row r="140" spans="1:29" ht="12.75" x14ac:dyDescent="0.2">
      <c r="A140" s="9">
        <f>IF('1-Kurs'!A140=0,"",'1-Kurs'!A140)</f>
        <v>37256</v>
      </c>
      <c r="B140" s="1">
        <f>'1-Kurs'!B140/'1-Kurs'!B139-1</f>
        <v>-8.0877345594631556E-2</v>
      </c>
      <c r="C140" s="1">
        <f>'1-Kurs'!C140/'1-Kurs'!C139-1</f>
        <v>1.4508410110982917E-2</v>
      </c>
      <c r="D140" s="1">
        <f>'1-Kurs'!D140/'1-Kurs'!D139-1</f>
        <v>1.5025821685163976E-3</v>
      </c>
      <c r="E140" s="1">
        <f>'1-Kurs'!E140/'1-Kurs'!E139-1</f>
        <v>-9.8369715390992041E-2</v>
      </c>
      <c r="F140" s="1">
        <f>'1-Kurs'!F140/'1-Kurs'!F139-1</f>
        <v>-5.0729067138270523E-2</v>
      </c>
      <c r="G140" s="1">
        <f>'1-Kurs'!G140/'1-Kurs'!G139-1</f>
        <v>-9.2342211830659493E-2</v>
      </c>
      <c r="H140" s="1">
        <f>'1-Kurs'!H140/'1-Kurs'!H139-1</f>
        <v>1.6432073050137719E-2</v>
      </c>
      <c r="I140" s="1">
        <f>'1-Kurs'!I140/'1-Kurs'!I139-1</f>
        <v>-2.5280419829399325E-2</v>
      </c>
      <c r="J140" s="1">
        <f>'1-Kurs'!J140/'1-Kurs'!J139-1</f>
        <v>-3.1738304396079831E-2</v>
      </c>
      <c r="K140" s="1">
        <f>'1-Kurs'!K140/'1-Kurs'!K139-1</f>
        <v>3.4126366430198951E-2</v>
      </c>
      <c r="L140" s="1">
        <f>'1-Kurs'!L140/'1-Kurs'!L139-1</f>
        <v>8.9887148661760286E-3</v>
      </c>
      <c r="M140" s="1">
        <f>'1-Kurs'!M140/'1-Kurs'!M139-1</f>
        <v>-7.8445596126298645E-2</v>
      </c>
      <c r="N140" s="1">
        <f>'1-Kurs'!N140/'1-Kurs'!N139-1</f>
        <v>7.1392203333931148E-2</v>
      </c>
      <c r="O140" s="1">
        <f>'1-Kurs'!O140/'1-Kurs'!O139-1</f>
        <v>0.10532301503290253</v>
      </c>
      <c r="P140" s="1">
        <f>'1-Kurs'!P140/'1-Kurs'!P139-1</f>
        <v>-5.6060343651522349E-2</v>
      </c>
      <c r="Q140" s="1">
        <f>'1-Kurs'!Q140/'1-Kurs'!Q139-1</f>
        <v>-5.0402888291128489E-2</v>
      </c>
      <c r="R140" s="1">
        <f>'1-Kurs'!R140/'1-Kurs'!R139-1</f>
        <v>-6.2400023919510939E-2</v>
      </c>
      <c r="S140" s="1">
        <f>'1-Kurs'!S140/'1-Kurs'!S139-1</f>
        <v>-3.6312237507495015E-2</v>
      </c>
      <c r="T140" s="1">
        <f>'1-Kurs'!T140/'1-Kurs'!T139-1</f>
        <v>3.6167891428735777E-2</v>
      </c>
      <c r="U140" s="1">
        <f>'1-Kurs'!U140/'1-Kurs'!U139-1</f>
        <v>-2.2571841940677295E-4</v>
      </c>
      <c r="V140" s="1">
        <f>'1-Kurs'!V140/'1-Kurs'!V139-1</f>
        <v>-4.2391268544395011E-4</v>
      </c>
      <c r="W140" s="1">
        <f>'1-Kurs'!W140/'1-Kurs'!W139-1</f>
        <v>-2.6857986328186478E-2</v>
      </c>
      <c r="X140" s="1">
        <f>'1-Kurs'!X140/'1-Kurs'!X139-1</f>
        <v>-2.0185156677159588E-2</v>
      </c>
      <c r="Y140" s="1">
        <f>'1-Kurs'!Y140/'1-Kurs'!Y139-1</f>
        <v>2.4403061319760555E-2</v>
      </c>
      <c r="Z140" s="1">
        <f>'1-Kurs'!Z140/'1-Kurs'!Z139-1</f>
        <v>9.4290052337695718E-2</v>
      </c>
      <c r="AA140" s="1">
        <f>'1-Kurs'!AA140/'1-Kurs'!AA139-1</f>
        <v>-8.2033965637103967E-2</v>
      </c>
      <c r="AB140" s="1">
        <f>'1-Kurs'!AB140/'1-Kurs'!AB139-1</f>
        <v>-1.4828866282471154E-2</v>
      </c>
      <c r="AC140" s="5">
        <f>'1-Kurs'!AC140/'1-Kurs'!AC139-1</f>
        <v>-1.9699803733024379E-2</v>
      </c>
    </row>
    <row r="141" spans="1:29" ht="12.75" x14ac:dyDescent="0.2">
      <c r="A141" s="9">
        <f>IF('1-Kurs'!A141=0,"",'1-Kurs'!A141)</f>
        <v>37287</v>
      </c>
      <c r="B141" s="1">
        <f>'1-Kurs'!B141/'1-Kurs'!B140-1</f>
        <v>2.3959665665248986E-2</v>
      </c>
      <c r="C141" s="1">
        <f>'1-Kurs'!C141/'1-Kurs'!C140-1</f>
        <v>2.4946933059064591E-3</v>
      </c>
      <c r="D141" s="1">
        <f>'1-Kurs'!D141/'1-Kurs'!D140-1</f>
        <v>-2.2422065805494107E-2</v>
      </c>
      <c r="E141" s="1">
        <f>'1-Kurs'!E141/'1-Kurs'!E140-1</f>
        <v>0.114619295872185</v>
      </c>
      <c r="F141" s="1">
        <f>'1-Kurs'!F141/'1-Kurs'!F140-1</f>
        <v>-1.295155929271774E-2</v>
      </c>
      <c r="G141" s="1">
        <f>'1-Kurs'!G141/'1-Kurs'!G140-1</f>
        <v>-1.674753389594108E-3</v>
      </c>
      <c r="H141" s="1">
        <f>'1-Kurs'!H141/'1-Kurs'!H140-1</f>
        <v>1.2840250465741887E-2</v>
      </c>
      <c r="I141" s="1">
        <f>'1-Kurs'!I141/'1-Kurs'!I140-1</f>
        <v>-3.5234505335631328E-2</v>
      </c>
      <c r="J141" s="1">
        <f>'1-Kurs'!J141/'1-Kurs'!J140-1</f>
        <v>6.7117692587446154E-3</v>
      </c>
      <c r="K141" s="1">
        <f>'1-Kurs'!K141/'1-Kurs'!K140-1</f>
        <v>-1.9847635461987867E-2</v>
      </c>
      <c r="L141" s="1">
        <f>'1-Kurs'!L141/'1-Kurs'!L140-1</f>
        <v>1.996382176362399E-2</v>
      </c>
      <c r="M141" s="1">
        <f>'1-Kurs'!M141/'1-Kurs'!M140-1</f>
        <v>-0.16363930867116405</v>
      </c>
      <c r="N141" s="1">
        <f>'1-Kurs'!N141/'1-Kurs'!N140-1</f>
        <v>5.8450538870220559E-2</v>
      </c>
      <c r="O141" s="1">
        <f>'1-Kurs'!O141/'1-Kurs'!O140-1</f>
        <v>-7.8239172249360389E-2</v>
      </c>
      <c r="P141" s="1">
        <f>'1-Kurs'!P141/'1-Kurs'!P140-1</f>
        <v>2.0392453510946096E-2</v>
      </c>
      <c r="Q141" s="1">
        <f>'1-Kurs'!Q141/'1-Kurs'!Q140-1</f>
        <v>5.6430913881674982E-2</v>
      </c>
      <c r="R141" s="1">
        <f>'1-Kurs'!R141/'1-Kurs'!R140-1</f>
        <v>-1.9941961509638562E-2</v>
      </c>
      <c r="S141" s="1">
        <f>'1-Kurs'!S141/'1-Kurs'!S140-1</f>
        <v>-0.13544321090225764</v>
      </c>
      <c r="T141" s="1">
        <f>'1-Kurs'!T141/'1-Kurs'!T140-1</f>
        <v>-2.174912390424677E-2</v>
      </c>
      <c r="U141" s="1">
        <f>'1-Kurs'!U141/'1-Kurs'!U140-1</f>
        <v>-8.971197157814359E-3</v>
      </c>
      <c r="V141" s="1">
        <f>'1-Kurs'!V141/'1-Kurs'!V140-1</f>
        <v>-2.9951052661490674E-2</v>
      </c>
      <c r="W141" s="1">
        <f>'1-Kurs'!W141/'1-Kurs'!W140-1</f>
        <v>-8.0831084120547292E-4</v>
      </c>
      <c r="X141" s="1">
        <f>'1-Kurs'!X141/'1-Kurs'!X140-1</f>
        <v>2.7408392635111856E-2</v>
      </c>
      <c r="Y141" s="1">
        <f>'1-Kurs'!Y141/'1-Kurs'!Y140-1</f>
        <v>-3.4763904910954935E-2</v>
      </c>
      <c r="Z141" s="1">
        <f>'1-Kurs'!Z141/'1-Kurs'!Z140-1</f>
        <v>-7.4556710263851134E-2</v>
      </c>
      <c r="AA141" s="1">
        <f>'1-Kurs'!AA141/'1-Kurs'!AA140-1</f>
        <v>1.4894504264050923E-2</v>
      </c>
      <c r="AB141" s="1">
        <f>'1-Kurs'!AB141/'1-Kurs'!AB140-1</f>
        <v>-1.1616468187075291E-2</v>
      </c>
      <c r="AC141" s="5">
        <f>'1-Kurs'!AC141/'1-Kurs'!AC140-1</f>
        <v>-6.7258834650492094E-3</v>
      </c>
    </row>
    <row r="142" spans="1:29" ht="12.75" x14ac:dyDescent="0.2">
      <c r="A142" s="9">
        <f>IF('1-Kurs'!A142=0,"",'1-Kurs'!A142)</f>
        <v>37315</v>
      </c>
      <c r="B142" s="1">
        <f>'1-Kurs'!B142/'1-Kurs'!B141-1</f>
        <v>6.0224021211108258E-3</v>
      </c>
      <c r="C142" s="1">
        <f>'1-Kurs'!C142/'1-Kurs'!C141-1</f>
        <v>9.1534001679583366E-2</v>
      </c>
      <c r="D142" s="1">
        <f>'1-Kurs'!D142/'1-Kurs'!D141-1</f>
        <v>-3.563618006385838E-2</v>
      </c>
      <c r="E142" s="1">
        <f>'1-Kurs'!E142/'1-Kurs'!E141-1</f>
        <v>-2.3690656580041769E-2</v>
      </c>
      <c r="F142" s="1">
        <f>'1-Kurs'!F142/'1-Kurs'!F141-1</f>
        <v>-2.5016362292832217E-2</v>
      </c>
      <c r="G142" s="1">
        <f>'1-Kurs'!G142/'1-Kurs'!G141-1</f>
        <v>-2.8221128964134645E-2</v>
      </c>
      <c r="H142" s="1">
        <f>'1-Kurs'!H142/'1-Kurs'!H141-1</f>
        <v>5.1607835122655432E-2</v>
      </c>
      <c r="I142" s="1">
        <f>'1-Kurs'!I142/'1-Kurs'!I141-1</f>
        <v>6.6104257757846563E-2</v>
      </c>
      <c r="J142" s="1">
        <f>'1-Kurs'!J142/'1-Kurs'!J141-1</f>
        <v>-2.6584720269922979E-2</v>
      </c>
      <c r="K142" s="1">
        <f>'1-Kurs'!K142/'1-Kurs'!K141-1</f>
        <v>-7.6947791723646075E-3</v>
      </c>
      <c r="L142" s="1">
        <f>'1-Kurs'!L142/'1-Kurs'!L141-1</f>
        <v>-1.622027765077827E-2</v>
      </c>
      <c r="M142" s="1">
        <f>'1-Kurs'!M142/'1-Kurs'!M141-1</f>
        <v>6.4534158747201253E-2</v>
      </c>
      <c r="N142" s="1">
        <f>'1-Kurs'!N142/'1-Kurs'!N141-1</f>
        <v>2.8036470550773407E-2</v>
      </c>
      <c r="O142" s="1">
        <f>'1-Kurs'!O142/'1-Kurs'!O141-1</f>
        <v>6.7359570952413961E-2</v>
      </c>
      <c r="P142" s="1">
        <f>'1-Kurs'!P142/'1-Kurs'!P141-1</f>
        <v>1.4779492938731265E-2</v>
      </c>
      <c r="Q142" s="1">
        <f>'1-Kurs'!Q142/'1-Kurs'!Q141-1</f>
        <v>7.92871809686857E-3</v>
      </c>
      <c r="R142" s="1">
        <f>'1-Kurs'!R142/'1-Kurs'!R141-1</f>
        <v>9.6735934975751281E-3</v>
      </c>
      <c r="S142" s="1">
        <f>'1-Kurs'!S142/'1-Kurs'!S141-1</f>
        <v>-2.7868654213594191E-2</v>
      </c>
      <c r="T142" s="1">
        <f>'1-Kurs'!T142/'1-Kurs'!T141-1</f>
        <v>5.6233152378862616E-2</v>
      </c>
      <c r="U142" s="1">
        <f>'1-Kurs'!U142/'1-Kurs'!U141-1</f>
        <v>-5.4978903554359526E-2</v>
      </c>
      <c r="V142" s="1">
        <f>'1-Kurs'!V142/'1-Kurs'!V141-1</f>
        <v>0.10109695451240164</v>
      </c>
      <c r="W142" s="1">
        <f>'1-Kurs'!W142/'1-Kurs'!W141-1</f>
        <v>1.5613722855715828E-2</v>
      </c>
      <c r="X142" s="1">
        <f>'1-Kurs'!X142/'1-Kurs'!X141-1</f>
        <v>8.07435238283567E-2</v>
      </c>
      <c r="Y142" s="1">
        <f>'1-Kurs'!Y142/'1-Kurs'!Y141-1</f>
        <v>-8.4414936236911764E-3</v>
      </c>
      <c r="Z142" s="1">
        <f>'1-Kurs'!Z142/'1-Kurs'!Z141-1</f>
        <v>9.0039081626294148E-2</v>
      </c>
      <c r="AA142" s="1">
        <f>'1-Kurs'!AA142/'1-Kurs'!AA141-1</f>
        <v>-2.2001451031816277E-2</v>
      </c>
      <c r="AB142" s="1">
        <f>'1-Kurs'!AB142/'1-Kurs'!AB141-1</f>
        <v>1.8267397278807662E-2</v>
      </c>
      <c r="AC142" s="5">
        <f>'1-Kurs'!AC142/'1-Kurs'!AC141-1</f>
        <v>2.5914186650865867E-2</v>
      </c>
    </row>
    <row r="143" spans="1:29" ht="12.75" x14ac:dyDescent="0.2">
      <c r="A143" s="9">
        <f>IF('1-Kurs'!A143=0,"",'1-Kurs'!A143)</f>
        <v>37343</v>
      </c>
      <c r="B143" s="1">
        <f>'1-Kurs'!B143/'1-Kurs'!B142-1</f>
        <v>-1.6366977293608143E-3</v>
      </c>
      <c r="C143" s="1">
        <f>'1-Kurs'!C143/'1-Kurs'!C142-1</f>
        <v>0.20762493462821663</v>
      </c>
      <c r="D143" s="1">
        <f>'1-Kurs'!D143/'1-Kurs'!D142-1</f>
        <v>0.23714371414215329</v>
      </c>
      <c r="E143" s="1">
        <f>'1-Kurs'!E143/'1-Kurs'!E142-1</f>
        <v>6.1163649716353685E-2</v>
      </c>
      <c r="F143" s="1">
        <f>'1-Kurs'!F143/'1-Kurs'!F142-1</f>
        <v>-2.2726239224254652E-2</v>
      </c>
      <c r="G143" s="1">
        <f>'1-Kurs'!G143/'1-Kurs'!G142-1</f>
        <v>6.5035474451661024E-2</v>
      </c>
      <c r="H143" s="1">
        <f>'1-Kurs'!H143/'1-Kurs'!H142-1</f>
        <v>2.0363469405602963E-2</v>
      </c>
      <c r="I143" s="1">
        <f>'1-Kurs'!I143/'1-Kurs'!I142-1</f>
        <v>0.17770782754540337</v>
      </c>
      <c r="J143" s="1">
        <f>'1-Kurs'!J143/'1-Kurs'!J142-1</f>
        <v>2.2560725622719602E-2</v>
      </c>
      <c r="K143" s="1">
        <f>'1-Kurs'!K143/'1-Kurs'!K142-1</f>
        <v>-0.1262757025349821</v>
      </c>
      <c r="L143" s="1">
        <f>'1-Kurs'!L143/'1-Kurs'!L142-1</f>
        <v>-4.4872690905999213E-2</v>
      </c>
      <c r="M143" s="1">
        <f>'1-Kurs'!M143/'1-Kurs'!M142-1</f>
        <v>0.36128058268075924</v>
      </c>
      <c r="N143" s="1">
        <f>'1-Kurs'!N143/'1-Kurs'!N142-1</f>
        <v>0.11562613572537739</v>
      </c>
      <c r="O143" s="1">
        <f>'1-Kurs'!O143/'1-Kurs'!O142-1</f>
        <v>3.0885663376790884E-2</v>
      </c>
      <c r="P143" s="1">
        <f>'1-Kurs'!P143/'1-Kurs'!P142-1</f>
        <v>8.3290273150045557E-2</v>
      </c>
      <c r="Q143" s="1">
        <f>'1-Kurs'!Q143/'1-Kurs'!Q142-1</f>
        <v>6.2375345146701733E-2</v>
      </c>
      <c r="R143" s="1">
        <f>'1-Kurs'!R143/'1-Kurs'!R142-1</f>
        <v>6.4804087597827298E-2</v>
      </c>
      <c r="S143" s="1">
        <f>'1-Kurs'!S143/'1-Kurs'!S142-1</f>
        <v>4.3638281603752382E-2</v>
      </c>
      <c r="T143" s="1">
        <f>'1-Kurs'!T143/'1-Kurs'!T142-1</f>
        <v>0.21751940206574316</v>
      </c>
      <c r="U143" s="1">
        <f>'1-Kurs'!U143/'1-Kurs'!U142-1</f>
        <v>3.4059044605713629E-2</v>
      </c>
      <c r="V143" s="1">
        <f>'1-Kurs'!V143/'1-Kurs'!V142-1</f>
        <v>0.1997550652488651</v>
      </c>
      <c r="W143" s="1">
        <f>'1-Kurs'!W143/'1-Kurs'!W142-1</f>
        <v>3.0122609896617414E-2</v>
      </c>
      <c r="X143" s="1">
        <f>'1-Kurs'!X143/'1-Kurs'!X142-1</f>
        <v>3.1793197836540221E-2</v>
      </c>
      <c r="Y143" s="1">
        <f>'1-Kurs'!Y143/'1-Kurs'!Y142-1</f>
        <v>8.9514066496176881E-4</v>
      </c>
      <c r="Z143" s="1">
        <f>'1-Kurs'!Z143/'1-Kurs'!Z142-1</f>
        <v>8.2820289488842569E-2</v>
      </c>
      <c r="AA143" s="1">
        <f>'1-Kurs'!AA143/'1-Kurs'!AA142-1</f>
        <v>4.773686677933564E-2</v>
      </c>
      <c r="AB143" s="1">
        <f>'1-Kurs'!AB143/'1-Kurs'!AB142-1</f>
        <v>7.7026555807130359E-2</v>
      </c>
      <c r="AC143" s="5">
        <f>'1-Kurs'!AC143/'1-Kurs'!AC142-1</f>
        <v>0.10225155433069832</v>
      </c>
    </row>
    <row r="144" spans="1:29" ht="12.75" x14ac:dyDescent="0.2">
      <c r="A144" s="9">
        <f>IF('1-Kurs'!A144=0,"",'1-Kurs'!A144)</f>
        <v>37376</v>
      </c>
      <c r="B144" s="1">
        <f>'1-Kurs'!B144/'1-Kurs'!B143-1</f>
        <v>-9.0974465360682544E-3</v>
      </c>
      <c r="C144" s="1">
        <f>'1-Kurs'!C144/'1-Kurs'!C143-1</f>
        <v>3.9570951723163716E-2</v>
      </c>
      <c r="D144" s="1">
        <f>'1-Kurs'!D144/'1-Kurs'!D143-1</f>
        <v>-0.11003680041757591</v>
      </c>
      <c r="E144" s="1">
        <f>'1-Kurs'!E144/'1-Kurs'!E143-1</f>
        <v>-3.9170865028767765E-2</v>
      </c>
      <c r="F144" s="1">
        <f>'1-Kurs'!F144/'1-Kurs'!F143-1</f>
        <v>-3.9463246666341711E-2</v>
      </c>
      <c r="G144" s="1">
        <f>'1-Kurs'!G144/'1-Kurs'!G143-1</f>
        <v>-0.12158080480052413</v>
      </c>
      <c r="H144" s="1">
        <f>'1-Kurs'!H144/'1-Kurs'!H143-1</f>
        <v>1.9729707530358187E-2</v>
      </c>
      <c r="I144" s="1">
        <f>'1-Kurs'!I144/'1-Kurs'!I143-1</f>
        <v>2.7177015184639997E-2</v>
      </c>
      <c r="J144" s="1">
        <f>'1-Kurs'!J144/'1-Kurs'!J143-1</f>
        <v>-5.0975927711011448E-2</v>
      </c>
      <c r="K144" s="1">
        <f>'1-Kurs'!K144/'1-Kurs'!K143-1</f>
        <v>-0.13829017270050392</v>
      </c>
      <c r="L144" s="1">
        <f>'1-Kurs'!L144/'1-Kurs'!L143-1</f>
        <v>-3.1515445034867029E-2</v>
      </c>
      <c r="M144" s="1">
        <f>'1-Kurs'!M144/'1-Kurs'!M143-1</f>
        <v>0.13766241074223307</v>
      </c>
      <c r="N144" s="1">
        <f>'1-Kurs'!N144/'1-Kurs'!N143-1</f>
        <v>5.5988109571850186E-2</v>
      </c>
      <c r="O144" s="1">
        <f>'1-Kurs'!O144/'1-Kurs'!O143-1</f>
        <v>-2.3088392588028528E-2</v>
      </c>
      <c r="P144" s="1">
        <f>'1-Kurs'!P144/'1-Kurs'!P143-1</f>
        <v>-2.315245053022108E-2</v>
      </c>
      <c r="Q144" s="1">
        <f>'1-Kurs'!Q144/'1-Kurs'!Q143-1</f>
        <v>5.8873965586103694E-4</v>
      </c>
      <c r="R144" s="1">
        <f>'1-Kurs'!R144/'1-Kurs'!R143-1</f>
        <v>-2.1159849703477729E-2</v>
      </c>
      <c r="S144" s="1">
        <f>'1-Kurs'!S144/'1-Kurs'!S143-1</f>
        <v>1.244819652660456E-2</v>
      </c>
      <c r="T144" s="1">
        <f>'1-Kurs'!T144/'1-Kurs'!T143-1</f>
        <v>-1.1546882100090694E-2</v>
      </c>
      <c r="U144" s="1">
        <f>'1-Kurs'!U144/'1-Kurs'!U143-1</f>
        <v>-7.6664669980087141E-2</v>
      </c>
      <c r="V144" s="1">
        <f>'1-Kurs'!V144/'1-Kurs'!V143-1</f>
        <v>2.4312881041744117E-2</v>
      </c>
      <c r="W144" s="1">
        <f>'1-Kurs'!W144/'1-Kurs'!W143-1</f>
        <v>-3.1549376838956977E-2</v>
      </c>
      <c r="X144" s="1">
        <f>'1-Kurs'!X144/'1-Kurs'!X143-1</f>
        <v>3.2981739338095339E-2</v>
      </c>
      <c r="Y144" s="1">
        <f>'1-Kurs'!Y144/'1-Kurs'!Y143-1</f>
        <v>-5.4724643827014585E-2</v>
      </c>
      <c r="Z144" s="1">
        <f>'1-Kurs'!Z144/'1-Kurs'!Z143-1</f>
        <v>2.8239195287862229E-2</v>
      </c>
      <c r="AA144" s="1">
        <f>'1-Kurs'!AA144/'1-Kurs'!AA143-1</f>
        <v>1.3427469042280427E-2</v>
      </c>
      <c r="AB144" s="1">
        <f>'1-Kurs'!AB144/'1-Kurs'!AB143-1</f>
        <v>-1.499579072380175E-2</v>
      </c>
      <c r="AC144" s="5">
        <f>'1-Kurs'!AC144/'1-Kurs'!AC143-1</f>
        <v>6.5796635757564559E-6</v>
      </c>
    </row>
    <row r="145" spans="1:29" ht="12.75" x14ac:dyDescent="0.2">
      <c r="A145" s="9">
        <f>IF('1-Kurs'!A145=0,"",'1-Kurs'!A145)</f>
        <v>37407</v>
      </c>
      <c r="B145" s="1">
        <f>'1-Kurs'!B145/'1-Kurs'!B144-1</f>
        <v>-3.1722108491998302E-3</v>
      </c>
      <c r="C145" s="1">
        <f>'1-Kurs'!C145/'1-Kurs'!C144-1</f>
        <v>-5.3925536311379862E-2</v>
      </c>
      <c r="D145" s="1">
        <f>'1-Kurs'!D145/'1-Kurs'!D144-1</f>
        <v>-1.6498551951871776E-2</v>
      </c>
      <c r="E145" s="1">
        <f>'1-Kurs'!E145/'1-Kurs'!E144-1</f>
        <v>3.5376325543989839E-2</v>
      </c>
      <c r="F145" s="1">
        <f>'1-Kurs'!F145/'1-Kurs'!F144-1</f>
        <v>6.8923358000996471E-2</v>
      </c>
      <c r="G145" s="1">
        <f>'1-Kurs'!G145/'1-Kurs'!G144-1</f>
        <v>0.13036529568322619</v>
      </c>
      <c r="H145" s="1">
        <f>'1-Kurs'!H145/'1-Kurs'!H144-1</f>
        <v>5.7294481728920488E-2</v>
      </c>
      <c r="I145" s="1">
        <f>'1-Kurs'!I145/'1-Kurs'!I144-1</f>
        <v>-7.735650998333532E-2</v>
      </c>
      <c r="J145" s="1">
        <f>'1-Kurs'!J145/'1-Kurs'!J144-1</f>
        <v>3.6883109242186851E-2</v>
      </c>
      <c r="K145" s="1">
        <f>'1-Kurs'!K145/'1-Kurs'!K144-1</f>
        <v>-0.10014438527580694</v>
      </c>
      <c r="L145" s="1">
        <f>'1-Kurs'!L145/'1-Kurs'!L144-1</f>
        <v>-5.0190563058729931E-2</v>
      </c>
      <c r="M145" s="1">
        <f>'1-Kurs'!M145/'1-Kurs'!M144-1</f>
        <v>-0.1572368651551781</v>
      </c>
      <c r="N145" s="1">
        <f>'1-Kurs'!N145/'1-Kurs'!N144-1</f>
        <v>-1.7726089585725191E-2</v>
      </c>
      <c r="O145" s="1">
        <f>'1-Kurs'!O145/'1-Kurs'!O144-1</f>
        <v>0.10856944190368534</v>
      </c>
      <c r="P145" s="1">
        <f>'1-Kurs'!P145/'1-Kurs'!P144-1</f>
        <v>9.1609308730068228E-2</v>
      </c>
      <c r="Q145" s="1">
        <f>'1-Kurs'!Q145/'1-Kurs'!Q144-1</f>
        <v>6.4599884219393555E-2</v>
      </c>
      <c r="R145" s="1">
        <f>'1-Kurs'!R145/'1-Kurs'!R144-1</f>
        <v>0.14692414245165764</v>
      </c>
      <c r="S145" s="1">
        <f>'1-Kurs'!S145/'1-Kurs'!S144-1</f>
        <v>0.10238488541781687</v>
      </c>
      <c r="T145" s="1">
        <f>'1-Kurs'!T145/'1-Kurs'!T144-1</f>
        <v>-6.6695754716144973E-2</v>
      </c>
      <c r="U145" s="1">
        <f>'1-Kurs'!U145/'1-Kurs'!U144-1</f>
        <v>5.1799381065514183E-2</v>
      </c>
      <c r="V145" s="1">
        <f>'1-Kurs'!V145/'1-Kurs'!V144-1</f>
        <v>-5.8739890420508312E-2</v>
      </c>
      <c r="W145" s="1">
        <f>'1-Kurs'!W145/'1-Kurs'!W144-1</f>
        <v>-5.3797244250291976E-2</v>
      </c>
      <c r="X145" s="1">
        <f>'1-Kurs'!X145/'1-Kurs'!X144-1</f>
        <v>5.9860831349569654E-2</v>
      </c>
      <c r="Y145" s="1">
        <f>'1-Kurs'!Y145/'1-Kurs'!Y144-1</f>
        <v>-3.7117078255868297E-2</v>
      </c>
      <c r="Z145" s="1">
        <f>'1-Kurs'!Z145/'1-Kurs'!Z144-1</f>
        <v>2.6696893690080215E-2</v>
      </c>
      <c r="AA145" s="1">
        <f>'1-Kurs'!AA145/'1-Kurs'!AA144-1</f>
        <v>1.5440213523840951E-2</v>
      </c>
      <c r="AB145" s="1">
        <f>'1-Kurs'!AB145/'1-Kurs'!AB144-1</f>
        <v>1.1697187412957888E-2</v>
      </c>
      <c r="AC145" s="5">
        <f>'1-Kurs'!AC145/'1-Kurs'!AC144-1</f>
        <v>-1.538016148780752E-2</v>
      </c>
    </row>
    <row r="146" spans="1:29" ht="12.75" x14ac:dyDescent="0.2">
      <c r="A146" s="9">
        <f>IF('1-Kurs'!A146=0,"",'1-Kurs'!A146)</f>
        <v>37435</v>
      </c>
      <c r="B146" s="1">
        <f>'1-Kurs'!B146/'1-Kurs'!B145-1</f>
        <v>-9.682674467819008E-3</v>
      </c>
      <c r="C146" s="1">
        <f>'1-Kurs'!C146/'1-Kurs'!C145-1</f>
        <v>4.1154706853367529E-2</v>
      </c>
      <c r="D146" s="1">
        <f>'1-Kurs'!D146/'1-Kurs'!D145-1</f>
        <v>-0.10775867392397465</v>
      </c>
      <c r="E146" s="1">
        <f>'1-Kurs'!E146/'1-Kurs'!E145-1</f>
        <v>7.1254968834701948E-3</v>
      </c>
      <c r="F146" s="1">
        <f>'1-Kurs'!F146/'1-Kurs'!F145-1</f>
        <v>5.3852827305804762E-2</v>
      </c>
      <c r="G146" s="1">
        <f>'1-Kurs'!G146/'1-Kurs'!G145-1</f>
        <v>0.134916144120103</v>
      </c>
      <c r="H146" s="1">
        <f>'1-Kurs'!H146/'1-Kurs'!H145-1</f>
        <v>-4.024369912123904E-2</v>
      </c>
      <c r="I146" s="1">
        <f>'1-Kurs'!I146/'1-Kurs'!I145-1</f>
        <v>4.5557549051589152E-2</v>
      </c>
      <c r="J146" s="1">
        <f>'1-Kurs'!J146/'1-Kurs'!J145-1</f>
        <v>8.1001249907399764E-2</v>
      </c>
      <c r="K146" s="1">
        <f>'1-Kurs'!K146/'1-Kurs'!K145-1</f>
        <v>3.9958178486765306E-3</v>
      </c>
      <c r="L146" s="1">
        <f>'1-Kurs'!L146/'1-Kurs'!L145-1</f>
        <v>4.4042476941358544E-2</v>
      </c>
      <c r="M146" s="1">
        <f>'1-Kurs'!M146/'1-Kurs'!M145-1</f>
        <v>-1.1042421189319196E-2</v>
      </c>
      <c r="N146" s="1">
        <f>'1-Kurs'!N146/'1-Kurs'!N145-1</f>
        <v>3.7901363663941368E-2</v>
      </c>
      <c r="O146" s="1">
        <f>'1-Kurs'!O146/'1-Kurs'!O145-1</f>
        <v>-3.9601196672698236E-2</v>
      </c>
      <c r="P146" s="1">
        <f>'1-Kurs'!P146/'1-Kurs'!P145-1</f>
        <v>5.2818029907022668E-2</v>
      </c>
      <c r="Q146" s="1">
        <f>'1-Kurs'!Q146/'1-Kurs'!Q145-1</f>
        <v>6.9381942048349465E-2</v>
      </c>
      <c r="R146" s="1">
        <f>'1-Kurs'!R146/'1-Kurs'!R145-1</f>
        <v>-1.7168521636219403E-2</v>
      </c>
      <c r="S146" s="1">
        <f>'1-Kurs'!S146/'1-Kurs'!S145-1</f>
        <v>-0.15421758229761706</v>
      </c>
      <c r="T146" s="1">
        <f>'1-Kurs'!T146/'1-Kurs'!T145-1</f>
        <v>5.2597479291904836E-2</v>
      </c>
      <c r="U146" s="1">
        <f>'1-Kurs'!U146/'1-Kurs'!U145-1</f>
        <v>8.0287991891684785E-2</v>
      </c>
      <c r="V146" s="1">
        <f>'1-Kurs'!V146/'1-Kurs'!V145-1</f>
        <v>4.4058120028140024E-2</v>
      </c>
      <c r="W146" s="1">
        <f>'1-Kurs'!W146/'1-Kurs'!W145-1</f>
        <v>4.7864472046772688E-2</v>
      </c>
      <c r="X146" s="1">
        <f>'1-Kurs'!X146/'1-Kurs'!X145-1</f>
        <v>2.8496950534736332E-2</v>
      </c>
      <c r="Y146" s="1">
        <f>'1-Kurs'!Y146/'1-Kurs'!Y145-1</f>
        <v>-3.2389522459870257E-3</v>
      </c>
      <c r="Z146" s="1">
        <f>'1-Kurs'!Z146/'1-Kurs'!Z145-1</f>
        <v>-1.1831750681356445E-2</v>
      </c>
      <c r="AA146" s="1">
        <f>'1-Kurs'!AA146/'1-Kurs'!AA145-1</f>
        <v>6.8632550944892401E-2</v>
      </c>
      <c r="AB146" s="1">
        <f>'1-Kurs'!AB146/'1-Kurs'!AB145-1</f>
        <v>1.9188449885884085E-2</v>
      </c>
      <c r="AC146" s="5">
        <f>'1-Kurs'!AC146/'1-Kurs'!AC145-1</f>
        <v>1.9397174925703808E-2</v>
      </c>
    </row>
    <row r="147" spans="1:29" ht="12.75" x14ac:dyDescent="0.2">
      <c r="A147" s="9">
        <f>IF('1-Kurs'!A147=0,"",'1-Kurs'!A147)</f>
        <v>37468</v>
      </c>
      <c r="B147" s="1">
        <f>'1-Kurs'!B147/'1-Kurs'!B146-1</f>
        <v>-5.4965480259170141E-2</v>
      </c>
      <c r="C147" s="1">
        <f>'1-Kurs'!C147/'1-Kurs'!C146-1</f>
        <v>4.3103198381815311E-3</v>
      </c>
      <c r="D147" s="1">
        <f>'1-Kurs'!D147/'1-Kurs'!D146-1</f>
        <v>-4.0479801625045275E-2</v>
      </c>
      <c r="E147" s="1">
        <f>'1-Kurs'!E147/'1-Kurs'!E146-1</f>
        <v>-0.11935956189947949</v>
      </c>
      <c r="F147" s="1">
        <f>'1-Kurs'!F147/'1-Kurs'!F146-1</f>
        <v>6.2793859864681112E-2</v>
      </c>
      <c r="G147" s="1">
        <f>'1-Kurs'!G147/'1-Kurs'!G146-1</f>
        <v>-1.9469929294152921E-2</v>
      </c>
      <c r="H147" s="1">
        <f>'1-Kurs'!H147/'1-Kurs'!H146-1</f>
        <v>-3.3045424948634383E-2</v>
      </c>
      <c r="I147" s="1">
        <f>'1-Kurs'!I147/'1-Kurs'!I146-1</f>
        <v>-2.8034772068032954E-3</v>
      </c>
      <c r="J147" s="1">
        <f>'1-Kurs'!J147/'1-Kurs'!J146-1</f>
        <v>0.14705440643417256</v>
      </c>
      <c r="K147" s="1">
        <f>'1-Kurs'!K147/'1-Kurs'!K146-1</f>
        <v>6.162509752166101E-2</v>
      </c>
      <c r="L147" s="1">
        <f>'1-Kurs'!L147/'1-Kurs'!L146-1</f>
        <v>3.0109276912345884E-2</v>
      </c>
      <c r="M147" s="1">
        <f>'1-Kurs'!M147/'1-Kurs'!M146-1</f>
        <v>-9.6052867466602354E-2</v>
      </c>
      <c r="N147" s="1">
        <f>'1-Kurs'!N147/'1-Kurs'!N146-1</f>
        <v>-8.2615251305786064E-2</v>
      </c>
      <c r="O147" s="1">
        <f>'1-Kurs'!O147/'1-Kurs'!O146-1</f>
        <v>-5.1469984818021453E-2</v>
      </c>
      <c r="P147" s="1">
        <f>'1-Kurs'!P147/'1-Kurs'!P146-1</f>
        <v>6.0336842516519162E-2</v>
      </c>
      <c r="Q147" s="1">
        <f>'1-Kurs'!Q147/'1-Kurs'!Q146-1</f>
        <v>4.5558589198921862E-3</v>
      </c>
      <c r="R147" s="1">
        <f>'1-Kurs'!R147/'1-Kurs'!R146-1</f>
        <v>8.765346762779358E-2</v>
      </c>
      <c r="S147" s="1">
        <f>'1-Kurs'!S147/'1-Kurs'!S146-1</f>
        <v>0.17115937604521858</v>
      </c>
      <c r="T147" s="1">
        <f>'1-Kurs'!T147/'1-Kurs'!T146-1</f>
        <v>2.2805942750264485E-2</v>
      </c>
      <c r="U147" s="1">
        <f>'1-Kurs'!U147/'1-Kurs'!U146-1</f>
        <v>6.8736391678921427E-2</v>
      </c>
      <c r="V147" s="1">
        <f>'1-Kurs'!V147/'1-Kurs'!V146-1</f>
        <v>1.3178622612540769E-2</v>
      </c>
      <c r="W147" s="1">
        <f>'1-Kurs'!W147/'1-Kurs'!W146-1</f>
        <v>-6.5161615595764943E-2</v>
      </c>
      <c r="X147" s="1">
        <f>'1-Kurs'!X147/'1-Kurs'!X146-1</f>
        <v>8.6670852345624994E-2</v>
      </c>
      <c r="Y147" s="1">
        <f>'1-Kurs'!Y147/'1-Kurs'!Y146-1</f>
        <v>-5.7588705182983535E-2</v>
      </c>
      <c r="Z147" s="1">
        <f>'1-Kurs'!Z147/'1-Kurs'!Z146-1</f>
        <v>-1.10794405799024E-2</v>
      </c>
      <c r="AA147" s="1">
        <f>'1-Kurs'!AA147/'1-Kurs'!AA146-1</f>
        <v>-0.10386380252247496</v>
      </c>
      <c r="AB147" s="1">
        <f>'1-Kurs'!AB147/'1-Kurs'!AB146-1</f>
        <v>3.1936527831921691E-3</v>
      </c>
      <c r="AC147" s="5">
        <f>'1-Kurs'!AC147/'1-Kurs'!AC146-1</f>
        <v>-5.4158229273809644E-3</v>
      </c>
    </row>
    <row r="148" spans="1:29" ht="12.75" x14ac:dyDescent="0.2">
      <c r="A148" s="9">
        <f>IF('1-Kurs'!A148=0,"",'1-Kurs'!A148)</f>
        <v>37498</v>
      </c>
      <c r="B148" s="1">
        <f>'1-Kurs'!B148/'1-Kurs'!B147-1</f>
        <v>-7.8558639530469376E-3</v>
      </c>
      <c r="C148" s="1">
        <f>'1-Kurs'!C148/'1-Kurs'!C147-1</f>
        <v>9.2028655483707977E-2</v>
      </c>
      <c r="D148" s="1">
        <f>'1-Kurs'!D148/'1-Kurs'!D147-1</f>
        <v>5.920393703708271E-2</v>
      </c>
      <c r="E148" s="1">
        <f>'1-Kurs'!E148/'1-Kurs'!E147-1</f>
        <v>1.1307786327790392E-2</v>
      </c>
      <c r="F148" s="1">
        <f>'1-Kurs'!F148/'1-Kurs'!F147-1</f>
        <v>3.9291549773406986E-2</v>
      </c>
      <c r="G148" s="1">
        <f>'1-Kurs'!G148/'1-Kurs'!G147-1</f>
        <v>-4.0347687674097577E-2</v>
      </c>
      <c r="H148" s="1">
        <f>'1-Kurs'!H148/'1-Kurs'!H147-1</f>
        <v>2.9908403358345215E-2</v>
      </c>
      <c r="I148" s="1">
        <f>'1-Kurs'!I148/'1-Kurs'!I147-1</f>
        <v>9.525858089532635E-2</v>
      </c>
      <c r="J148" s="1">
        <f>'1-Kurs'!J148/'1-Kurs'!J147-1</f>
        <v>0.11214659838933461</v>
      </c>
      <c r="K148" s="1">
        <f>'1-Kurs'!K148/'1-Kurs'!K147-1</f>
        <v>-0.25856328192909173</v>
      </c>
      <c r="L148" s="1">
        <f>'1-Kurs'!L148/'1-Kurs'!L147-1</f>
        <v>-6.7643820324104764E-3</v>
      </c>
      <c r="M148" s="1">
        <f>'1-Kurs'!M148/'1-Kurs'!M147-1</f>
        <v>8.294739894354719E-2</v>
      </c>
      <c r="N148" s="1">
        <f>'1-Kurs'!N148/'1-Kurs'!N147-1</f>
        <v>1.7441310220684736E-2</v>
      </c>
      <c r="O148" s="1">
        <f>'1-Kurs'!O148/'1-Kurs'!O147-1</f>
        <v>-3.300023972645949E-2</v>
      </c>
      <c r="P148" s="1">
        <f>'1-Kurs'!P148/'1-Kurs'!P147-1</f>
        <v>1.6760381203870356E-2</v>
      </c>
      <c r="Q148" s="1">
        <f>'1-Kurs'!Q148/'1-Kurs'!Q147-1</f>
        <v>2.238554984933927E-2</v>
      </c>
      <c r="R148" s="1">
        <f>'1-Kurs'!R148/'1-Kurs'!R147-1</f>
        <v>1.4088538514304139E-2</v>
      </c>
      <c r="S148" s="1">
        <f>'1-Kurs'!S148/'1-Kurs'!S147-1</f>
        <v>3.2444510251246284E-2</v>
      </c>
      <c r="T148" s="1">
        <f>'1-Kurs'!T148/'1-Kurs'!T147-1</f>
        <v>4.4262212966020176E-2</v>
      </c>
      <c r="U148" s="1">
        <f>'1-Kurs'!U148/'1-Kurs'!U147-1</f>
        <v>7.2886360518925608E-2</v>
      </c>
      <c r="V148" s="1">
        <f>'1-Kurs'!V148/'1-Kurs'!V147-1</f>
        <v>0.10272023655311235</v>
      </c>
      <c r="W148" s="1">
        <f>'1-Kurs'!W148/'1-Kurs'!W147-1</f>
        <v>2.4643751722817075E-3</v>
      </c>
      <c r="X148" s="1">
        <f>'1-Kurs'!X148/'1-Kurs'!X147-1</f>
        <v>0.10641118295194985</v>
      </c>
      <c r="Y148" s="1">
        <f>'1-Kurs'!Y148/'1-Kurs'!Y147-1</f>
        <v>1.7545449342820651E-2</v>
      </c>
      <c r="Z148" s="1">
        <f>'1-Kurs'!Z148/'1-Kurs'!Z147-1</f>
        <v>8.0001599834167658E-2</v>
      </c>
      <c r="AA148" s="1">
        <f>'1-Kurs'!AA148/'1-Kurs'!AA147-1</f>
        <v>-4.0354088602093996E-2</v>
      </c>
      <c r="AB148" s="1">
        <f>'1-Kurs'!AB148/'1-Kurs'!AB147-1</f>
        <v>2.5562272064233227E-2</v>
      </c>
      <c r="AC148" s="5">
        <f>'1-Kurs'!AC148/'1-Kurs'!AC147-1</f>
        <v>3.94024295398685E-2</v>
      </c>
    </row>
    <row r="149" spans="1:29" ht="12.75" x14ac:dyDescent="0.2">
      <c r="A149" s="9">
        <f>IF('1-Kurs'!A149=0,"",'1-Kurs'!A149)</f>
        <v>37529</v>
      </c>
      <c r="B149" s="1">
        <f>'1-Kurs'!B149/'1-Kurs'!B148-1</f>
        <v>-1.3307627804972411E-2</v>
      </c>
      <c r="C149" s="1">
        <f>'1-Kurs'!C149/'1-Kurs'!C148-1</f>
        <v>5.5298449368690994E-2</v>
      </c>
      <c r="D149" s="1">
        <f>'1-Kurs'!D149/'1-Kurs'!D148-1</f>
        <v>2.5867469832634882E-2</v>
      </c>
      <c r="E149" s="1">
        <f>'1-Kurs'!E149/'1-Kurs'!E148-1</f>
        <v>-4.1061821551931055E-2</v>
      </c>
      <c r="F149" s="1">
        <f>'1-Kurs'!F149/'1-Kurs'!F148-1</f>
        <v>-6.0242795485220157E-2</v>
      </c>
      <c r="G149" s="1">
        <f>'1-Kurs'!G149/'1-Kurs'!G148-1</f>
        <v>-4.2763639320269942E-2</v>
      </c>
      <c r="H149" s="1">
        <f>'1-Kurs'!H149/'1-Kurs'!H148-1</f>
        <v>3.7454139674149012E-2</v>
      </c>
      <c r="I149" s="1">
        <f>'1-Kurs'!I149/'1-Kurs'!I148-1</f>
        <v>4.8399512270220546E-2</v>
      </c>
      <c r="J149" s="1">
        <f>'1-Kurs'!J149/'1-Kurs'!J148-1</f>
        <v>0.14471005013609828</v>
      </c>
      <c r="K149" s="1">
        <f>'1-Kurs'!K149/'1-Kurs'!K148-1</f>
        <v>0.21312223418120846</v>
      </c>
      <c r="L149" s="1">
        <f>'1-Kurs'!L149/'1-Kurs'!L148-1</f>
        <v>1.6510601839305306E-2</v>
      </c>
      <c r="M149" s="1">
        <f>'1-Kurs'!M149/'1-Kurs'!M148-1</f>
        <v>0.14279886482328874</v>
      </c>
      <c r="N149" s="1">
        <f>'1-Kurs'!N149/'1-Kurs'!N148-1</f>
        <v>-3.8330545813562877E-2</v>
      </c>
      <c r="O149" s="1">
        <f>'1-Kurs'!O149/'1-Kurs'!O148-1</f>
        <v>1.9335850308626057E-2</v>
      </c>
      <c r="P149" s="1">
        <f>'1-Kurs'!P149/'1-Kurs'!P148-1</f>
        <v>3.2478979637595717E-3</v>
      </c>
      <c r="Q149" s="1">
        <f>'1-Kurs'!Q149/'1-Kurs'!Q148-1</f>
        <v>1.3174963225166092E-2</v>
      </c>
      <c r="R149" s="1">
        <f>'1-Kurs'!R149/'1-Kurs'!R148-1</f>
        <v>-4.1600091516222459E-2</v>
      </c>
      <c r="S149" s="1">
        <f>'1-Kurs'!S149/'1-Kurs'!S148-1</f>
        <v>0.13471340269726628</v>
      </c>
      <c r="T149" s="1">
        <f>'1-Kurs'!T149/'1-Kurs'!T148-1</f>
        <v>3.574969437559905E-2</v>
      </c>
      <c r="U149" s="1">
        <f>'1-Kurs'!U149/'1-Kurs'!U148-1</f>
        <v>7.3126846238216192E-2</v>
      </c>
      <c r="V149" s="1">
        <f>'1-Kurs'!V149/'1-Kurs'!V148-1</f>
        <v>5.8781308559868295E-2</v>
      </c>
      <c r="W149" s="1">
        <f>'1-Kurs'!W149/'1-Kurs'!W148-1</f>
        <v>-3.6693929825138194E-2</v>
      </c>
      <c r="X149" s="1">
        <f>'1-Kurs'!X149/'1-Kurs'!X148-1</f>
        <v>9.5941107637494305E-2</v>
      </c>
      <c r="Y149" s="1">
        <f>'1-Kurs'!Y149/'1-Kurs'!Y148-1</f>
        <v>-7.1718151694529886E-2</v>
      </c>
      <c r="Z149" s="1">
        <f>'1-Kurs'!Z149/'1-Kurs'!Z148-1</f>
        <v>-5.27025434203654E-3</v>
      </c>
      <c r="AA149" s="1">
        <f>'1-Kurs'!AA149/'1-Kurs'!AA148-1</f>
        <v>7.0787074862626254E-2</v>
      </c>
      <c r="AB149" s="1">
        <f>'1-Kurs'!AB149/'1-Kurs'!AB148-1</f>
        <v>3.2231946563089808E-2</v>
      </c>
      <c r="AC149" s="5">
        <f>'1-Kurs'!AC149/'1-Kurs'!AC148-1</f>
        <v>3.7659125195492749E-2</v>
      </c>
    </row>
    <row r="150" spans="1:29" ht="12.75" x14ac:dyDescent="0.2">
      <c r="A150" s="9">
        <f>IF('1-Kurs'!A150=0,"",'1-Kurs'!A150)</f>
        <v>37560</v>
      </c>
      <c r="B150" s="1">
        <f>'1-Kurs'!B150/'1-Kurs'!B149-1</f>
        <v>4.3883950427173968E-2</v>
      </c>
      <c r="C150" s="1">
        <f>'1-Kurs'!C150/'1-Kurs'!C149-1</f>
        <v>-9.7837194268654448E-2</v>
      </c>
      <c r="D150" s="1">
        <f>'1-Kurs'!D150/'1-Kurs'!D149-1</f>
        <v>0.21174333015337754</v>
      </c>
      <c r="E150" s="1">
        <f>'1-Kurs'!E150/'1-Kurs'!E149-1</f>
        <v>7.805839750021204E-2</v>
      </c>
      <c r="F150" s="1">
        <f>'1-Kurs'!F150/'1-Kurs'!F149-1</f>
        <v>-1.4543589338909868E-2</v>
      </c>
      <c r="G150" s="1">
        <f>'1-Kurs'!G150/'1-Kurs'!G149-1</f>
        <v>4.2634095101382607E-2</v>
      </c>
      <c r="H150" s="1">
        <f>'1-Kurs'!H150/'1-Kurs'!H149-1</f>
        <v>-1.9558064570006528E-2</v>
      </c>
      <c r="I150" s="1">
        <f>'1-Kurs'!I150/'1-Kurs'!I149-1</f>
        <v>-8.0404577318321402E-2</v>
      </c>
      <c r="J150" s="1">
        <f>'1-Kurs'!J150/'1-Kurs'!J149-1</f>
        <v>-2.3375282568235733E-2</v>
      </c>
      <c r="K150" s="1">
        <f>'1-Kurs'!K150/'1-Kurs'!K149-1</f>
        <v>6.4966967626294059E-2</v>
      </c>
      <c r="L150" s="1">
        <f>'1-Kurs'!L150/'1-Kurs'!L149-1</f>
        <v>3.7887170021366101E-2</v>
      </c>
      <c r="M150" s="1">
        <f>'1-Kurs'!M150/'1-Kurs'!M149-1</f>
        <v>-5.2523388242055269E-2</v>
      </c>
      <c r="N150" s="1">
        <f>'1-Kurs'!N150/'1-Kurs'!N149-1</f>
        <v>0.17650236119876683</v>
      </c>
      <c r="O150" s="1">
        <f>'1-Kurs'!O150/'1-Kurs'!O149-1</f>
        <v>-8.0861055033792928E-3</v>
      </c>
      <c r="P150" s="1">
        <f>'1-Kurs'!P150/'1-Kurs'!P149-1</f>
        <v>2.9739978372293141E-2</v>
      </c>
      <c r="Q150" s="1">
        <f>'1-Kurs'!Q150/'1-Kurs'!Q149-1</f>
        <v>-1.4643056069983618E-2</v>
      </c>
      <c r="R150" s="1">
        <f>'1-Kurs'!R150/'1-Kurs'!R149-1</f>
        <v>9.855820066348997E-2</v>
      </c>
      <c r="S150" s="1">
        <f>'1-Kurs'!S150/'1-Kurs'!S149-1</f>
        <v>0.14442408900548598</v>
      </c>
      <c r="T150" s="1">
        <f>'1-Kurs'!T150/'1-Kurs'!T149-1</f>
        <v>-5.3548342489181833E-2</v>
      </c>
      <c r="U150" s="1">
        <f>'1-Kurs'!U150/'1-Kurs'!U149-1</f>
        <v>1.5900366564961521E-2</v>
      </c>
      <c r="V150" s="1">
        <f>'1-Kurs'!V150/'1-Kurs'!V149-1</f>
        <v>-0.10646445905834245</v>
      </c>
      <c r="W150" s="1">
        <f>'1-Kurs'!W150/'1-Kurs'!W149-1</f>
        <v>4.0628107532853397E-2</v>
      </c>
      <c r="X150" s="1">
        <f>'1-Kurs'!X150/'1-Kurs'!X149-1</f>
        <v>-0.11927273654468584</v>
      </c>
      <c r="Y150" s="1">
        <f>'1-Kurs'!Y150/'1-Kurs'!Y149-1</f>
        <v>5.8720966436266231E-2</v>
      </c>
      <c r="Z150" s="1">
        <f>'1-Kurs'!Z150/'1-Kurs'!Z149-1</f>
        <v>2.8911593900631249E-2</v>
      </c>
      <c r="AA150" s="1">
        <f>'1-Kurs'!AA150/'1-Kurs'!AA149-1</f>
        <v>2.5582638635379684E-2</v>
      </c>
      <c r="AB150" s="1">
        <f>'1-Kurs'!AB150/'1-Kurs'!AB149-1</f>
        <v>1.953405450646839E-2</v>
      </c>
      <c r="AC150" s="5">
        <f>'1-Kurs'!AC150/'1-Kurs'!AC149-1</f>
        <v>-1.0314730670921479E-2</v>
      </c>
    </row>
    <row r="151" spans="1:29" ht="12.75" x14ac:dyDescent="0.2">
      <c r="A151" s="9">
        <f>IF('1-Kurs'!A151=0,"",'1-Kurs'!A151)</f>
        <v>37587</v>
      </c>
      <c r="B151" s="1">
        <f>'1-Kurs'!B151/'1-Kurs'!B150-1</f>
        <v>2.1197685956393819E-2</v>
      </c>
      <c r="C151" s="1">
        <f>'1-Kurs'!C151/'1-Kurs'!C150-1</f>
        <v>-1.4616871852658808E-2</v>
      </c>
      <c r="D151" s="1">
        <f>'1-Kurs'!D151/'1-Kurs'!D150-1</f>
        <v>2.1621367808985603E-2</v>
      </c>
      <c r="E151" s="1">
        <f>'1-Kurs'!E151/'1-Kurs'!E150-1</f>
        <v>4.60212804511686E-2</v>
      </c>
      <c r="F151" s="1">
        <f>'1-Kurs'!F151/'1-Kurs'!F150-1</f>
        <v>-3.0489391773669716E-2</v>
      </c>
      <c r="G151" s="1">
        <f>'1-Kurs'!G151/'1-Kurs'!G150-1</f>
        <v>4.2183356664435179E-2</v>
      </c>
      <c r="H151" s="1">
        <f>'1-Kurs'!H151/'1-Kurs'!H150-1</f>
        <v>-3.3775112716204481E-3</v>
      </c>
      <c r="I151" s="1">
        <f>'1-Kurs'!I151/'1-Kurs'!I150-1</f>
        <v>1.204250151791153E-2</v>
      </c>
      <c r="J151" s="1">
        <f>'1-Kurs'!J151/'1-Kurs'!J150-1</f>
        <v>-8.7243652855435561E-2</v>
      </c>
      <c r="K151" s="1">
        <f>'1-Kurs'!K151/'1-Kurs'!K150-1</f>
        <v>9.0917540180510237E-2</v>
      </c>
      <c r="L151" s="1">
        <f>'1-Kurs'!L151/'1-Kurs'!L150-1</f>
        <v>2.3712950107260156E-2</v>
      </c>
      <c r="M151" s="1">
        <f>'1-Kurs'!M151/'1-Kurs'!M150-1</f>
        <v>-1.2178791802265221E-2</v>
      </c>
      <c r="N151" s="1">
        <f>'1-Kurs'!N151/'1-Kurs'!N150-1</f>
        <v>9.4589050462690061E-3</v>
      </c>
      <c r="O151" s="1">
        <f>'1-Kurs'!O151/'1-Kurs'!O150-1</f>
        <v>-1.950715468197517E-2</v>
      </c>
      <c r="P151" s="1">
        <f>'1-Kurs'!P151/'1-Kurs'!P150-1</f>
        <v>1.9979961574748462E-2</v>
      </c>
      <c r="Q151" s="1">
        <f>'1-Kurs'!Q151/'1-Kurs'!Q150-1</f>
        <v>-1.1920953561508574E-2</v>
      </c>
      <c r="R151" s="1">
        <f>'1-Kurs'!R151/'1-Kurs'!R150-1</f>
        <v>3.9023831428574685E-2</v>
      </c>
      <c r="S151" s="1">
        <f>'1-Kurs'!S151/'1-Kurs'!S150-1</f>
        <v>7.7909694233311289E-3</v>
      </c>
      <c r="T151" s="1">
        <f>'1-Kurs'!T151/'1-Kurs'!T150-1</f>
        <v>-9.5610714905981498E-3</v>
      </c>
      <c r="U151" s="1">
        <f>'1-Kurs'!U151/'1-Kurs'!U150-1</f>
        <v>-4.8275359778392923E-2</v>
      </c>
      <c r="V151" s="1">
        <f>'1-Kurs'!V151/'1-Kurs'!V150-1</f>
        <v>1.3597369353868238E-3</v>
      </c>
      <c r="W151" s="1">
        <f>'1-Kurs'!W151/'1-Kurs'!W150-1</f>
        <v>2.2525611515940014E-3</v>
      </c>
      <c r="X151" s="1">
        <f>'1-Kurs'!X151/'1-Kurs'!X150-1</f>
        <v>-9.9779429992092772E-2</v>
      </c>
      <c r="Y151" s="1">
        <f>'1-Kurs'!Y151/'1-Kurs'!Y150-1</f>
        <v>4.1586522412307536E-2</v>
      </c>
      <c r="Z151" s="1">
        <f>'1-Kurs'!Z151/'1-Kurs'!Z150-1</f>
        <v>1.8670550074681325E-2</v>
      </c>
      <c r="AA151" s="1">
        <f>'1-Kurs'!AA151/'1-Kurs'!AA150-1</f>
        <v>1.5426314596841406E-2</v>
      </c>
      <c r="AB151" s="1">
        <f>'1-Kurs'!AB151/'1-Kurs'!AB150-1</f>
        <v>2.9344556257762111E-3</v>
      </c>
      <c r="AC151" s="5">
        <f>'1-Kurs'!AC151/'1-Kurs'!AC150-1</f>
        <v>2.8347216920763252E-3</v>
      </c>
    </row>
    <row r="152" spans="1:29" ht="12.75" x14ac:dyDescent="0.2">
      <c r="A152" s="9">
        <f>IF('1-Kurs'!A152=0,"",'1-Kurs'!A152)</f>
        <v>37621</v>
      </c>
      <c r="B152" s="1">
        <f>'1-Kurs'!B152/'1-Kurs'!B151-1</f>
        <v>-1.7925840929625236E-2</v>
      </c>
      <c r="C152" s="1">
        <f>'1-Kurs'!C152/'1-Kurs'!C151-1</f>
        <v>0.11285120219412215</v>
      </c>
      <c r="D152" s="1">
        <f>'1-Kurs'!D152/'1-Kurs'!D151-1</f>
        <v>-0.14634015556464575</v>
      </c>
      <c r="E152" s="1">
        <f>'1-Kurs'!E152/'1-Kurs'!E151-1</f>
        <v>-7.1552634578125662E-2</v>
      </c>
      <c r="F152" s="1">
        <f>'1-Kurs'!F152/'1-Kurs'!F151-1</f>
        <v>-3.3703085767146868E-2</v>
      </c>
      <c r="G152" s="1">
        <f>'1-Kurs'!G152/'1-Kurs'!G151-1</f>
        <v>2.0687444874519123E-2</v>
      </c>
      <c r="H152" s="1">
        <f>'1-Kurs'!H152/'1-Kurs'!H151-1</f>
        <v>9.6897519930351894E-2</v>
      </c>
      <c r="I152" s="1">
        <f>'1-Kurs'!I152/'1-Kurs'!I151-1</f>
        <v>0.13921842247038385</v>
      </c>
      <c r="J152" s="1">
        <f>'1-Kurs'!J152/'1-Kurs'!J151-1</f>
        <v>-0.14196290809911705</v>
      </c>
      <c r="K152" s="1">
        <f>'1-Kurs'!K152/'1-Kurs'!K151-1</f>
        <v>-4.5127631593214645E-2</v>
      </c>
      <c r="L152" s="1">
        <f>'1-Kurs'!L152/'1-Kurs'!L151-1</f>
        <v>1.2900061486407211E-2</v>
      </c>
      <c r="M152" s="1">
        <f>'1-Kurs'!M152/'1-Kurs'!M151-1</f>
        <v>0.15939537283806593</v>
      </c>
      <c r="N152" s="1">
        <f>'1-Kurs'!N152/'1-Kurs'!N151-1</f>
        <v>-5.0402712056847543E-2</v>
      </c>
      <c r="O152" s="1">
        <f>'1-Kurs'!O152/'1-Kurs'!O151-1</f>
        <v>8.6234078296846706E-2</v>
      </c>
      <c r="P152" s="1">
        <f>'1-Kurs'!P152/'1-Kurs'!P151-1</f>
        <v>-1.4197781632444118E-2</v>
      </c>
      <c r="Q152" s="1">
        <f>'1-Kurs'!Q152/'1-Kurs'!Q151-1</f>
        <v>-9.1660749713106116E-3</v>
      </c>
      <c r="R152" s="1">
        <f>'1-Kurs'!R152/'1-Kurs'!R151-1</f>
        <v>-5.7348297646462432E-2</v>
      </c>
      <c r="S152" s="1">
        <f>'1-Kurs'!S152/'1-Kurs'!S151-1</f>
        <v>2.8153949489712282E-2</v>
      </c>
      <c r="T152" s="1">
        <f>'1-Kurs'!T152/'1-Kurs'!T151-1</f>
        <v>0.19540955316728303</v>
      </c>
      <c r="U152" s="1">
        <f>'1-Kurs'!U152/'1-Kurs'!U151-1</f>
        <v>-0.15212685236226853</v>
      </c>
      <c r="V152" s="1">
        <f>'1-Kurs'!V152/'1-Kurs'!V151-1</f>
        <v>0.1541723478634387</v>
      </c>
      <c r="W152" s="1">
        <f>'1-Kurs'!W152/'1-Kurs'!W151-1</f>
        <v>-4.322604539917263E-2</v>
      </c>
      <c r="X152" s="1">
        <f>'1-Kurs'!X152/'1-Kurs'!X151-1</f>
        <v>0.18806267147724198</v>
      </c>
      <c r="Y152" s="1">
        <f>'1-Kurs'!Y152/'1-Kurs'!Y151-1</f>
        <v>-6.7047700443352398E-2</v>
      </c>
      <c r="Z152" s="1">
        <f>'1-Kurs'!Z152/'1-Kurs'!Z151-1</f>
        <v>3.7507271108558227E-2</v>
      </c>
      <c r="AA152" s="1">
        <f>'1-Kurs'!AA152/'1-Kurs'!AA151-1</f>
        <v>-6.1526379051914937E-3</v>
      </c>
      <c r="AB152" s="1">
        <f>'1-Kurs'!AB152/'1-Kurs'!AB151-1</f>
        <v>1.4431136009538603E-2</v>
      </c>
      <c r="AC152" s="5">
        <f>'1-Kurs'!AC152/'1-Kurs'!AC151-1</f>
        <v>4.8968671111036421E-2</v>
      </c>
    </row>
    <row r="153" spans="1:29" ht="12.75" x14ac:dyDescent="0.2">
      <c r="A153" s="9">
        <f>IF('1-Kurs'!A153=0,"",'1-Kurs'!A153)</f>
        <v>37652</v>
      </c>
      <c r="B153" s="1">
        <f>'1-Kurs'!B153/'1-Kurs'!B152-1</f>
        <v>4.8280225963613255E-2</v>
      </c>
      <c r="C153" s="1">
        <f>'1-Kurs'!C153/'1-Kurs'!C152-1</f>
        <v>0.13590799380563534</v>
      </c>
      <c r="D153" s="1">
        <f>'1-Kurs'!D153/'1-Kurs'!D152-1</f>
        <v>8.5812993539124305E-2</v>
      </c>
      <c r="E153" s="1">
        <f>'1-Kurs'!E153/'1-Kurs'!E152-1</f>
        <v>0.13209833908358259</v>
      </c>
      <c r="F153" s="1">
        <f>'1-Kurs'!F153/'1-Kurs'!F152-1</f>
        <v>1.1629049973716166E-2</v>
      </c>
      <c r="G153" s="1">
        <f>'1-Kurs'!G153/'1-Kurs'!G152-1</f>
        <v>2.4493072911215164E-2</v>
      </c>
      <c r="H153" s="1">
        <f>'1-Kurs'!H153/'1-Kurs'!H152-1</f>
        <v>5.8393561530414306E-2</v>
      </c>
      <c r="I153" s="1">
        <f>'1-Kurs'!I153/'1-Kurs'!I152-1</f>
        <v>0.11654399838221119</v>
      </c>
      <c r="J153" s="1">
        <f>'1-Kurs'!J153/'1-Kurs'!J152-1</f>
        <v>-8.7227764067304703E-3</v>
      </c>
      <c r="K153" s="1">
        <f>'1-Kurs'!K153/'1-Kurs'!K152-1</f>
        <v>-1.6923086906021068E-2</v>
      </c>
      <c r="L153" s="1">
        <f>'1-Kurs'!L153/'1-Kurs'!L152-1</f>
        <v>2.5839969178147237E-2</v>
      </c>
      <c r="M153" s="1">
        <f>'1-Kurs'!M153/'1-Kurs'!M152-1</f>
        <v>0.19579449532314319</v>
      </c>
      <c r="N153" s="1">
        <f>'1-Kurs'!N153/'1-Kurs'!N152-1</f>
        <v>0.15152328318563035</v>
      </c>
      <c r="O153" s="1">
        <f>'1-Kurs'!O153/'1-Kurs'!O152-1</f>
        <v>1.0997446882167194E-2</v>
      </c>
      <c r="P153" s="1">
        <f>'1-Kurs'!P153/'1-Kurs'!P152-1</f>
        <v>-7.5950563088011958E-4</v>
      </c>
      <c r="Q153" s="1">
        <f>'1-Kurs'!Q153/'1-Kurs'!Q152-1</f>
        <v>2.6125962858771556E-2</v>
      </c>
      <c r="R153" s="1">
        <f>'1-Kurs'!R153/'1-Kurs'!R152-1</f>
        <v>-4.497617348021532E-2</v>
      </c>
      <c r="S153" s="1">
        <f>'1-Kurs'!S153/'1-Kurs'!S152-1</f>
        <v>0.13648837425883964</v>
      </c>
      <c r="T153" s="1">
        <f>'1-Kurs'!T153/'1-Kurs'!T152-1</f>
        <v>0.12661756137143243</v>
      </c>
      <c r="U153" s="1">
        <f>'1-Kurs'!U153/'1-Kurs'!U152-1</f>
        <v>-1.2845558055894934E-2</v>
      </c>
      <c r="V153" s="1">
        <f>'1-Kurs'!V153/'1-Kurs'!V152-1</f>
        <v>9.6562887452149582E-2</v>
      </c>
      <c r="W153" s="1">
        <f>'1-Kurs'!W153/'1-Kurs'!W152-1</f>
        <v>6.3655669250453073E-2</v>
      </c>
      <c r="X153" s="1">
        <f>'1-Kurs'!X153/'1-Kurs'!X152-1</f>
        <v>0.19318060699162021</v>
      </c>
      <c r="Y153" s="1">
        <f>'1-Kurs'!Y153/'1-Kurs'!Y152-1</f>
        <v>8.3850398247677482E-2</v>
      </c>
      <c r="Z153" s="1">
        <f>'1-Kurs'!Z153/'1-Kurs'!Z152-1</f>
        <v>0.10962943438512585</v>
      </c>
      <c r="AA153" s="1">
        <f>'1-Kurs'!AA153/'1-Kurs'!AA152-1</f>
        <v>6.1985330751936241E-2</v>
      </c>
      <c r="AB153" s="1">
        <f>'1-Kurs'!AB153/'1-Kurs'!AB152-1</f>
        <v>6.9660905955648555E-2</v>
      </c>
      <c r="AC153" s="5">
        <f>'1-Kurs'!AC153/'1-Kurs'!AC152-1</f>
        <v>7.6972210453070344E-2</v>
      </c>
    </row>
    <row r="154" spans="1:29" ht="12.75" x14ac:dyDescent="0.2">
      <c r="A154" s="9">
        <f>IF('1-Kurs'!A154=0,"",'1-Kurs'!A154)</f>
        <v>37680</v>
      </c>
      <c r="B154" s="1">
        <f>'1-Kurs'!B154/'1-Kurs'!B153-1</f>
        <v>5.5477602456845965E-3</v>
      </c>
      <c r="C154" s="1">
        <f>'1-Kurs'!C154/'1-Kurs'!C153-1</f>
        <v>6.0560759942098752E-2</v>
      </c>
      <c r="D154" s="1">
        <f>'1-Kurs'!D154/'1-Kurs'!D153-1</f>
        <v>-0.13321322611836073</v>
      </c>
      <c r="E154" s="1">
        <f>'1-Kurs'!E154/'1-Kurs'!E153-1</f>
        <v>-2.3109779766762539E-2</v>
      </c>
      <c r="F154" s="1">
        <f>'1-Kurs'!F154/'1-Kurs'!F153-1</f>
        <v>-3.2772999188860452E-2</v>
      </c>
      <c r="G154" s="1">
        <f>'1-Kurs'!G154/'1-Kurs'!G153-1</f>
        <v>2.8427616538027944E-2</v>
      </c>
      <c r="H154" s="1">
        <f>'1-Kurs'!H154/'1-Kurs'!H153-1</f>
        <v>-5.0075677415935327E-2</v>
      </c>
      <c r="I154" s="1">
        <f>'1-Kurs'!I154/'1-Kurs'!I153-1</f>
        <v>0.20420886410287364</v>
      </c>
      <c r="J154" s="1">
        <f>'1-Kurs'!J154/'1-Kurs'!J153-1</f>
        <v>-4.4042438452983723E-2</v>
      </c>
      <c r="K154" s="1">
        <f>'1-Kurs'!K154/'1-Kurs'!K153-1</f>
        <v>-3.9592147906614583E-2</v>
      </c>
      <c r="L154" s="1">
        <f>'1-Kurs'!L154/'1-Kurs'!L153-1</f>
        <v>-5.1036268012237263E-2</v>
      </c>
      <c r="M154" s="1">
        <f>'1-Kurs'!M154/'1-Kurs'!M153-1</f>
        <v>0.18582946227657327</v>
      </c>
      <c r="N154" s="1">
        <f>'1-Kurs'!N154/'1-Kurs'!N153-1</f>
        <v>6.8821993775903145E-2</v>
      </c>
      <c r="O154" s="1">
        <f>'1-Kurs'!O154/'1-Kurs'!O153-1</f>
        <v>-5.5123583559401723E-2</v>
      </c>
      <c r="P154" s="1">
        <f>'1-Kurs'!P154/'1-Kurs'!P153-1</f>
        <v>2.231734371022287E-2</v>
      </c>
      <c r="Q154" s="1">
        <f>'1-Kurs'!Q154/'1-Kurs'!Q153-1</f>
        <v>3.5842358744441638E-2</v>
      </c>
      <c r="R154" s="1">
        <f>'1-Kurs'!R154/'1-Kurs'!R153-1</f>
        <v>2.3032014019706448E-2</v>
      </c>
      <c r="S154" s="1">
        <f>'1-Kurs'!S154/'1-Kurs'!S153-1</f>
        <v>2.5716620944115309E-2</v>
      </c>
      <c r="T154" s="1">
        <f>'1-Kurs'!T154/'1-Kurs'!T153-1</f>
        <v>0.1128557127818286</v>
      </c>
      <c r="U154" s="1">
        <f>'1-Kurs'!U154/'1-Kurs'!U153-1</f>
        <v>-3.4781153338333759E-2</v>
      </c>
      <c r="V154" s="1">
        <f>'1-Kurs'!V154/'1-Kurs'!V153-1</f>
        <v>0.10864458214260053</v>
      </c>
      <c r="W154" s="1">
        <f>'1-Kurs'!W154/'1-Kurs'!W153-1</f>
        <v>-1.3453904482393808E-2</v>
      </c>
      <c r="X154" s="1">
        <f>'1-Kurs'!X154/'1-Kurs'!X153-1</f>
        <v>-0.14485355838381075</v>
      </c>
      <c r="Y154" s="1">
        <f>'1-Kurs'!Y154/'1-Kurs'!Y153-1</f>
        <v>-8.8188106453593873E-3</v>
      </c>
      <c r="Z154" s="1">
        <f>'1-Kurs'!Z154/'1-Kurs'!Z153-1</f>
        <v>2.1560961886297303E-2</v>
      </c>
      <c r="AA154" s="1">
        <f>'1-Kurs'!AA154/'1-Kurs'!AA153-1</f>
        <v>1.0632467091711284E-2</v>
      </c>
      <c r="AB154" s="1">
        <f>'1-Kurs'!AB154/'1-Kurs'!AB153-1</f>
        <v>1.0889421958885759E-2</v>
      </c>
      <c r="AC154" s="5">
        <f>'1-Kurs'!AC154/'1-Kurs'!AC153-1</f>
        <v>3.3647283478202228E-2</v>
      </c>
    </row>
    <row r="155" spans="1:29" ht="12.75" x14ac:dyDescent="0.2">
      <c r="A155" s="9">
        <f>IF('1-Kurs'!A155=0,"",'1-Kurs'!A155)</f>
        <v>37711</v>
      </c>
      <c r="B155" s="1">
        <f>'1-Kurs'!B155/'1-Kurs'!B154-1</f>
        <v>-5.2541299657333562E-2</v>
      </c>
      <c r="C155" s="1">
        <f>'1-Kurs'!C155/'1-Kurs'!C154-1</f>
        <v>-0.13636013720405804</v>
      </c>
      <c r="D155" s="1">
        <f>'1-Kurs'!D155/'1-Kurs'!D154-1</f>
        <v>-7.4844732933017077E-3</v>
      </c>
      <c r="E155" s="1">
        <f>'1-Kurs'!E155/'1-Kurs'!E154-1</f>
        <v>-8.4253163507906792E-2</v>
      </c>
      <c r="F155" s="1">
        <f>'1-Kurs'!F155/'1-Kurs'!F154-1</f>
        <v>1.4920516365177106E-2</v>
      </c>
      <c r="G155" s="1">
        <f>'1-Kurs'!G155/'1-Kurs'!G154-1</f>
        <v>-8.9841686736478188E-3</v>
      </c>
      <c r="H155" s="1">
        <f>'1-Kurs'!H155/'1-Kurs'!H154-1</f>
        <v>-3.9582302194401398E-2</v>
      </c>
      <c r="I155" s="1">
        <f>'1-Kurs'!I155/'1-Kurs'!I154-1</f>
        <v>-0.18749280301932436</v>
      </c>
      <c r="J155" s="1">
        <f>'1-Kurs'!J155/'1-Kurs'!J154-1</f>
        <v>-3.5847196880624321E-2</v>
      </c>
      <c r="K155" s="1">
        <f>'1-Kurs'!K155/'1-Kurs'!K154-1</f>
        <v>-0.10168020879330453</v>
      </c>
      <c r="L155" s="1">
        <f>'1-Kurs'!L155/'1-Kurs'!L154-1</f>
        <v>-1.0857999682809538E-2</v>
      </c>
      <c r="M155" s="1">
        <f>'1-Kurs'!M155/'1-Kurs'!M154-1</f>
        <v>-0.16571163846352754</v>
      </c>
      <c r="N155" s="1">
        <f>'1-Kurs'!N155/'1-Kurs'!N154-1</f>
        <v>-0.10862431555241547</v>
      </c>
      <c r="O155" s="1">
        <f>'1-Kurs'!O155/'1-Kurs'!O154-1</f>
        <v>-2.8401904755002039E-2</v>
      </c>
      <c r="P155" s="1">
        <f>'1-Kurs'!P155/'1-Kurs'!P154-1</f>
        <v>1.0458665858426031E-4</v>
      </c>
      <c r="Q155" s="1">
        <f>'1-Kurs'!Q155/'1-Kurs'!Q154-1</f>
        <v>-2.3450608588951427E-2</v>
      </c>
      <c r="R155" s="1">
        <f>'1-Kurs'!R155/'1-Kurs'!R154-1</f>
        <v>2.2507312377355815E-2</v>
      </c>
      <c r="S155" s="1">
        <f>'1-Kurs'!S155/'1-Kurs'!S154-1</f>
        <v>-9.0234187062042226E-2</v>
      </c>
      <c r="T155" s="1">
        <f>'1-Kurs'!T155/'1-Kurs'!T154-1</f>
        <v>-0.11507177361151832</v>
      </c>
      <c r="U155" s="1">
        <f>'1-Kurs'!U155/'1-Kurs'!U154-1</f>
        <v>-7.4843300452116734E-2</v>
      </c>
      <c r="V155" s="1">
        <f>'1-Kurs'!V155/'1-Kurs'!V154-1</f>
        <v>-0.10794576348932516</v>
      </c>
      <c r="W155" s="1">
        <f>'1-Kurs'!W155/'1-Kurs'!W154-1</f>
        <v>-5.6659204750341807E-2</v>
      </c>
      <c r="X155" s="1">
        <f>'1-Kurs'!X155/'1-Kurs'!X154-1</f>
        <v>-3.543833236058791E-2</v>
      </c>
      <c r="Y155" s="1">
        <f>'1-Kurs'!Y155/'1-Kurs'!Y154-1</f>
        <v>-4.7043023032717346E-2</v>
      </c>
      <c r="Z155" s="1">
        <f>'1-Kurs'!Z155/'1-Kurs'!Z154-1</f>
        <v>-4.1928284761729717E-2</v>
      </c>
      <c r="AA155" s="1">
        <f>'1-Kurs'!AA155/'1-Kurs'!AA154-1</f>
        <v>-1.3612949047291045E-2</v>
      </c>
      <c r="AB155" s="1">
        <f>'1-Kurs'!AB155/'1-Kurs'!AB154-1</f>
        <v>-5.9096793208967768E-2</v>
      </c>
      <c r="AC155" s="5">
        <f>'1-Kurs'!AC155/'1-Kurs'!AC154-1</f>
        <v>-7.5448788928994204E-2</v>
      </c>
    </row>
    <row r="156" spans="1:29" ht="12.75" x14ac:dyDescent="0.2">
      <c r="A156" s="9">
        <f>IF('1-Kurs'!A156=0,"",'1-Kurs'!A156)</f>
        <v>37741</v>
      </c>
      <c r="B156" s="1">
        <f>'1-Kurs'!B156/'1-Kurs'!B155-1</f>
        <v>1.5927049306743379E-2</v>
      </c>
      <c r="C156" s="1">
        <f>'1-Kurs'!C156/'1-Kurs'!C155-1</f>
        <v>-8.6551433465133609E-2</v>
      </c>
      <c r="D156" s="1">
        <f>'1-Kurs'!D156/'1-Kurs'!D155-1</f>
        <v>0.13250681083739679</v>
      </c>
      <c r="E156" s="1">
        <f>'1-Kurs'!E156/'1-Kurs'!E155-1</f>
        <v>1.7722705474055855E-2</v>
      </c>
      <c r="F156" s="1">
        <f>'1-Kurs'!F156/'1-Kurs'!F155-1</f>
        <v>-2.7114960460487225E-2</v>
      </c>
      <c r="G156" s="1">
        <f>'1-Kurs'!G156/'1-Kurs'!G155-1</f>
        <v>-6.1434949073145839E-2</v>
      </c>
      <c r="H156" s="1">
        <f>'1-Kurs'!H156/'1-Kurs'!H155-1</f>
        <v>8.3767808459407345E-3</v>
      </c>
      <c r="I156" s="1">
        <f>'1-Kurs'!I156/'1-Kurs'!I155-1</f>
        <v>-8.6912906323392769E-2</v>
      </c>
      <c r="J156" s="1">
        <f>'1-Kurs'!J156/'1-Kurs'!J155-1</f>
        <v>-4.1057019470847278E-2</v>
      </c>
      <c r="K156" s="1">
        <f>'1-Kurs'!K156/'1-Kurs'!K155-1</f>
        <v>7.6854515408391277E-2</v>
      </c>
      <c r="L156" s="1">
        <f>'1-Kurs'!L156/'1-Kurs'!L155-1</f>
        <v>2.2994378034542073E-2</v>
      </c>
      <c r="M156" s="1">
        <f>'1-Kurs'!M156/'1-Kurs'!M155-1</f>
        <v>6.521901954521625E-2</v>
      </c>
      <c r="N156" s="1">
        <f>'1-Kurs'!N156/'1-Kurs'!N155-1</f>
        <v>3.2509230519153665E-2</v>
      </c>
      <c r="O156" s="1">
        <f>'1-Kurs'!O156/'1-Kurs'!O155-1</f>
        <v>3.9615260883147041E-2</v>
      </c>
      <c r="P156" s="1">
        <f>'1-Kurs'!P156/'1-Kurs'!P155-1</f>
        <v>9.5131182061351183E-2</v>
      </c>
      <c r="Q156" s="1">
        <f>'1-Kurs'!Q156/'1-Kurs'!Q155-1</f>
        <v>0.1328231622263174</v>
      </c>
      <c r="R156" s="1">
        <f>'1-Kurs'!R156/'1-Kurs'!R155-1</f>
        <v>2.424843724917225E-2</v>
      </c>
      <c r="S156" s="1">
        <f>'1-Kurs'!S156/'1-Kurs'!S155-1</f>
        <v>-1.9683541216073297E-2</v>
      </c>
      <c r="T156" s="1">
        <f>'1-Kurs'!T156/'1-Kurs'!T155-1</f>
        <v>-0.15212074677400267</v>
      </c>
      <c r="U156" s="1">
        <f>'1-Kurs'!U156/'1-Kurs'!U155-1</f>
        <v>-3.080356523067096E-2</v>
      </c>
      <c r="V156" s="1">
        <f>'1-Kurs'!V156/'1-Kurs'!V155-1</f>
        <v>-0.12805971525704141</v>
      </c>
      <c r="W156" s="1">
        <f>'1-Kurs'!W156/'1-Kurs'!W155-1</f>
        <v>5.0680105977487511E-3</v>
      </c>
      <c r="X156" s="1">
        <f>'1-Kurs'!X156/'1-Kurs'!X155-1</f>
        <v>5.1092343368326576E-2</v>
      </c>
      <c r="Y156" s="1">
        <f>'1-Kurs'!Y156/'1-Kurs'!Y155-1</f>
        <v>2.4434984915886915E-2</v>
      </c>
      <c r="Z156" s="1">
        <f>'1-Kurs'!Z156/'1-Kurs'!Z155-1</f>
        <v>-5.1436429685908447E-2</v>
      </c>
      <c r="AA156" s="1">
        <f>'1-Kurs'!AA156/'1-Kurs'!AA155-1</f>
        <v>2.6648570216593059E-2</v>
      </c>
      <c r="AB156" s="1">
        <f>'1-Kurs'!AB156/'1-Kurs'!AB155-1</f>
        <v>3.3075836358953392E-3</v>
      </c>
      <c r="AC156" s="5">
        <f>'1-Kurs'!AC156/'1-Kurs'!AC155-1</f>
        <v>-6.225207658140941E-3</v>
      </c>
    </row>
    <row r="157" spans="1:29" ht="12.75" x14ac:dyDescent="0.2">
      <c r="A157" s="9">
        <f>IF('1-Kurs'!A157=0,"",'1-Kurs'!A157)</f>
        <v>37771</v>
      </c>
      <c r="B157" s="1">
        <f>'1-Kurs'!B157/'1-Kurs'!B156-1</f>
        <v>5.1285452869463288E-2</v>
      </c>
      <c r="C157" s="1">
        <f>'1-Kurs'!C157/'1-Kurs'!C156-1</f>
        <v>8.6100960341334964E-2</v>
      </c>
      <c r="D157" s="1">
        <f>'1-Kurs'!D157/'1-Kurs'!D156-1</f>
        <v>-0.15663578545218271</v>
      </c>
      <c r="E157" s="1">
        <f>'1-Kurs'!E157/'1-Kurs'!E156-1</f>
        <v>7.1407020892450879E-2</v>
      </c>
      <c r="F157" s="1">
        <f>'1-Kurs'!F157/'1-Kurs'!F156-1</f>
        <v>5.7163521511797599E-2</v>
      </c>
      <c r="G157" s="1">
        <f>'1-Kurs'!G157/'1-Kurs'!G156-1</f>
        <v>-9.0611894032144757E-2</v>
      </c>
      <c r="H157" s="1">
        <f>'1-Kurs'!H157/'1-Kurs'!H156-1</f>
        <v>7.5625760194609759E-2</v>
      </c>
      <c r="I157" s="1">
        <f>'1-Kurs'!I157/'1-Kurs'!I156-1</f>
        <v>0.10111664332297332</v>
      </c>
      <c r="J157" s="1">
        <f>'1-Kurs'!J157/'1-Kurs'!J156-1</f>
        <v>0.10283510415595742</v>
      </c>
      <c r="K157" s="1">
        <f>'1-Kurs'!K157/'1-Kurs'!K156-1</f>
        <v>5.8018095464766439E-2</v>
      </c>
      <c r="L157" s="1">
        <f>'1-Kurs'!L157/'1-Kurs'!L156-1</f>
        <v>3.1872898810189731E-2</v>
      </c>
      <c r="M157" s="1">
        <f>'1-Kurs'!M157/'1-Kurs'!M156-1</f>
        <v>0.14484381149889392</v>
      </c>
      <c r="N157" s="1">
        <f>'1-Kurs'!N157/'1-Kurs'!N156-1</f>
        <v>0.11034335925464189</v>
      </c>
      <c r="O157" s="1">
        <f>'1-Kurs'!O157/'1-Kurs'!O156-1</f>
        <v>-2.4707170784080135E-2</v>
      </c>
      <c r="P157" s="1">
        <f>'1-Kurs'!P157/'1-Kurs'!P156-1</f>
        <v>-3.4909614370237652E-3</v>
      </c>
      <c r="Q157" s="1">
        <f>'1-Kurs'!Q157/'1-Kurs'!Q156-1</f>
        <v>-1.5154882651439716E-2</v>
      </c>
      <c r="R157" s="1">
        <f>'1-Kurs'!R157/'1-Kurs'!R156-1</f>
        <v>6.3716935129396468E-3</v>
      </c>
      <c r="S157" s="1">
        <f>'1-Kurs'!S157/'1-Kurs'!S156-1</f>
        <v>-1.5781668342108701E-2</v>
      </c>
      <c r="T157" s="1">
        <f>'1-Kurs'!T157/'1-Kurs'!T156-1</f>
        <v>9.2888362378220846E-2</v>
      </c>
      <c r="U157" s="1">
        <f>'1-Kurs'!U157/'1-Kurs'!U156-1</f>
        <v>0.14779527361669675</v>
      </c>
      <c r="V157" s="1">
        <f>'1-Kurs'!V157/'1-Kurs'!V156-1</f>
        <v>0.16207196168556104</v>
      </c>
      <c r="W157" s="1">
        <f>'1-Kurs'!W157/'1-Kurs'!W156-1</f>
        <v>-4.2158489669764654E-3</v>
      </c>
      <c r="X157" s="1">
        <f>'1-Kurs'!X157/'1-Kurs'!X156-1</f>
        <v>-0.24943863224156226</v>
      </c>
      <c r="Y157" s="1">
        <f>'1-Kurs'!Y157/'1-Kurs'!Y156-1</f>
        <v>1.6045458232207599E-2</v>
      </c>
      <c r="Z157" s="1">
        <f>'1-Kurs'!Z157/'1-Kurs'!Z156-1</f>
        <v>6.3520254375473151E-2</v>
      </c>
      <c r="AA157" s="1">
        <f>'1-Kurs'!AA157/'1-Kurs'!AA156-1</f>
        <v>3.8986268357106058E-2</v>
      </c>
      <c r="AB157" s="1">
        <f>'1-Kurs'!AB157/'1-Kurs'!AB156-1</f>
        <v>3.3009809867990958E-2</v>
      </c>
      <c r="AC157" s="5">
        <f>'1-Kurs'!AC157/'1-Kurs'!AC156-1</f>
        <v>5.8456335782600233E-2</v>
      </c>
    </row>
    <row r="158" spans="1:29" ht="12.75" x14ac:dyDescent="0.2">
      <c r="A158" s="9">
        <f>IF('1-Kurs'!A158=0,"",'1-Kurs'!A158)</f>
        <v>37802</v>
      </c>
      <c r="B158" s="1">
        <f>'1-Kurs'!B158/'1-Kurs'!B157-1</f>
        <v>-4.0215642119422856E-2</v>
      </c>
      <c r="C158" s="1">
        <f>'1-Kurs'!C158/'1-Kurs'!C157-1</f>
        <v>9.3746966401672127E-2</v>
      </c>
      <c r="D158" s="1">
        <f>'1-Kurs'!D158/'1-Kurs'!D157-1</f>
        <v>1.3781048091854764E-2</v>
      </c>
      <c r="E158" s="1">
        <f>'1-Kurs'!E158/'1-Kurs'!E157-1</f>
        <v>-4.1372129817293879E-2</v>
      </c>
      <c r="F158" s="1">
        <f>'1-Kurs'!F158/'1-Kurs'!F157-1</f>
        <v>-7.6668152118652078E-2</v>
      </c>
      <c r="G158" s="1">
        <f>'1-Kurs'!G158/'1-Kurs'!G157-1</f>
        <v>0.1151200928087539</v>
      </c>
      <c r="H158" s="1">
        <f>'1-Kurs'!H158/'1-Kurs'!H157-1</f>
        <v>-5.2006614154170849E-2</v>
      </c>
      <c r="I158" s="1">
        <f>'1-Kurs'!I158/'1-Kurs'!I157-1</f>
        <v>4.5924849809895196E-2</v>
      </c>
      <c r="J158" s="1">
        <f>'1-Kurs'!J158/'1-Kurs'!J157-1</f>
        <v>-7.084806238520458E-2</v>
      </c>
      <c r="K158" s="1">
        <f>'1-Kurs'!K158/'1-Kurs'!K157-1</f>
        <v>-5.921142091629894E-2</v>
      </c>
      <c r="L158" s="1">
        <f>'1-Kurs'!L158/'1-Kurs'!L157-1</f>
        <v>2.6187372618764471E-3</v>
      </c>
      <c r="M158" s="1">
        <f>'1-Kurs'!M158/'1-Kurs'!M157-1</f>
        <v>-0.14065993334448723</v>
      </c>
      <c r="N158" s="1">
        <f>'1-Kurs'!N158/'1-Kurs'!N157-1</f>
        <v>-7.4063346289945931E-2</v>
      </c>
      <c r="O158" s="1">
        <f>'1-Kurs'!O158/'1-Kurs'!O157-1</f>
        <v>5.6081143841972825E-3</v>
      </c>
      <c r="P158" s="1">
        <f>'1-Kurs'!P158/'1-Kurs'!P157-1</f>
        <v>-3.378682294348867E-2</v>
      </c>
      <c r="Q158" s="1">
        <f>'1-Kurs'!Q158/'1-Kurs'!Q157-1</f>
        <v>-4.4430571168849187E-2</v>
      </c>
      <c r="R158" s="1">
        <f>'1-Kurs'!R158/'1-Kurs'!R157-1</f>
        <v>-1.0980042248045718E-2</v>
      </c>
      <c r="S158" s="1">
        <f>'1-Kurs'!S158/'1-Kurs'!S157-1</f>
        <v>-0.10638105659008645</v>
      </c>
      <c r="T158" s="1">
        <f>'1-Kurs'!T158/'1-Kurs'!T157-1</f>
        <v>4.982090146310747E-2</v>
      </c>
      <c r="U158" s="1">
        <f>'1-Kurs'!U158/'1-Kurs'!U157-1</f>
        <v>-6.3559341864488528E-2</v>
      </c>
      <c r="V158" s="1">
        <f>'1-Kurs'!V158/'1-Kurs'!V157-1</f>
        <v>7.3417280929704676E-2</v>
      </c>
      <c r="W158" s="1">
        <f>'1-Kurs'!W158/'1-Kurs'!W157-1</f>
        <v>1.3174990741728898E-2</v>
      </c>
      <c r="X158" s="1">
        <f>'1-Kurs'!X158/'1-Kurs'!X157-1</f>
        <v>0.13620724593786004</v>
      </c>
      <c r="Y158" s="1">
        <f>'1-Kurs'!Y158/'1-Kurs'!Y157-1</f>
        <v>2.0752130401610058E-2</v>
      </c>
      <c r="Z158" s="1">
        <f>'1-Kurs'!Z158/'1-Kurs'!Z157-1</f>
        <v>5.0249366880624091E-2</v>
      </c>
      <c r="AA158" s="1">
        <f>'1-Kurs'!AA158/'1-Kurs'!AA157-1</f>
        <v>-4.1483935439660113E-2</v>
      </c>
      <c r="AB158" s="1">
        <f>'1-Kurs'!AB158/'1-Kurs'!AB157-1</f>
        <v>-9.0478979341233057E-3</v>
      </c>
      <c r="AC158" s="5">
        <f>'1-Kurs'!AC158/'1-Kurs'!AC157-1</f>
        <v>-2.4723840712614353E-2</v>
      </c>
    </row>
    <row r="159" spans="1:29" ht="12.75" x14ac:dyDescent="0.2">
      <c r="A159" s="9">
        <f>IF('1-Kurs'!A159=0,"",'1-Kurs'!A159)</f>
        <v>37833</v>
      </c>
      <c r="B159" s="1">
        <f>'1-Kurs'!B159/'1-Kurs'!B158-1</f>
        <v>7.6677221023411235E-2</v>
      </c>
      <c r="C159" s="1">
        <f>'1-Kurs'!C159/'1-Kurs'!C158-1</f>
        <v>1.3466396090829003E-2</v>
      </c>
      <c r="D159" s="1">
        <f>'1-Kurs'!D159/'1-Kurs'!D158-1</f>
        <v>3.9261244922943916E-2</v>
      </c>
      <c r="E159" s="1">
        <f>'1-Kurs'!E159/'1-Kurs'!E158-1</f>
        <v>9.0475770829758106E-2</v>
      </c>
      <c r="F159" s="1">
        <f>'1-Kurs'!F159/'1-Kurs'!F158-1</f>
        <v>-7.8617976815219648E-2</v>
      </c>
      <c r="G159" s="1">
        <f>'1-Kurs'!G159/'1-Kurs'!G158-1</f>
        <v>-2.2648692248018243E-2</v>
      </c>
      <c r="H159" s="1">
        <f>'1-Kurs'!H159/'1-Kurs'!H158-1</f>
        <v>2.3776015971355369E-2</v>
      </c>
      <c r="I159" s="1">
        <f>'1-Kurs'!I159/'1-Kurs'!I158-1</f>
        <v>1.0513987095887023E-2</v>
      </c>
      <c r="J159" s="1">
        <f>'1-Kurs'!J159/'1-Kurs'!J158-1</f>
        <v>0.10666455345114523</v>
      </c>
      <c r="K159" s="1">
        <f>'1-Kurs'!K159/'1-Kurs'!K158-1</f>
        <v>-0.10656878559906346</v>
      </c>
      <c r="L159" s="1">
        <f>'1-Kurs'!L159/'1-Kurs'!L158-1</f>
        <v>9.2938925121246907E-2</v>
      </c>
      <c r="M159" s="1">
        <f>'1-Kurs'!M159/'1-Kurs'!M158-1</f>
        <v>-0.134120384100052</v>
      </c>
      <c r="N159" s="1">
        <f>'1-Kurs'!N159/'1-Kurs'!N158-1</f>
        <v>0.13228287548071238</v>
      </c>
      <c r="O159" s="1">
        <f>'1-Kurs'!O159/'1-Kurs'!O158-1</f>
        <v>0.12169909762760289</v>
      </c>
      <c r="P159" s="1">
        <f>'1-Kurs'!P159/'1-Kurs'!P158-1</f>
        <v>-7.8021184725408199E-2</v>
      </c>
      <c r="Q159" s="1">
        <f>'1-Kurs'!Q159/'1-Kurs'!Q158-1</f>
        <v>-5.3078683726689446E-2</v>
      </c>
      <c r="R159" s="1">
        <f>'1-Kurs'!R159/'1-Kurs'!R158-1</f>
        <v>-0.11401482547917596</v>
      </c>
      <c r="S159" s="1">
        <f>'1-Kurs'!S159/'1-Kurs'!S158-1</f>
        <v>0.16004973262677602</v>
      </c>
      <c r="T159" s="1">
        <f>'1-Kurs'!T159/'1-Kurs'!T158-1</f>
        <v>4.673038325682688E-2</v>
      </c>
      <c r="U159" s="1">
        <f>'1-Kurs'!U159/'1-Kurs'!U158-1</f>
        <v>0.12324415272872669</v>
      </c>
      <c r="V159" s="1">
        <f>'1-Kurs'!V159/'1-Kurs'!V158-1</f>
        <v>2.6655810061134044E-2</v>
      </c>
      <c r="W159" s="1">
        <f>'1-Kurs'!W159/'1-Kurs'!W158-1</f>
        <v>8.9097425286217113E-2</v>
      </c>
      <c r="X159" s="1">
        <f>'1-Kurs'!X159/'1-Kurs'!X158-1</f>
        <v>-0.11197197009069071</v>
      </c>
      <c r="Y159" s="1">
        <f>'1-Kurs'!Y159/'1-Kurs'!Y158-1</f>
        <v>9.5140625728470152E-2</v>
      </c>
      <c r="Z159" s="1">
        <f>'1-Kurs'!Z159/'1-Kurs'!Z158-1</f>
        <v>4.8314833927656231E-2</v>
      </c>
      <c r="AA159" s="1">
        <f>'1-Kurs'!AA159/'1-Kurs'!AA158-1</f>
        <v>3.5217487304040729E-2</v>
      </c>
      <c r="AB159" s="1">
        <f>'1-Kurs'!AB159/'1-Kurs'!AB158-1</f>
        <v>2.4352462913477702E-2</v>
      </c>
      <c r="AC159" s="5">
        <f>'1-Kurs'!AC159/'1-Kurs'!AC158-1</f>
        <v>6.0157147470674133E-3</v>
      </c>
    </row>
    <row r="160" spans="1:29" ht="12.75" x14ac:dyDescent="0.2">
      <c r="A160" s="9">
        <f>IF('1-Kurs'!A160=0,"",'1-Kurs'!A160)</f>
        <v>37862</v>
      </c>
      <c r="B160" s="1">
        <f>'1-Kurs'!B160/'1-Kurs'!B159-1</f>
        <v>-2.2642754092086825E-2</v>
      </c>
      <c r="C160" s="1">
        <f>'1-Kurs'!C160/'1-Kurs'!C159-1</f>
        <v>4.8848407549553441E-2</v>
      </c>
      <c r="D160" s="1">
        <f>'1-Kurs'!D160/'1-Kurs'!D159-1</f>
        <v>-4.2453748782862788E-2</v>
      </c>
      <c r="E160" s="1">
        <f>'1-Kurs'!E160/'1-Kurs'!E159-1</f>
        <v>-1.5864362852196945E-2</v>
      </c>
      <c r="F160" s="1">
        <f>'1-Kurs'!F160/'1-Kurs'!F159-1</f>
        <v>0.12731292483547629</v>
      </c>
      <c r="G160" s="1">
        <f>'1-Kurs'!G160/'1-Kurs'!G159-1</f>
        <v>1.3611860900921924E-2</v>
      </c>
      <c r="H160" s="1">
        <f>'1-Kurs'!H160/'1-Kurs'!H159-1</f>
        <v>5.9830300255306001E-2</v>
      </c>
      <c r="I160" s="1">
        <f>'1-Kurs'!I160/'1-Kurs'!I159-1</f>
        <v>2.7810603376593468E-2</v>
      </c>
      <c r="J160" s="1">
        <f>'1-Kurs'!J160/'1-Kurs'!J159-1</f>
        <v>6.6122054809369502E-2</v>
      </c>
      <c r="K160" s="1">
        <f>'1-Kurs'!K160/'1-Kurs'!K159-1</f>
        <v>6.8553943988847177E-2</v>
      </c>
      <c r="L160" s="1">
        <f>'1-Kurs'!L160/'1-Kurs'!L159-1</f>
        <v>6.7096909146926453E-2</v>
      </c>
      <c r="M160" s="1">
        <f>'1-Kurs'!M160/'1-Kurs'!M159-1</f>
        <v>7.4884442858986766E-3</v>
      </c>
      <c r="N160" s="1">
        <f>'1-Kurs'!N160/'1-Kurs'!N159-1</f>
        <v>1.4961859590485682E-2</v>
      </c>
      <c r="O160" s="1">
        <f>'1-Kurs'!O160/'1-Kurs'!O159-1</f>
        <v>-9.9468171408045869E-5</v>
      </c>
      <c r="P160" s="1">
        <f>'1-Kurs'!P160/'1-Kurs'!P159-1</f>
        <v>0.15804829216783478</v>
      </c>
      <c r="Q160" s="1">
        <f>'1-Kurs'!Q160/'1-Kurs'!Q159-1</f>
        <v>0.17277144964276636</v>
      </c>
      <c r="R160" s="1">
        <f>'1-Kurs'!R160/'1-Kurs'!R159-1</f>
        <v>0.10395989988333976</v>
      </c>
      <c r="S160" s="1">
        <f>'1-Kurs'!S160/'1-Kurs'!S159-1</f>
        <v>-0.12693219183783899</v>
      </c>
      <c r="T160" s="1">
        <f>'1-Kurs'!T160/'1-Kurs'!T159-1</f>
        <v>7.3622973050954998E-2</v>
      </c>
      <c r="U160" s="1">
        <f>'1-Kurs'!U160/'1-Kurs'!U159-1</f>
        <v>5.6055444405059607E-2</v>
      </c>
      <c r="V160" s="1">
        <f>'1-Kurs'!V160/'1-Kurs'!V159-1</f>
        <v>4.4460656357224737E-2</v>
      </c>
      <c r="W160" s="1">
        <f>'1-Kurs'!W160/'1-Kurs'!W159-1</f>
        <v>-5.6117043591285998E-2</v>
      </c>
      <c r="X160" s="1">
        <f>'1-Kurs'!X160/'1-Kurs'!X159-1</f>
        <v>0.23028100272969154</v>
      </c>
      <c r="Y160" s="1">
        <f>'1-Kurs'!Y160/'1-Kurs'!Y159-1</f>
        <v>-4.7236817169334033E-2</v>
      </c>
      <c r="Z160" s="1">
        <f>'1-Kurs'!Z160/'1-Kurs'!Z159-1</f>
        <v>3.4185887460657982E-2</v>
      </c>
      <c r="AA160" s="1">
        <f>'1-Kurs'!AA160/'1-Kurs'!AA159-1</f>
        <v>1.405635614939782E-2</v>
      </c>
      <c r="AB160" s="1">
        <f>'1-Kurs'!AB160/'1-Kurs'!AB159-1</f>
        <v>4.1451264772665031E-2</v>
      </c>
      <c r="AC160" s="5">
        <f>'1-Kurs'!AC160/'1-Kurs'!AC159-1</f>
        <v>3.9486997087243125E-2</v>
      </c>
    </row>
    <row r="161" spans="1:29" ht="12.75" x14ac:dyDescent="0.2">
      <c r="A161" s="9">
        <f>IF('1-Kurs'!A161=0,"",'1-Kurs'!A161)</f>
        <v>37894</v>
      </c>
      <c r="B161" s="1">
        <f>'1-Kurs'!B161/'1-Kurs'!B160-1</f>
        <v>-8.9508367338527739E-3</v>
      </c>
      <c r="C161" s="1">
        <f>'1-Kurs'!C161/'1-Kurs'!C160-1</f>
        <v>-6.4146755155363833E-2</v>
      </c>
      <c r="D161" s="1">
        <f>'1-Kurs'!D161/'1-Kurs'!D160-1</f>
        <v>-7.0523633492444171E-3</v>
      </c>
      <c r="E161" s="1">
        <f>'1-Kurs'!E161/'1-Kurs'!E160-1</f>
        <v>1.0719839915520613E-2</v>
      </c>
      <c r="F161" s="1">
        <f>'1-Kurs'!F161/'1-Kurs'!F160-1</f>
        <v>-8.8163753253184485E-2</v>
      </c>
      <c r="G161" s="1">
        <f>'1-Kurs'!G161/'1-Kurs'!G160-1</f>
        <v>0.15017009977804041</v>
      </c>
      <c r="H161" s="1">
        <f>'1-Kurs'!H161/'1-Kurs'!H160-1</f>
        <v>2.5543552683095161E-2</v>
      </c>
      <c r="I161" s="1">
        <f>'1-Kurs'!I161/'1-Kurs'!I160-1</f>
        <v>-5.6424522568352509E-2</v>
      </c>
      <c r="J161" s="1">
        <f>'1-Kurs'!J161/'1-Kurs'!J160-1</f>
        <v>-5.1655898473966899E-2</v>
      </c>
      <c r="K161" s="1">
        <f>'1-Kurs'!K161/'1-Kurs'!K160-1</f>
        <v>1.9812713781064417E-4</v>
      </c>
      <c r="L161" s="1">
        <f>'1-Kurs'!L161/'1-Kurs'!L160-1</f>
        <v>5.9112183606990998E-2</v>
      </c>
      <c r="M161" s="1">
        <f>'1-Kurs'!M161/'1-Kurs'!M160-1</f>
        <v>-2.9497597269843134E-2</v>
      </c>
      <c r="N161" s="1">
        <f>'1-Kurs'!N161/'1-Kurs'!N160-1</f>
        <v>7.8477305259738062E-2</v>
      </c>
      <c r="O161" s="1">
        <f>'1-Kurs'!O161/'1-Kurs'!O160-1</f>
        <v>2.7959859784849606E-3</v>
      </c>
      <c r="P161" s="1">
        <f>'1-Kurs'!P161/'1-Kurs'!P160-1</f>
        <v>0.15079375610964418</v>
      </c>
      <c r="Q161" s="1">
        <f>'1-Kurs'!Q161/'1-Kurs'!Q160-1</f>
        <v>9.579382320264096E-2</v>
      </c>
      <c r="R161" s="1">
        <f>'1-Kurs'!R161/'1-Kurs'!R160-1</f>
        <v>0.18315553495060666</v>
      </c>
      <c r="S161" s="1">
        <f>'1-Kurs'!S161/'1-Kurs'!S160-1</f>
        <v>-1.8973419632807631E-2</v>
      </c>
      <c r="T161" s="1">
        <f>'1-Kurs'!T161/'1-Kurs'!T160-1</f>
        <v>-6.4887205163410511E-2</v>
      </c>
      <c r="U161" s="1">
        <f>'1-Kurs'!U161/'1-Kurs'!U160-1</f>
        <v>-5.3662838789591105E-2</v>
      </c>
      <c r="V161" s="1">
        <f>'1-Kurs'!V161/'1-Kurs'!V160-1</f>
        <v>-6.6598679571115649E-2</v>
      </c>
      <c r="W161" s="1">
        <f>'1-Kurs'!W161/'1-Kurs'!W160-1</f>
        <v>1.724797734018324E-2</v>
      </c>
      <c r="X161" s="1">
        <f>'1-Kurs'!X161/'1-Kurs'!X160-1</f>
        <v>-7.5879997682946287E-2</v>
      </c>
      <c r="Y161" s="1">
        <f>'1-Kurs'!Y161/'1-Kurs'!Y160-1</f>
        <v>8.0190548945278328E-2</v>
      </c>
      <c r="Z161" s="1">
        <f>'1-Kurs'!Z161/'1-Kurs'!Z160-1</f>
        <v>6.5871479496681928E-3</v>
      </c>
      <c r="AA161" s="1">
        <f>'1-Kurs'!AA161/'1-Kurs'!AA160-1</f>
        <v>2.837522432515871E-2</v>
      </c>
      <c r="AB161" s="1">
        <f>'1-Kurs'!AB161/'1-Kurs'!AB160-1</f>
        <v>1.1664124597660752E-2</v>
      </c>
      <c r="AC161" s="5">
        <f>'1-Kurs'!AC161/'1-Kurs'!AC160-1</f>
        <v>8.3753996196511693E-4</v>
      </c>
    </row>
    <row r="162" spans="1:29" ht="12.75" x14ac:dyDescent="0.2">
      <c r="A162" s="9">
        <f>IF('1-Kurs'!A162=0,"",'1-Kurs'!A162)</f>
        <v>37925</v>
      </c>
      <c r="B162" s="1">
        <f>'1-Kurs'!B162/'1-Kurs'!B161-1</f>
        <v>7.1893403067053496E-2</v>
      </c>
      <c r="C162" s="1">
        <f>'1-Kurs'!C162/'1-Kurs'!C161-1</f>
        <v>1.7922269600480156E-2</v>
      </c>
      <c r="D162" s="1">
        <f>'1-Kurs'!D162/'1-Kurs'!D161-1</f>
        <v>-6.6823695725074739E-2</v>
      </c>
      <c r="E162" s="1">
        <f>'1-Kurs'!E162/'1-Kurs'!E161-1</f>
        <v>0.14751462603045007</v>
      </c>
      <c r="F162" s="1">
        <f>'1-Kurs'!F162/'1-Kurs'!F161-1</f>
        <v>0.12347870607177813</v>
      </c>
      <c r="G162" s="1">
        <f>'1-Kurs'!G162/'1-Kurs'!G161-1</f>
        <v>0.12910927249363113</v>
      </c>
      <c r="H162" s="1">
        <f>'1-Kurs'!H162/'1-Kurs'!H161-1</f>
        <v>-3.0927292183452471E-3</v>
      </c>
      <c r="I162" s="1">
        <f>'1-Kurs'!I162/'1-Kurs'!I161-1</f>
        <v>6.8586797637841812E-3</v>
      </c>
      <c r="J162" s="1">
        <f>'1-Kurs'!J162/'1-Kurs'!J161-1</f>
        <v>2.8849140289251674E-2</v>
      </c>
      <c r="K162" s="1">
        <f>'1-Kurs'!K162/'1-Kurs'!K161-1</f>
        <v>-4.3392460700110158E-3</v>
      </c>
      <c r="L162" s="1">
        <f>'1-Kurs'!L162/'1-Kurs'!L161-1</f>
        <v>7.0888967803690139E-2</v>
      </c>
      <c r="M162" s="1">
        <f>'1-Kurs'!M162/'1-Kurs'!M161-1</f>
        <v>-2.4171520668197721E-2</v>
      </c>
      <c r="N162" s="1">
        <f>'1-Kurs'!N162/'1-Kurs'!N161-1</f>
        <v>0.18422492487050901</v>
      </c>
      <c r="O162" s="1">
        <f>'1-Kurs'!O162/'1-Kurs'!O161-1</f>
        <v>-1.4191392306253658E-2</v>
      </c>
      <c r="P162" s="1">
        <f>'1-Kurs'!P162/'1-Kurs'!P161-1</f>
        <v>0.1748798578500923</v>
      </c>
      <c r="Q162" s="1">
        <f>'1-Kurs'!Q162/'1-Kurs'!Q161-1</f>
        <v>0.25356931164648677</v>
      </c>
      <c r="R162" s="1">
        <f>'1-Kurs'!R162/'1-Kurs'!R161-1</f>
        <v>4.6820648392931652E-2</v>
      </c>
      <c r="S162" s="1">
        <f>'1-Kurs'!S162/'1-Kurs'!S161-1</f>
        <v>-7.8457174184083933E-2</v>
      </c>
      <c r="T162" s="1">
        <f>'1-Kurs'!T162/'1-Kurs'!T161-1</f>
        <v>1.6712333547682867E-2</v>
      </c>
      <c r="U162" s="1">
        <f>'1-Kurs'!U162/'1-Kurs'!U161-1</f>
        <v>2.6492700112488388E-2</v>
      </c>
      <c r="V162" s="1">
        <f>'1-Kurs'!V162/'1-Kurs'!V161-1</f>
        <v>-2.7339925378699892E-4</v>
      </c>
      <c r="W162" s="1">
        <f>'1-Kurs'!W162/'1-Kurs'!W161-1</f>
        <v>0.14068438248876602</v>
      </c>
      <c r="X162" s="1">
        <f>'1-Kurs'!X162/'1-Kurs'!X161-1</f>
        <v>-0.11368363468519038</v>
      </c>
      <c r="Y162" s="1">
        <f>'1-Kurs'!Y162/'1-Kurs'!Y161-1</f>
        <v>0.20660377358490578</v>
      </c>
      <c r="Z162" s="1">
        <f>'1-Kurs'!Z162/'1-Kurs'!Z161-1</f>
        <v>6.7331331598965871E-2</v>
      </c>
      <c r="AA162" s="1">
        <f>'1-Kurs'!AA162/'1-Kurs'!AA161-1</f>
        <v>6.9200502412686049E-2</v>
      </c>
      <c r="AB162" s="1">
        <f>'1-Kurs'!AB162/'1-Kurs'!AB161-1</f>
        <v>5.6846232289026633E-2</v>
      </c>
      <c r="AC162" s="5">
        <f>'1-Kurs'!AC162/'1-Kurs'!AC161-1</f>
        <v>4.7755841938337484E-2</v>
      </c>
    </row>
    <row r="163" spans="1:29" ht="12.75" x14ac:dyDescent="0.2">
      <c r="A163" s="9">
        <f>IF('1-Kurs'!A163=0,"",'1-Kurs'!A163)</f>
        <v>37951</v>
      </c>
      <c r="B163" s="1">
        <f>'1-Kurs'!B163/'1-Kurs'!B162-1</f>
        <v>-2.6069517095540506E-3</v>
      </c>
      <c r="C163" s="1">
        <f>'1-Kurs'!C163/'1-Kurs'!C162-1</f>
        <v>4.6261865244391576E-2</v>
      </c>
      <c r="D163" s="1">
        <f>'1-Kurs'!D163/'1-Kurs'!D162-1</f>
        <v>-1.6534723133764695E-2</v>
      </c>
      <c r="E163" s="1">
        <f>'1-Kurs'!E163/'1-Kurs'!E162-1</f>
        <v>-3.1308574317417071E-2</v>
      </c>
      <c r="F163" s="1">
        <f>'1-Kurs'!F163/'1-Kurs'!F162-1</f>
        <v>-2.6537761262364401E-2</v>
      </c>
      <c r="G163" s="1">
        <f>'1-Kurs'!G163/'1-Kurs'!G162-1</f>
        <v>-0.12476164995138161</v>
      </c>
      <c r="H163" s="1">
        <f>'1-Kurs'!H163/'1-Kurs'!H162-1</f>
        <v>3.27871017277368E-2</v>
      </c>
      <c r="I163" s="1">
        <f>'1-Kurs'!I163/'1-Kurs'!I162-1</f>
        <v>4.7025418366597904E-2</v>
      </c>
      <c r="J163" s="1">
        <f>'1-Kurs'!J163/'1-Kurs'!J162-1</f>
        <v>5.0344668609736631E-2</v>
      </c>
      <c r="K163" s="1">
        <f>'1-Kurs'!K163/'1-Kurs'!K162-1</f>
        <v>-0.11494686501724882</v>
      </c>
      <c r="L163" s="1">
        <f>'1-Kurs'!L163/'1-Kurs'!L162-1</f>
        <v>7.111220779869809E-2</v>
      </c>
      <c r="M163" s="1">
        <f>'1-Kurs'!M163/'1-Kurs'!M162-1</f>
        <v>-3.9117733040861746E-2</v>
      </c>
      <c r="N163" s="1">
        <f>'1-Kurs'!N163/'1-Kurs'!N162-1</f>
        <v>1.2366452792412774E-2</v>
      </c>
      <c r="O163" s="1">
        <f>'1-Kurs'!O163/'1-Kurs'!O162-1</f>
        <v>5.9536761254956216E-2</v>
      </c>
      <c r="P163" s="1">
        <f>'1-Kurs'!P163/'1-Kurs'!P162-1</f>
        <v>-6.454801527156373E-2</v>
      </c>
      <c r="Q163" s="1">
        <f>'1-Kurs'!Q163/'1-Kurs'!Q162-1</f>
        <v>-9.4925871898282943E-2</v>
      </c>
      <c r="R163" s="1">
        <f>'1-Kurs'!R163/'1-Kurs'!R162-1</f>
        <v>3.4900449180802262E-2</v>
      </c>
      <c r="S163" s="1">
        <f>'1-Kurs'!S163/'1-Kurs'!S162-1</f>
        <v>5.4676807900736479E-2</v>
      </c>
      <c r="T163" s="1">
        <f>'1-Kurs'!T163/'1-Kurs'!T162-1</f>
        <v>5.7189570114110966E-2</v>
      </c>
      <c r="U163" s="1">
        <f>'1-Kurs'!U163/'1-Kurs'!U162-1</f>
        <v>4.81178202047714E-2</v>
      </c>
      <c r="V163" s="1">
        <f>'1-Kurs'!V163/'1-Kurs'!V162-1</f>
        <v>5.4790070813080627E-2</v>
      </c>
      <c r="W163" s="1">
        <f>'1-Kurs'!W163/'1-Kurs'!W162-1</f>
        <v>-4.3567287529295506E-2</v>
      </c>
      <c r="X163" s="1">
        <f>'1-Kurs'!X163/'1-Kurs'!X162-1</f>
        <v>9.8990379566705755E-3</v>
      </c>
      <c r="Y163" s="1">
        <f>'1-Kurs'!Y163/'1-Kurs'!Y162-1</f>
        <v>-2.9801394078869392E-2</v>
      </c>
      <c r="Z163" s="1">
        <f>'1-Kurs'!Z163/'1-Kurs'!Z162-1</f>
        <v>3.0192720544772511E-2</v>
      </c>
      <c r="AA163" s="1">
        <f>'1-Kurs'!AA163/'1-Kurs'!AA162-1</f>
        <v>2.8014791069205458E-2</v>
      </c>
      <c r="AB163" s="1">
        <f>'1-Kurs'!AB163/'1-Kurs'!AB162-1</f>
        <v>1.8676506295414175E-3</v>
      </c>
      <c r="AC163" s="5">
        <f>'1-Kurs'!AC163/'1-Kurs'!AC162-1</f>
        <v>-3.1463946888746763E-3</v>
      </c>
    </row>
    <row r="164" spans="1:29" ht="12.75" x14ac:dyDescent="0.2">
      <c r="A164" s="9">
        <f>IF('1-Kurs'!A164=0,"",'1-Kurs'!A164)</f>
        <v>37986</v>
      </c>
      <c r="B164" s="1">
        <f>'1-Kurs'!B164/'1-Kurs'!B163-1</f>
        <v>5.430554069693927E-2</v>
      </c>
      <c r="C164" s="1">
        <f>'1-Kurs'!C164/'1-Kurs'!C163-1</f>
        <v>6.8790026326249532E-2</v>
      </c>
      <c r="D164" s="1">
        <f>'1-Kurs'!D164/'1-Kurs'!D163-1</f>
        <v>7.1832572997691635E-2</v>
      </c>
      <c r="E164" s="1">
        <f>'1-Kurs'!E164/'1-Kurs'!E163-1</f>
        <v>0.14486418421732594</v>
      </c>
      <c r="F164" s="1">
        <f>'1-Kurs'!F164/'1-Kurs'!F163-1</f>
        <v>-4.1869652814388036E-3</v>
      </c>
      <c r="G164" s="1">
        <f>'1-Kurs'!G164/'1-Kurs'!G163-1</f>
        <v>7.1980718757806317E-2</v>
      </c>
      <c r="H164" s="1">
        <f>'1-Kurs'!H164/'1-Kurs'!H163-1</f>
        <v>4.6390053090006322E-2</v>
      </c>
      <c r="I164" s="1">
        <f>'1-Kurs'!I164/'1-Kurs'!I163-1</f>
        <v>9.5092560793907932E-2</v>
      </c>
      <c r="J164" s="1">
        <f>'1-Kurs'!J164/'1-Kurs'!J163-1</f>
        <v>-1.9513312621270429E-2</v>
      </c>
      <c r="K164" s="1">
        <f>'1-Kurs'!K164/'1-Kurs'!K163-1</f>
        <v>5.0959493246753862E-3</v>
      </c>
      <c r="L164" s="1">
        <f>'1-Kurs'!L164/'1-Kurs'!L163-1</f>
        <v>-0.20657261251068026</v>
      </c>
      <c r="M164" s="1">
        <f>'1-Kurs'!M164/'1-Kurs'!M163-1</f>
        <v>0.29495975544889896</v>
      </c>
      <c r="N164" s="1">
        <f>'1-Kurs'!N164/'1-Kurs'!N163-1</f>
        <v>0.3777673196558764</v>
      </c>
      <c r="O164" s="1">
        <f>'1-Kurs'!O164/'1-Kurs'!O163-1</f>
        <v>0.10928661843217657</v>
      </c>
      <c r="P164" s="1">
        <f>'1-Kurs'!P164/'1-Kurs'!P163-1</f>
        <v>6.3828968720273105E-2</v>
      </c>
      <c r="Q164" s="1">
        <f>'1-Kurs'!Q164/'1-Kurs'!Q163-1</f>
        <v>7.0917945014037587E-2</v>
      </c>
      <c r="R164" s="1">
        <f>'1-Kurs'!R164/'1-Kurs'!R163-1</f>
        <v>5.1936621380934467E-2</v>
      </c>
      <c r="S164" s="1">
        <f>'1-Kurs'!S164/'1-Kurs'!S163-1</f>
        <v>-9.1998706268193065E-2</v>
      </c>
      <c r="T164" s="1">
        <f>'1-Kurs'!T164/'1-Kurs'!T163-1</f>
        <v>0.10167501952235836</v>
      </c>
      <c r="U164" s="1">
        <f>'1-Kurs'!U164/'1-Kurs'!U163-1</f>
        <v>-5.3124150839815143E-2</v>
      </c>
      <c r="V164" s="1">
        <f>'1-Kurs'!V164/'1-Kurs'!V163-1</f>
        <v>8.1407198369504385E-2</v>
      </c>
      <c r="W164" s="1">
        <f>'1-Kurs'!W164/'1-Kurs'!W163-1</f>
        <v>9.3499825552428639E-2</v>
      </c>
      <c r="X164" s="1">
        <f>'1-Kurs'!X164/'1-Kurs'!X163-1</f>
        <v>5.4461727818687411E-2</v>
      </c>
      <c r="Y164" s="1">
        <f>'1-Kurs'!Y164/'1-Kurs'!Y163-1</f>
        <v>0.15800320299097792</v>
      </c>
      <c r="Z164" s="1">
        <f>'1-Kurs'!Z164/'1-Kurs'!Z163-1</f>
        <v>5.9264097946081229E-2</v>
      </c>
      <c r="AA164" s="1">
        <f>'1-Kurs'!AA164/'1-Kurs'!AA163-1</f>
        <v>0.20261964108050989</v>
      </c>
      <c r="AB164" s="1">
        <f>'1-Kurs'!AB164/'1-Kurs'!AB163-1</f>
        <v>7.3176300023690466E-2</v>
      </c>
      <c r="AC164" s="5">
        <f>'1-Kurs'!AC164/'1-Kurs'!AC163-1</f>
        <v>7.375593978246453E-2</v>
      </c>
    </row>
    <row r="165" spans="1:29" ht="12.75" x14ac:dyDescent="0.2">
      <c r="A165" s="9">
        <f>IF('1-Kurs'!A165=0,"",'1-Kurs'!A165)</f>
        <v>38016</v>
      </c>
      <c r="B165" s="1">
        <f>'1-Kurs'!B165/'1-Kurs'!B164-1</f>
        <v>3.2173405685636425E-2</v>
      </c>
      <c r="C165" s="1">
        <f>'1-Kurs'!C165/'1-Kurs'!C164-1</f>
        <v>-1.579055110165728E-2</v>
      </c>
      <c r="D165" s="1">
        <f>'1-Kurs'!D165/'1-Kurs'!D164-1</f>
        <v>0.16327559633776656</v>
      </c>
      <c r="E165" s="1">
        <f>'1-Kurs'!E165/'1-Kurs'!E164-1</f>
        <v>9.6453378029883519E-2</v>
      </c>
      <c r="F165" s="1">
        <f>'1-Kurs'!F165/'1-Kurs'!F164-1</f>
        <v>0.12378657305604546</v>
      </c>
      <c r="G165" s="1">
        <f>'1-Kurs'!G165/'1-Kurs'!G164-1</f>
        <v>-5.7113489598462741E-2</v>
      </c>
      <c r="H165" s="1">
        <f>'1-Kurs'!H165/'1-Kurs'!H164-1</f>
        <v>-3.3348258354738869E-2</v>
      </c>
      <c r="I165" s="1">
        <f>'1-Kurs'!I165/'1-Kurs'!I164-1</f>
        <v>1.7401800105183218E-2</v>
      </c>
      <c r="J165" s="1">
        <f>'1-Kurs'!J165/'1-Kurs'!J164-1</f>
        <v>3.1295150208380695E-2</v>
      </c>
      <c r="K165" s="1">
        <f>'1-Kurs'!K165/'1-Kurs'!K164-1</f>
        <v>3.8813893331420379E-2</v>
      </c>
      <c r="L165" s="1">
        <f>'1-Kurs'!L165/'1-Kurs'!L164-1</f>
        <v>7.3923113346527902E-3</v>
      </c>
      <c r="M165" s="1">
        <f>'1-Kurs'!M165/'1-Kurs'!M164-1</f>
        <v>-9.923731833968108E-2</v>
      </c>
      <c r="N165" s="1">
        <f>'1-Kurs'!N165/'1-Kurs'!N164-1</f>
        <v>-6.6616682487074974E-2</v>
      </c>
      <c r="O165" s="1">
        <f>'1-Kurs'!O165/'1-Kurs'!O164-1</f>
        <v>4.8549310393468215E-2</v>
      </c>
      <c r="P165" s="1">
        <f>'1-Kurs'!P165/'1-Kurs'!P164-1</f>
        <v>3.2877332505521606E-2</v>
      </c>
      <c r="Q165" s="1">
        <f>'1-Kurs'!Q165/'1-Kurs'!Q164-1</f>
        <v>4.7883566369575581E-2</v>
      </c>
      <c r="R165" s="1">
        <f>'1-Kurs'!R165/'1-Kurs'!R164-1</f>
        <v>5.2138338920300065E-2</v>
      </c>
      <c r="S165" s="1">
        <f>'1-Kurs'!S165/'1-Kurs'!S164-1</f>
        <v>3.4273371316867696E-2</v>
      </c>
      <c r="T165" s="1">
        <f>'1-Kurs'!T165/'1-Kurs'!T164-1</f>
        <v>3.6652579744389735E-2</v>
      </c>
      <c r="U165" s="1">
        <f>'1-Kurs'!U165/'1-Kurs'!U164-1</f>
        <v>3.2587145485507785E-2</v>
      </c>
      <c r="V165" s="1">
        <f>'1-Kurs'!V165/'1-Kurs'!V164-1</f>
        <v>2.4606577287119569E-2</v>
      </c>
      <c r="W165" s="1">
        <f>'1-Kurs'!W165/'1-Kurs'!W164-1</f>
        <v>1.9438002492911055E-2</v>
      </c>
      <c r="X165" s="1">
        <f>'1-Kurs'!X165/'1-Kurs'!X164-1</f>
        <v>4.0471408388913499E-3</v>
      </c>
      <c r="Y165" s="1">
        <f>'1-Kurs'!Y165/'1-Kurs'!Y164-1</f>
        <v>7.5069739605993391E-2</v>
      </c>
      <c r="Z165" s="1">
        <f>'1-Kurs'!Z165/'1-Kurs'!Z164-1</f>
        <v>3.1803867842059574E-2</v>
      </c>
      <c r="AA165" s="1">
        <f>'1-Kurs'!AA165/'1-Kurs'!AA164-1</f>
        <v>-6.120443591783209E-3</v>
      </c>
      <c r="AB165" s="1">
        <f>'1-Kurs'!AB165/'1-Kurs'!AB164-1</f>
        <v>2.5857397593006759E-2</v>
      </c>
      <c r="AC165" s="5">
        <f>'1-Kurs'!AC165/'1-Kurs'!AC164-1</f>
        <v>1.8129687589478305E-2</v>
      </c>
    </row>
    <row r="166" spans="1:29" ht="12.75" x14ac:dyDescent="0.2">
      <c r="A166" s="9">
        <f>IF('1-Kurs'!A166=0,"",'1-Kurs'!A166)</f>
        <v>38044</v>
      </c>
      <c r="B166" s="1">
        <f>'1-Kurs'!B166/'1-Kurs'!B165-1</f>
        <v>3.788122528319593E-2</v>
      </c>
      <c r="C166" s="1">
        <f>'1-Kurs'!C166/'1-Kurs'!C165-1</f>
        <v>0.1061928308698159</v>
      </c>
      <c r="D166" s="1">
        <f>'1-Kurs'!D166/'1-Kurs'!D165-1</f>
        <v>-1.361766646544349E-2</v>
      </c>
      <c r="E166" s="1">
        <f>'1-Kurs'!E166/'1-Kurs'!E165-1</f>
        <v>0.18392158965833372</v>
      </c>
      <c r="F166" s="1">
        <f>'1-Kurs'!F166/'1-Kurs'!F165-1</f>
        <v>7.3812134824432274E-2</v>
      </c>
      <c r="G166" s="1">
        <f>'1-Kurs'!G166/'1-Kurs'!G165-1</f>
        <v>9.9149454316884711E-3</v>
      </c>
      <c r="H166" s="1">
        <f>'1-Kurs'!H166/'1-Kurs'!H165-1</f>
        <v>-1.4436772642275164E-2</v>
      </c>
      <c r="I166" s="1">
        <f>'1-Kurs'!I166/'1-Kurs'!I165-1</f>
        <v>6.3888600162403719E-2</v>
      </c>
      <c r="J166" s="1">
        <f>'1-Kurs'!J166/'1-Kurs'!J165-1</f>
        <v>-2.053041565082947E-2</v>
      </c>
      <c r="K166" s="1">
        <f>'1-Kurs'!K166/'1-Kurs'!K165-1</f>
        <v>4.8465522494160806E-2</v>
      </c>
      <c r="L166" s="1">
        <f>'1-Kurs'!L166/'1-Kurs'!L165-1</f>
        <v>4.7392183390845499E-2</v>
      </c>
      <c r="M166" s="1">
        <f>'1-Kurs'!M166/'1-Kurs'!M165-1</f>
        <v>3.4453788222226667E-2</v>
      </c>
      <c r="N166" s="1">
        <f>'1-Kurs'!N166/'1-Kurs'!N165-1</f>
        <v>-5.0787533032503052E-2</v>
      </c>
      <c r="O166" s="1">
        <f>'1-Kurs'!O166/'1-Kurs'!O165-1</f>
        <v>7.2506748105745089E-2</v>
      </c>
      <c r="P166" s="1">
        <f>'1-Kurs'!P166/'1-Kurs'!P165-1</f>
        <v>0.14384296928816487</v>
      </c>
      <c r="Q166" s="1">
        <f>'1-Kurs'!Q166/'1-Kurs'!Q165-1</f>
        <v>0.1016255900513523</v>
      </c>
      <c r="R166" s="1">
        <f>'1-Kurs'!R166/'1-Kurs'!R165-1</f>
        <v>0.16441591530223643</v>
      </c>
      <c r="S166" s="1">
        <f>'1-Kurs'!S166/'1-Kurs'!S165-1</f>
        <v>-8.4985140494595601E-3</v>
      </c>
      <c r="T166" s="1">
        <f>'1-Kurs'!T166/'1-Kurs'!T165-1</f>
        <v>9.7245675110821272E-2</v>
      </c>
      <c r="U166" s="1">
        <f>'1-Kurs'!U166/'1-Kurs'!U165-1</f>
        <v>-1.2932451325198935E-2</v>
      </c>
      <c r="V166" s="1">
        <f>'1-Kurs'!V166/'1-Kurs'!V165-1</f>
        <v>0.11030010480268748</v>
      </c>
      <c r="W166" s="1">
        <f>'1-Kurs'!W166/'1-Kurs'!W165-1</f>
        <v>9.1447144887419007E-2</v>
      </c>
      <c r="X166" s="1">
        <f>'1-Kurs'!X166/'1-Kurs'!X165-1</f>
        <v>3.0815485914152063E-2</v>
      </c>
      <c r="Y166" s="1">
        <f>'1-Kurs'!Y166/'1-Kurs'!Y165-1</f>
        <v>0.19494097622476736</v>
      </c>
      <c r="Z166" s="1">
        <f>'1-Kurs'!Z166/'1-Kurs'!Z165-1</f>
        <v>6.9531455257732855E-2</v>
      </c>
      <c r="AA166" s="1">
        <f>'1-Kurs'!AA166/'1-Kurs'!AA165-1</f>
        <v>8.1239661898977689E-2</v>
      </c>
      <c r="AB166" s="1">
        <f>'1-Kurs'!AB166/'1-Kurs'!AB165-1</f>
        <v>6.3193507462132592E-2</v>
      </c>
      <c r="AC166" s="5">
        <f>'1-Kurs'!AC166/'1-Kurs'!AC165-1</f>
        <v>6.4883838458594356E-2</v>
      </c>
    </row>
    <row r="167" spans="1:29" ht="12.75" x14ac:dyDescent="0.2">
      <c r="A167" s="9">
        <f>IF('1-Kurs'!A167=0,"",'1-Kurs'!A167)</f>
        <v>38077</v>
      </c>
      <c r="B167" s="1">
        <f>'1-Kurs'!B167/'1-Kurs'!B166-1</f>
        <v>-5.9307958998933152E-4</v>
      </c>
      <c r="C167" s="1">
        <f>'1-Kurs'!C167/'1-Kurs'!C166-1</f>
        <v>-3.8673734831980999E-3</v>
      </c>
      <c r="D167" s="1">
        <f>'1-Kurs'!D167/'1-Kurs'!D166-1</f>
        <v>-3.8260912881968645E-2</v>
      </c>
      <c r="E167" s="1">
        <f>'1-Kurs'!E167/'1-Kurs'!E166-1</f>
        <v>1.1268737009308749E-2</v>
      </c>
      <c r="F167" s="1">
        <f>'1-Kurs'!F167/'1-Kurs'!F166-1</f>
        <v>5.7011372055726373E-2</v>
      </c>
      <c r="G167" s="1">
        <f>'1-Kurs'!G167/'1-Kurs'!G166-1</f>
        <v>-0.15746606132594643</v>
      </c>
      <c r="H167" s="1">
        <f>'1-Kurs'!H167/'1-Kurs'!H166-1</f>
        <v>7.7626817403094739E-2</v>
      </c>
      <c r="I167" s="1">
        <f>'1-Kurs'!I167/'1-Kurs'!I166-1</f>
        <v>-1.3242606177237715E-2</v>
      </c>
      <c r="J167" s="1">
        <f>'1-Kurs'!J167/'1-Kurs'!J166-1</f>
        <v>5.5214567495601496E-2</v>
      </c>
      <c r="K167" s="1">
        <f>'1-Kurs'!K167/'1-Kurs'!K166-1</f>
        <v>9.8490542645269574E-2</v>
      </c>
      <c r="L167" s="1">
        <f>'1-Kurs'!L167/'1-Kurs'!L166-1</f>
        <v>5.9456666560233185E-2</v>
      </c>
      <c r="M167" s="1">
        <f>'1-Kurs'!M167/'1-Kurs'!M166-1</f>
        <v>8.736075579725E-2</v>
      </c>
      <c r="N167" s="1">
        <f>'1-Kurs'!N167/'1-Kurs'!N166-1</f>
        <v>-3.3222576670345227E-2</v>
      </c>
      <c r="O167" s="1">
        <f>'1-Kurs'!O167/'1-Kurs'!O166-1</f>
        <v>0.1841815412207628</v>
      </c>
      <c r="P167" s="1">
        <f>'1-Kurs'!P167/'1-Kurs'!P166-1</f>
        <v>6.2241445721638478E-2</v>
      </c>
      <c r="Q167" s="1">
        <f>'1-Kurs'!Q167/'1-Kurs'!Q166-1</f>
        <v>0.11787001145205189</v>
      </c>
      <c r="R167" s="1">
        <f>'1-Kurs'!R167/'1-Kurs'!R166-1</f>
        <v>-5.2080684648534215E-2</v>
      </c>
      <c r="S167" s="1">
        <f>'1-Kurs'!S167/'1-Kurs'!S166-1</f>
        <v>4.6647030963359093E-2</v>
      </c>
      <c r="T167" s="1">
        <f>'1-Kurs'!T167/'1-Kurs'!T166-1</f>
        <v>2.2388907050981732E-2</v>
      </c>
      <c r="U167" s="1">
        <f>'1-Kurs'!U167/'1-Kurs'!U166-1</f>
        <v>4.5038375234038863E-2</v>
      </c>
      <c r="V167" s="1">
        <f>'1-Kurs'!V167/'1-Kurs'!V166-1</f>
        <v>1.5627204566560859E-2</v>
      </c>
      <c r="W167" s="1">
        <f>'1-Kurs'!W167/'1-Kurs'!W166-1</f>
        <v>-2.9895161074364629E-2</v>
      </c>
      <c r="X167" s="1">
        <f>'1-Kurs'!X167/'1-Kurs'!X166-1</f>
        <v>-1.253016358824699E-2</v>
      </c>
      <c r="Y167" s="1">
        <f>'1-Kurs'!Y167/'1-Kurs'!Y166-1</f>
        <v>-7.6043273345546947E-2</v>
      </c>
      <c r="Z167" s="1">
        <f>'1-Kurs'!Z167/'1-Kurs'!Z166-1</f>
        <v>2.630046563928734E-2</v>
      </c>
      <c r="AA167" s="1">
        <f>'1-Kurs'!AA167/'1-Kurs'!AA166-1</f>
        <v>0.22629585742476777</v>
      </c>
      <c r="AB167" s="1">
        <f>'1-Kurs'!AB167/'1-Kurs'!AB166-1</f>
        <v>2.9839169440559754E-2</v>
      </c>
      <c r="AC167" s="5">
        <f>'1-Kurs'!AC167/'1-Kurs'!AC166-1</f>
        <v>3.0876653432718504E-2</v>
      </c>
    </row>
    <row r="168" spans="1:29" ht="12.75" x14ac:dyDescent="0.2">
      <c r="A168" s="9">
        <f>IF('1-Kurs'!A168=0,"",'1-Kurs'!A168)</f>
        <v>38107</v>
      </c>
      <c r="B168" s="1">
        <f>'1-Kurs'!B168/'1-Kurs'!B167-1</f>
        <v>-3.4972611680369914E-2</v>
      </c>
      <c r="C168" s="1">
        <f>'1-Kurs'!C168/'1-Kurs'!C167-1</f>
        <v>0.1004369464646393</v>
      </c>
      <c r="D168" s="1">
        <f>'1-Kurs'!D168/'1-Kurs'!D167-1</f>
        <v>-9.2141432752107955E-2</v>
      </c>
      <c r="E168" s="1">
        <f>'1-Kurs'!E168/'1-Kurs'!E167-1</f>
        <v>-0.11239749382179376</v>
      </c>
      <c r="F168" s="1">
        <f>'1-Kurs'!F168/'1-Kurs'!F167-1</f>
        <v>-2.0620101369678956E-2</v>
      </c>
      <c r="G168" s="1">
        <f>'1-Kurs'!G168/'1-Kurs'!G167-1</f>
        <v>-7.4310049164260539E-2</v>
      </c>
      <c r="H168" s="1">
        <f>'1-Kurs'!H168/'1-Kurs'!H167-1</f>
        <v>-9.4551213930229916E-2</v>
      </c>
      <c r="I168" s="1">
        <f>'1-Kurs'!I168/'1-Kurs'!I167-1</f>
        <v>6.921803468488763E-2</v>
      </c>
      <c r="J168" s="1">
        <f>'1-Kurs'!J168/'1-Kurs'!J167-1</f>
        <v>-4.793794681846264E-2</v>
      </c>
      <c r="K168" s="1">
        <f>'1-Kurs'!K168/'1-Kurs'!K167-1</f>
        <v>-6.9287933777029131E-3</v>
      </c>
      <c r="L168" s="1">
        <f>'1-Kurs'!L168/'1-Kurs'!L167-1</f>
        <v>5.5590625393850734E-2</v>
      </c>
      <c r="M168" s="1">
        <f>'1-Kurs'!M168/'1-Kurs'!M167-1</f>
        <v>-2.0510422023326869E-2</v>
      </c>
      <c r="N168" s="1">
        <f>'1-Kurs'!N168/'1-Kurs'!N167-1</f>
        <v>-0.20472630526664226</v>
      </c>
      <c r="O168" s="1">
        <f>'1-Kurs'!O168/'1-Kurs'!O167-1</f>
        <v>-0.23460212900505906</v>
      </c>
      <c r="P168" s="1">
        <f>'1-Kurs'!P168/'1-Kurs'!P167-1</f>
        <v>1.7979979418093262E-2</v>
      </c>
      <c r="Q168" s="1">
        <f>'1-Kurs'!Q168/'1-Kurs'!Q167-1</f>
        <v>1.2777667111568025E-2</v>
      </c>
      <c r="R168" s="1">
        <f>'1-Kurs'!R168/'1-Kurs'!R167-1</f>
        <v>3.5846530374969765E-2</v>
      </c>
      <c r="S168" s="1">
        <f>'1-Kurs'!S168/'1-Kurs'!S167-1</f>
        <v>3.9803234376027063E-2</v>
      </c>
      <c r="T168" s="1">
        <f>'1-Kurs'!T168/'1-Kurs'!T167-1</f>
        <v>9.603063272703416E-2</v>
      </c>
      <c r="U168" s="1">
        <f>'1-Kurs'!U168/'1-Kurs'!U167-1</f>
        <v>-6.4555746722430363E-2</v>
      </c>
      <c r="V168" s="1">
        <f>'1-Kurs'!V168/'1-Kurs'!V167-1</f>
        <v>6.5700621268560244E-2</v>
      </c>
      <c r="W168" s="1">
        <f>'1-Kurs'!W168/'1-Kurs'!W167-1</f>
        <v>-6.505459267412661E-2</v>
      </c>
      <c r="X168" s="1">
        <f>'1-Kurs'!X168/'1-Kurs'!X167-1</f>
        <v>-9.3607175558990563E-2</v>
      </c>
      <c r="Y168" s="1">
        <f>'1-Kurs'!Y168/'1-Kurs'!Y167-1</f>
        <v>-0.11508846420174901</v>
      </c>
      <c r="Z168" s="1">
        <f>'1-Kurs'!Z168/'1-Kurs'!Z167-1</f>
        <v>-0.11706096803185351</v>
      </c>
      <c r="AA168" s="1">
        <f>'1-Kurs'!AA168/'1-Kurs'!AA167-1</f>
        <v>4.6567812859516833E-2</v>
      </c>
      <c r="AB168" s="1">
        <f>'1-Kurs'!AB168/'1-Kurs'!AB167-1</f>
        <v>-3.304282160460148E-2</v>
      </c>
      <c r="AC168" s="5">
        <f>'1-Kurs'!AC168/'1-Kurs'!AC167-1</f>
        <v>-1.7735798320881679E-2</v>
      </c>
    </row>
    <row r="169" spans="1:29" ht="12.75" x14ac:dyDescent="0.2">
      <c r="A169" s="9">
        <f>IF('1-Kurs'!A169=0,"",'1-Kurs'!A169)</f>
        <v>38135</v>
      </c>
      <c r="B169" s="1">
        <f>'1-Kurs'!B169/'1-Kurs'!B168-1</f>
        <v>1.399512960561422E-2</v>
      </c>
      <c r="C169" s="1">
        <f>'1-Kurs'!C169/'1-Kurs'!C168-1</f>
        <v>7.5699023299262924E-2</v>
      </c>
      <c r="D169" s="1">
        <f>'1-Kurs'!D169/'1-Kurs'!D168-1</f>
        <v>0.23903767941121346</v>
      </c>
      <c r="E169" s="1">
        <f>'1-Kurs'!E169/'1-Kurs'!E168-1</f>
        <v>5.881615050659561E-2</v>
      </c>
      <c r="F169" s="1">
        <f>'1-Kurs'!F169/'1-Kurs'!F168-1</f>
        <v>-4.9982942775650074E-2</v>
      </c>
      <c r="G169" s="1">
        <f>'1-Kurs'!G169/'1-Kurs'!G168-1</f>
        <v>3.1650221426903213E-2</v>
      </c>
      <c r="H169" s="1">
        <f>'1-Kurs'!H169/'1-Kurs'!H168-1</f>
        <v>1.7215235037017163E-2</v>
      </c>
      <c r="I169" s="1">
        <f>'1-Kurs'!I169/'1-Kurs'!I168-1</f>
        <v>6.3914296053985353E-2</v>
      </c>
      <c r="J169" s="1">
        <f>'1-Kurs'!J169/'1-Kurs'!J168-1</f>
        <v>-4.2333212472806192E-2</v>
      </c>
      <c r="K169" s="1">
        <f>'1-Kurs'!K169/'1-Kurs'!K168-1</f>
        <v>8.0337402885681808E-3</v>
      </c>
      <c r="L169" s="1">
        <f>'1-Kurs'!L169/'1-Kurs'!L168-1</f>
        <v>7.6960452745799213E-2</v>
      </c>
      <c r="M169" s="1">
        <f>'1-Kurs'!M169/'1-Kurs'!M168-1</f>
        <v>8.3545443345489634E-2</v>
      </c>
      <c r="N169" s="1">
        <f>'1-Kurs'!N169/'1-Kurs'!N168-1</f>
        <v>9.6305251164592987E-2</v>
      </c>
      <c r="O169" s="1">
        <f>'1-Kurs'!O169/'1-Kurs'!O168-1</f>
        <v>4.0835323691030823E-3</v>
      </c>
      <c r="P169" s="1">
        <f>'1-Kurs'!P169/'1-Kurs'!P168-1</f>
        <v>-0.19579700304782899</v>
      </c>
      <c r="Q169" s="1">
        <f>'1-Kurs'!Q169/'1-Kurs'!Q168-1</f>
        <v>-0.19302022873141422</v>
      </c>
      <c r="R169" s="1">
        <f>'1-Kurs'!R169/'1-Kurs'!R168-1</f>
        <v>-0.15647078402560066</v>
      </c>
      <c r="S169" s="1">
        <f>'1-Kurs'!S169/'1-Kurs'!S168-1</f>
        <v>1.663868817830183E-2</v>
      </c>
      <c r="T169" s="1">
        <f>'1-Kurs'!T169/'1-Kurs'!T168-1</f>
        <v>6.2350250369735738E-2</v>
      </c>
      <c r="U169" s="1">
        <f>'1-Kurs'!U169/'1-Kurs'!U168-1</f>
        <v>-7.1053247170969835E-2</v>
      </c>
      <c r="V169" s="1">
        <f>'1-Kurs'!V169/'1-Kurs'!V168-1</f>
        <v>7.6366588879194897E-2</v>
      </c>
      <c r="W169" s="1">
        <f>'1-Kurs'!W169/'1-Kurs'!W168-1</f>
        <v>5.9103580119033827E-2</v>
      </c>
      <c r="X169" s="1">
        <f>'1-Kurs'!X169/'1-Kurs'!X168-1</f>
        <v>3.7632142655410261E-2</v>
      </c>
      <c r="Y169" s="1">
        <f>'1-Kurs'!Y169/'1-Kurs'!Y168-1</f>
        <v>0.17668205140219762</v>
      </c>
      <c r="Z169" s="1">
        <f>'1-Kurs'!Z169/'1-Kurs'!Z168-1</f>
        <v>4.490047008766429E-2</v>
      </c>
      <c r="AA169" s="1">
        <f>'1-Kurs'!AA169/'1-Kurs'!AA168-1</f>
        <v>5.328939898333962E-2</v>
      </c>
      <c r="AB169" s="1">
        <f>'1-Kurs'!AB169/'1-Kurs'!AB168-1</f>
        <v>2.2598534911721258E-2</v>
      </c>
      <c r="AC169" s="5">
        <f>'1-Kurs'!AC169/'1-Kurs'!AC168-1</f>
        <v>1.6955527430562389E-2</v>
      </c>
    </row>
    <row r="170" spans="1:29" ht="12.75" x14ac:dyDescent="0.2">
      <c r="A170" s="9">
        <f>IF('1-Kurs'!A170=0,"",'1-Kurs'!A170)</f>
        <v>38168</v>
      </c>
      <c r="B170" s="1">
        <f>'1-Kurs'!B170/'1-Kurs'!B169-1</f>
        <v>1.9655148882965046E-2</v>
      </c>
      <c r="C170" s="1">
        <f>'1-Kurs'!C170/'1-Kurs'!C169-1</f>
        <v>-3.3968761833500061E-2</v>
      </c>
      <c r="D170" s="1">
        <f>'1-Kurs'!D170/'1-Kurs'!D169-1</f>
        <v>-0.14331055691227379</v>
      </c>
      <c r="E170" s="1">
        <f>'1-Kurs'!E170/'1-Kurs'!E169-1</f>
        <v>-5.370696436587985E-2</v>
      </c>
      <c r="F170" s="1">
        <f>'1-Kurs'!F170/'1-Kurs'!F169-1</f>
        <v>-0.14542341508560841</v>
      </c>
      <c r="G170" s="1">
        <f>'1-Kurs'!G170/'1-Kurs'!G169-1</f>
        <v>-0.16624494489378727</v>
      </c>
      <c r="H170" s="1">
        <f>'1-Kurs'!H170/'1-Kurs'!H169-1</f>
        <v>-3.6681496797059676E-3</v>
      </c>
      <c r="I170" s="1">
        <f>'1-Kurs'!I170/'1-Kurs'!I169-1</f>
        <v>1.2034608503393995E-2</v>
      </c>
      <c r="J170" s="1">
        <f>'1-Kurs'!J170/'1-Kurs'!J169-1</f>
        <v>-6.4718216851017862E-2</v>
      </c>
      <c r="K170" s="1">
        <f>'1-Kurs'!K170/'1-Kurs'!K169-1</f>
        <v>2.4247378221400995E-2</v>
      </c>
      <c r="L170" s="1">
        <f>'1-Kurs'!L170/'1-Kurs'!L169-1</f>
        <v>-3.1324079331583321E-2</v>
      </c>
      <c r="M170" s="1">
        <f>'1-Kurs'!M170/'1-Kurs'!M169-1</f>
        <v>-5.2438206029691403E-2</v>
      </c>
      <c r="N170" s="1">
        <f>'1-Kurs'!N170/'1-Kurs'!N169-1</f>
        <v>0.25774377436026596</v>
      </c>
      <c r="O170" s="1">
        <f>'1-Kurs'!O170/'1-Kurs'!O169-1</f>
        <v>-5.3591387526999767E-2</v>
      </c>
      <c r="P170" s="1">
        <f>'1-Kurs'!P170/'1-Kurs'!P169-1</f>
        <v>3.9091344173781017E-2</v>
      </c>
      <c r="Q170" s="1">
        <f>'1-Kurs'!Q170/'1-Kurs'!Q169-1</f>
        <v>5.0415800562930935E-2</v>
      </c>
      <c r="R170" s="1">
        <f>'1-Kurs'!R170/'1-Kurs'!R169-1</f>
        <v>-6.270884886618866E-3</v>
      </c>
      <c r="S170" s="1">
        <f>'1-Kurs'!S170/'1-Kurs'!S169-1</f>
        <v>2.4065943232401299E-2</v>
      </c>
      <c r="T170" s="1">
        <f>'1-Kurs'!T170/'1-Kurs'!T169-1</f>
        <v>-7.3385420409148194E-2</v>
      </c>
      <c r="U170" s="1">
        <f>'1-Kurs'!U170/'1-Kurs'!U169-1</f>
        <v>-7.1799440021026673E-2</v>
      </c>
      <c r="V170" s="1">
        <f>'1-Kurs'!V170/'1-Kurs'!V169-1</f>
        <v>-6.9706328827532027E-2</v>
      </c>
      <c r="W170" s="1">
        <f>'1-Kurs'!W170/'1-Kurs'!W169-1</f>
        <v>-0.11104838765881231</v>
      </c>
      <c r="X170" s="1">
        <f>'1-Kurs'!X170/'1-Kurs'!X169-1</f>
        <v>-9.19706042460533E-2</v>
      </c>
      <c r="Y170" s="1">
        <f>'1-Kurs'!Y170/'1-Kurs'!Y169-1</f>
        <v>1.164376142872614E-2</v>
      </c>
      <c r="Z170" s="1">
        <f>'1-Kurs'!Z170/'1-Kurs'!Z169-1</f>
        <v>-4.7212653507609725E-2</v>
      </c>
      <c r="AA170" s="1">
        <f>'1-Kurs'!AA170/'1-Kurs'!AA169-1</f>
        <v>-2.1320914922922429E-2</v>
      </c>
      <c r="AB170" s="1">
        <f>'1-Kurs'!AB170/'1-Kurs'!AB169-1</f>
        <v>-3.0854290677842511E-2</v>
      </c>
      <c r="AC170" s="5">
        <f>'1-Kurs'!AC170/'1-Kurs'!AC169-1</f>
        <v>-4.1461479752298747E-2</v>
      </c>
    </row>
    <row r="171" spans="1:29" ht="12.75" x14ac:dyDescent="0.2">
      <c r="A171" s="9">
        <f>IF('1-Kurs'!A171=0,"",'1-Kurs'!A171)</f>
        <v>38198</v>
      </c>
      <c r="B171" s="1">
        <f>'1-Kurs'!B171/'1-Kurs'!B170-1</f>
        <v>-1.3111706950597046E-2</v>
      </c>
      <c r="C171" s="1">
        <f>'1-Kurs'!C171/'1-Kurs'!C170-1</f>
        <v>0.14416863388720325</v>
      </c>
      <c r="D171" s="1">
        <f>'1-Kurs'!D171/'1-Kurs'!D170-1</f>
        <v>-0.11653357392406039</v>
      </c>
      <c r="E171" s="1">
        <f>'1-Kurs'!E171/'1-Kurs'!E170-1</f>
        <v>8.399293715052103E-2</v>
      </c>
      <c r="F171" s="1">
        <f>'1-Kurs'!F171/'1-Kurs'!F170-1</f>
        <v>-0.17144589926031817</v>
      </c>
      <c r="G171" s="1">
        <f>'1-Kurs'!G171/'1-Kurs'!G170-1</f>
        <v>-0.13453661737932598</v>
      </c>
      <c r="H171" s="1">
        <f>'1-Kurs'!H171/'1-Kurs'!H170-1</f>
        <v>-3.9067783577263482E-3</v>
      </c>
      <c r="I171" s="1">
        <f>'1-Kurs'!I171/'1-Kurs'!I170-1</f>
        <v>0.13783535045290041</v>
      </c>
      <c r="J171" s="1">
        <f>'1-Kurs'!J171/'1-Kurs'!J170-1</f>
        <v>-8.5841511012457961E-2</v>
      </c>
      <c r="K171" s="1">
        <f>'1-Kurs'!K171/'1-Kurs'!K170-1</f>
        <v>2.5345150521230098E-2</v>
      </c>
      <c r="L171" s="1">
        <f>'1-Kurs'!L171/'1-Kurs'!L170-1</f>
        <v>4.3947994872735041E-3</v>
      </c>
      <c r="M171" s="1">
        <f>'1-Kurs'!M171/'1-Kurs'!M170-1</f>
        <v>-8.929649793973371E-3</v>
      </c>
      <c r="N171" s="1">
        <f>'1-Kurs'!N171/'1-Kurs'!N170-1</f>
        <v>-9.1171160512254046E-2</v>
      </c>
      <c r="O171" s="1">
        <f>'1-Kurs'!O171/'1-Kurs'!O170-1</f>
        <v>0.13327754411514325</v>
      </c>
      <c r="P171" s="1">
        <f>'1-Kurs'!P171/'1-Kurs'!P170-1</f>
        <v>-0.1485168419709747</v>
      </c>
      <c r="Q171" s="1">
        <f>'1-Kurs'!Q171/'1-Kurs'!Q170-1</f>
        <v>-0.14418862737055549</v>
      </c>
      <c r="R171" s="1">
        <f>'1-Kurs'!R171/'1-Kurs'!R170-1</f>
        <v>-0.1617713438656001</v>
      </c>
      <c r="S171" s="1">
        <f>'1-Kurs'!S171/'1-Kurs'!S170-1</f>
        <v>7.7921664398280299E-2</v>
      </c>
      <c r="T171" s="1">
        <f>'1-Kurs'!T171/'1-Kurs'!T170-1</f>
        <v>0.14132153614457832</v>
      </c>
      <c r="U171" s="1">
        <f>'1-Kurs'!U171/'1-Kurs'!U170-1</f>
        <v>-9.522331927679184E-2</v>
      </c>
      <c r="V171" s="1">
        <f>'1-Kurs'!V171/'1-Kurs'!V170-1</f>
        <v>0.18063355716363794</v>
      </c>
      <c r="W171" s="1">
        <f>'1-Kurs'!W171/'1-Kurs'!W170-1</f>
        <v>5.1415228702317295E-2</v>
      </c>
      <c r="X171" s="1">
        <f>'1-Kurs'!X171/'1-Kurs'!X170-1</f>
        <v>0.22805763523967393</v>
      </c>
      <c r="Y171" s="1">
        <f>'1-Kurs'!Y171/'1-Kurs'!Y170-1</f>
        <v>7.3388399562912987E-2</v>
      </c>
      <c r="Z171" s="1">
        <f>'1-Kurs'!Z171/'1-Kurs'!Z170-1</f>
        <v>4.7078225799111362E-2</v>
      </c>
      <c r="AA171" s="1">
        <f>'1-Kurs'!AA171/'1-Kurs'!AA170-1</f>
        <v>1.5373927910658836E-2</v>
      </c>
      <c r="AB171" s="1">
        <f>'1-Kurs'!AB171/'1-Kurs'!AB170-1</f>
        <v>6.5010600331079083E-3</v>
      </c>
      <c r="AC171" s="5">
        <f>'1-Kurs'!AC171/'1-Kurs'!AC170-1</f>
        <v>1.7664385526501514E-2</v>
      </c>
    </row>
    <row r="172" spans="1:29" ht="12.75" x14ac:dyDescent="0.2">
      <c r="A172" s="9">
        <f>IF('1-Kurs'!A172=0,"",'1-Kurs'!A172)</f>
        <v>38230</v>
      </c>
      <c r="B172" s="1">
        <f>'1-Kurs'!B172/'1-Kurs'!B171-1</f>
        <v>-2.8809649591973185E-3</v>
      </c>
      <c r="C172" s="1">
        <f>'1-Kurs'!C172/'1-Kurs'!C171-1</f>
        <v>1.798319224029421E-2</v>
      </c>
      <c r="D172" s="1">
        <f>'1-Kurs'!D172/'1-Kurs'!D171-1</f>
        <v>4.1131339995176264E-2</v>
      </c>
      <c r="E172" s="1">
        <f>'1-Kurs'!E172/'1-Kurs'!E171-1</f>
        <v>-1.0041985793508457E-2</v>
      </c>
      <c r="F172" s="1">
        <f>'1-Kurs'!F172/'1-Kurs'!F171-1</f>
        <v>4.389448175441979E-2</v>
      </c>
      <c r="G172" s="1">
        <f>'1-Kurs'!G172/'1-Kurs'!G171-1</f>
        <v>0.22591981708549302</v>
      </c>
      <c r="H172" s="1">
        <f>'1-Kurs'!H172/'1-Kurs'!H171-1</f>
        <v>4.8874197931712438E-2</v>
      </c>
      <c r="I172" s="1">
        <f>'1-Kurs'!I172/'1-Kurs'!I171-1</f>
        <v>-4.7120650829174826E-2</v>
      </c>
      <c r="J172" s="1">
        <f>'1-Kurs'!J172/'1-Kurs'!J171-1</f>
        <v>-1.1457232433326081E-2</v>
      </c>
      <c r="K172" s="1">
        <f>'1-Kurs'!K172/'1-Kurs'!K171-1</f>
        <v>-4.5689919801928713E-2</v>
      </c>
      <c r="L172" s="1">
        <f>'1-Kurs'!L172/'1-Kurs'!L171-1</f>
        <v>-4.4940747493163236E-2</v>
      </c>
      <c r="M172" s="1">
        <f>'1-Kurs'!M172/'1-Kurs'!M171-1</f>
        <v>-0.15783118038256161</v>
      </c>
      <c r="N172" s="1">
        <f>'1-Kurs'!N172/'1-Kurs'!N171-1</f>
        <v>-9.3150042476345951E-2</v>
      </c>
      <c r="O172" s="1">
        <f>'1-Kurs'!O172/'1-Kurs'!O171-1</f>
        <v>3.4407317996296927E-2</v>
      </c>
      <c r="P172" s="1">
        <f>'1-Kurs'!P172/'1-Kurs'!P171-1</f>
        <v>0.1038136830092018</v>
      </c>
      <c r="Q172" s="1">
        <f>'1-Kurs'!Q172/'1-Kurs'!Q171-1</f>
        <v>3.3830943843498718E-2</v>
      </c>
      <c r="R172" s="1">
        <f>'1-Kurs'!R172/'1-Kurs'!R171-1</f>
        <v>0.23207163803715525</v>
      </c>
      <c r="S172" s="1">
        <f>'1-Kurs'!S172/'1-Kurs'!S171-1</f>
        <v>-3.3750322015559719E-2</v>
      </c>
      <c r="T172" s="1">
        <f>'1-Kurs'!T172/'1-Kurs'!T171-1</f>
        <v>-0.10490209118987925</v>
      </c>
      <c r="U172" s="1">
        <f>'1-Kurs'!U172/'1-Kurs'!U171-1</f>
        <v>-1.3009696365455903E-2</v>
      </c>
      <c r="V172" s="1">
        <f>'1-Kurs'!V172/'1-Kurs'!V171-1</f>
        <v>-1.8458508757495884E-2</v>
      </c>
      <c r="W172" s="1">
        <f>'1-Kurs'!W172/'1-Kurs'!W171-1</f>
        <v>-7.5735676994334256E-2</v>
      </c>
      <c r="X172" s="1">
        <f>'1-Kurs'!X172/'1-Kurs'!X171-1</f>
        <v>9.0349230191513197E-3</v>
      </c>
      <c r="Y172" s="1">
        <f>'1-Kurs'!Y172/'1-Kurs'!Y171-1</f>
        <v>-8.5533148312220142E-3</v>
      </c>
      <c r="Z172" s="1">
        <f>'1-Kurs'!Z172/'1-Kurs'!Z171-1</f>
        <v>6.2770631236455765E-2</v>
      </c>
      <c r="AA172" s="1">
        <f>'1-Kurs'!AA172/'1-Kurs'!AA171-1</f>
        <v>2.0764028782575217E-2</v>
      </c>
      <c r="AB172" s="1">
        <f>'1-Kurs'!AB172/'1-Kurs'!AB171-1</f>
        <v>7.9605331003183011E-3</v>
      </c>
      <c r="AC172" s="5">
        <f>'1-Kurs'!AC172/'1-Kurs'!AC171-1</f>
        <v>-1.8225976008922395E-2</v>
      </c>
    </row>
    <row r="173" spans="1:29" ht="12.75" x14ac:dyDescent="0.2">
      <c r="A173" s="9">
        <f>IF('1-Kurs'!A173=0,"",'1-Kurs'!A173)</f>
        <v>38260</v>
      </c>
      <c r="B173" s="1">
        <f>'1-Kurs'!B173/'1-Kurs'!B172-1</f>
        <v>9.4784910321255245E-2</v>
      </c>
      <c r="C173" s="1">
        <f>'1-Kurs'!C173/'1-Kurs'!C172-1</f>
        <v>0.15210357808512143</v>
      </c>
      <c r="D173" s="1">
        <f>'1-Kurs'!D173/'1-Kurs'!D172-1</f>
        <v>0.13584103947925863</v>
      </c>
      <c r="E173" s="1">
        <f>'1-Kurs'!E173/'1-Kurs'!E172-1</f>
        <v>9.1257997451186013E-2</v>
      </c>
      <c r="F173" s="1">
        <f>'1-Kurs'!F173/'1-Kurs'!F172-1</f>
        <v>-0.13445289766153634</v>
      </c>
      <c r="G173" s="1">
        <f>'1-Kurs'!G173/'1-Kurs'!G172-1</f>
        <v>-0.14617910991377958</v>
      </c>
      <c r="H173" s="1">
        <f>'1-Kurs'!H173/'1-Kurs'!H172-1</f>
        <v>2.0797383789497248E-2</v>
      </c>
      <c r="I173" s="1">
        <f>'1-Kurs'!I173/'1-Kurs'!I172-1</f>
        <v>0.22343505773378669</v>
      </c>
      <c r="J173" s="1">
        <f>'1-Kurs'!J173/'1-Kurs'!J172-1</f>
        <v>-1.543644003261091E-2</v>
      </c>
      <c r="K173" s="1">
        <f>'1-Kurs'!K173/'1-Kurs'!K172-1</f>
        <v>8.516622107851668E-2</v>
      </c>
      <c r="L173" s="1">
        <f>'1-Kurs'!L173/'1-Kurs'!L172-1</f>
        <v>-7.8453423855983084E-3</v>
      </c>
      <c r="M173" s="1">
        <f>'1-Kurs'!M173/'1-Kurs'!M172-1</f>
        <v>0.19017760997968525</v>
      </c>
      <c r="N173" s="1">
        <f>'1-Kurs'!N173/'1-Kurs'!N172-1</f>
        <v>0.33527009977997424</v>
      </c>
      <c r="O173" s="1">
        <f>'1-Kurs'!O173/'1-Kurs'!O172-1</f>
        <v>1.9898489581337664E-2</v>
      </c>
      <c r="P173" s="1">
        <f>'1-Kurs'!P173/'1-Kurs'!P172-1</f>
        <v>-0.15865871792627551</v>
      </c>
      <c r="Q173" s="1">
        <f>'1-Kurs'!Q173/'1-Kurs'!Q172-1</f>
        <v>-0.11743613767324446</v>
      </c>
      <c r="R173" s="1">
        <f>'1-Kurs'!R173/'1-Kurs'!R172-1</f>
        <v>-0.17584001503436608</v>
      </c>
      <c r="S173" s="1">
        <f>'1-Kurs'!S173/'1-Kurs'!S172-1</f>
        <v>2.3294305090023837E-2</v>
      </c>
      <c r="T173" s="1">
        <f>'1-Kurs'!T173/'1-Kurs'!T172-1</f>
        <v>0.17087548946647524</v>
      </c>
      <c r="U173" s="1">
        <f>'1-Kurs'!U173/'1-Kurs'!U172-1</f>
        <v>-4.8264534994113872E-2</v>
      </c>
      <c r="V173" s="1">
        <f>'1-Kurs'!V173/'1-Kurs'!V172-1</f>
        <v>0.18238897095027085</v>
      </c>
      <c r="W173" s="1">
        <f>'1-Kurs'!W173/'1-Kurs'!W172-1</f>
        <v>0.13602742949342828</v>
      </c>
      <c r="X173" s="1">
        <f>'1-Kurs'!X173/'1-Kurs'!X172-1</f>
        <v>-0.1370010345879884</v>
      </c>
      <c r="Y173" s="1">
        <f>'1-Kurs'!Y173/'1-Kurs'!Y172-1</f>
        <v>8.5190999167028103E-2</v>
      </c>
      <c r="Z173" s="1">
        <f>'1-Kurs'!Z173/'1-Kurs'!Z172-1</f>
        <v>3.5520209531521019E-3</v>
      </c>
      <c r="AA173" s="1">
        <f>'1-Kurs'!AA173/'1-Kurs'!AA172-1</f>
        <v>2.8822459442019666E-2</v>
      </c>
      <c r="AB173" s="1">
        <f>'1-Kurs'!AB173/'1-Kurs'!AB172-1</f>
        <v>3.9914224293557732E-2</v>
      </c>
      <c r="AC173" s="5">
        <f>'1-Kurs'!AC173/'1-Kurs'!AC172-1</f>
        <v>6.8466131375044981E-2</v>
      </c>
    </row>
    <row r="174" spans="1:29" ht="12.75" x14ac:dyDescent="0.2">
      <c r="A174" s="9">
        <f>IF('1-Kurs'!A174=0,"",'1-Kurs'!A174)</f>
        <v>38289</v>
      </c>
      <c r="B174" s="1">
        <f>'1-Kurs'!B174/'1-Kurs'!B173-1</f>
        <v>-8.6257944217391636E-3</v>
      </c>
      <c r="C174" s="1">
        <f>'1-Kurs'!C174/'1-Kurs'!C173-1</f>
        <v>8.6669795725565324E-2</v>
      </c>
      <c r="D174" s="1">
        <f>'1-Kurs'!D174/'1-Kurs'!D173-1</f>
        <v>-9.5264518523554331E-2</v>
      </c>
      <c r="E174" s="1">
        <f>'1-Kurs'!E174/'1-Kurs'!E173-1</f>
        <v>-4.0558331428590111E-2</v>
      </c>
      <c r="F174" s="1">
        <f>'1-Kurs'!F174/'1-Kurs'!F173-1</f>
        <v>-1.321926210536073E-2</v>
      </c>
      <c r="G174" s="1">
        <f>'1-Kurs'!G174/'1-Kurs'!G173-1</f>
        <v>-2.8202110837347805E-2</v>
      </c>
      <c r="H174" s="1">
        <f>'1-Kurs'!H174/'1-Kurs'!H173-1</f>
        <v>2.2837198312705365E-2</v>
      </c>
      <c r="I174" s="1">
        <f>'1-Kurs'!I174/'1-Kurs'!I173-1</f>
        <v>5.9189282042198865E-2</v>
      </c>
      <c r="J174" s="1">
        <f>'1-Kurs'!J174/'1-Kurs'!J173-1</f>
        <v>3.1877866346363914E-2</v>
      </c>
      <c r="K174" s="1">
        <f>'1-Kurs'!K174/'1-Kurs'!K173-1</f>
        <v>-2.2858512738858638E-2</v>
      </c>
      <c r="L174" s="1">
        <f>'1-Kurs'!L174/'1-Kurs'!L173-1</f>
        <v>-3.0726052522058511E-2</v>
      </c>
      <c r="M174" s="1">
        <f>'1-Kurs'!M174/'1-Kurs'!M173-1</f>
        <v>0.1237805306492703</v>
      </c>
      <c r="N174" s="1">
        <f>'1-Kurs'!N174/'1-Kurs'!N173-1</f>
        <v>-0.16114942116819408</v>
      </c>
      <c r="O174" s="1">
        <f>'1-Kurs'!O174/'1-Kurs'!O173-1</f>
        <v>5.4371796138185546E-2</v>
      </c>
      <c r="P174" s="1">
        <f>'1-Kurs'!P174/'1-Kurs'!P173-1</f>
        <v>-3.21048986256256E-3</v>
      </c>
      <c r="Q174" s="1">
        <f>'1-Kurs'!Q174/'1-Kurs'!Q173-1</f>
        <v>-3.2152601909352874E-2</v>
      </c>
      <c r="R174" s="1">
        <f>'1-Kurs'!R174/'1-Kurs'!R173-1</f>
        <v>3.1856640931850588E-2</v>
      </c>
      <c r="S174" s="1">
        <f>'1-Kurs'!S174/'1-Kurs'!S173-1</f>
        <v>-4.9441051615010112E-2</v>
      </c>
      <c r="T174" s="1">
        <f>'1-Kurs'!T174/'1-Kurs'!T173-1</f>
        <v>1.7172880429901838E-2</v>
      </c>
      <c r="U174" s="1">
        <f>'1-Kurs'!U174/'1-Kurs'!U173-1</f>
        <v>3.3225534224055941E-2</v>
      </c>
      <c r="V174" s="1">
        <f>'1-Kurs'!V174/'1-Kurs'!V173-1</f>
        <v>5.9756078872939211E-2</v>
      </c>
      <c r="W174" s="1">
        <f>'1-Kurs'!W174/'1-Kurs'!W173-1</f>
        <v>-4.2479985607628001E-2</v>
      </c>
      <c r="X174" s="1">
        <f>'1-Kurs'!X174/'1-Kurs'!X173-1</f>
        <v>1.2423833405924345E-2</v>
      </c>
      <c r="Y174" s="1">
        <f>'1-Kurs'!Y174/'1-Kurs'!Y173-1</f>
        <v>-3.2849879954681471E-2</v>
      </c>
      <c r="Z174" s="1">
        <f>'1-Kurs'!Z174/'1-Kurs'!Z173-1</f>
        <v>-3.1724862080581895E-2</v>
      </c>
      <c r="AA174" s="1">
        <f>'1-Kurs'!AA174/'1-Kurs'!AA173-1</f>
        <v>-1.1943402896525179E-2</v>
      </c>
      <c r="AB174" s="1">
        <f>'1-Kurs'!AB174/'1-Kurs'!AB173-1</f>
        <v>-2.7401861766570557E-3</v>
      </c>
      <c r="AC174" s="5">
        <f>'1-Kurs'!AC174/'1-Kurs'!AC173-1</f>
        <v>1.6922476214310089E-2</v>
      </c>
    </row>
    <row r="175" spans="1:29" ht="12.75" x14ac:dyDescent="0.2">
      <c r="A175" s="9">
        <f>IF('1-Kurs'!A175=0,"",'1-Kurs'!A175)</f>
        <v>38321</v>
      </c>
      <c r="B175" s="1">
        <f>'1-Kurs'!B175/'1-Kurs'!B174-1</f>
        <v>1.2828416767396655E-2</v>
      </c>
      <c r="C175" s="1">
        <f>'1-Kurs'!C175/'1-Kurs'!C174-1</f>
        <v>-5.6177447823296367E-2</v>
      </c>
      <c r="D175" s="1">
        <f>'1-Kurs'!D175/'1-Kurs'!D174-1</f>
        <v>0.26272072785613476</v>
      </c>
      <c r="E175" s="1">
        <f>'1-Kurs'!E175/'1-Kurs'!E174-1</f>
        <v>8.3368199943644195E-2</v>
      </c>
      <c r="F175" s="1">
        <f>'1-Kurs'!F175/'1-Kurs'!F174-1</f>
        <v>-5.0219460920709502E-2</v>
      </c>
      <c r="G175" s="1">
        <f>'1-Kurs'!G175/'1-Kurs'!G174-1</f>
        <v>5.5059202833560583E-3</v>
      </c>
      <c r="H175" s="1">
        <f>'1-Kurs'!H175/'1-Kurs'!H174-1</f>
        <v>5.2550272530705433E-2</v>
      </c>
      <c r="I175" s="1">
        <f>'1-Kurs'!I175/'1-Kurs'!I174-1</f>
        <v>-3.346676635836654E-2</v>
      </c>
      <c r="J175" s="1">
        <f>'1-Kurs'!J175/'1-Kurs'!J174-1</f>
        <v>-4.721371614009795E-2</v>
      </c>
      <c r="K175" s="1">
        <f>'1-Kurs'!K175/'1-Kurs'!K174-1</f>
        <v>0.14807766584721804</v>
      </c>
      <c r="L175" s="1">
        <f>'1-Kurs'!L175/'1-Kurs'!L174-1</f>
        <v>2.2121220621012405E-2</v>
      </c>
      <c r="M175" s="1">
        <f>'1-Kurs'!M175/'1-Kurs'!M174-1</f>
        <v>-0.1863783192897116</v>
      </c>
      <c r="N175" s="1">
        <f>'1-Kurs'!N175/'1-Kurs'!N174-1</f>
        <v>3.1065713435984854E-2</v>
      </c>
      <c r="O175" s="1">
        <f>'1-Kurs'!O175/'1-Kurs'!O174-1</f>
        <v>5.9861634056161295E-2</v>
      </c>
      <c r="P175" s="1">
        <f>'1-Kurs'!P175/'1-Kurs'!P174-1</f>
        <v>4.1740755251498118E-3</v>
      </c>
      <c r="Q175" s="1">
        <f>'1-Kurs'!Q175/'1-Kurs'!Q174-1</f>
        <v>1.8267963170244261E-3</v>
      </c>
      <c r="R175" s="1">
        <f>'1-Kurs'!R175/'1-Kurs'!R174-1</f>
        <v>-3.9022229340621051E-2</v>
      </c>
      <c r="S175" s="1">
        <f>'1-Kurs'!S175/'1-Kurs'!S174-1</f>
        <v>2.97759966202511E-2</v>
      </c>
      <c r="T175" s="1">
        <f>'1-Kurs'!T175/'1-Kurs'!T174-1</f>
        <v>-4.1019765077754511E-2</v>
      </c>
      <c r="U175" s="1">
        <f>'1-Kurs'!U175/'1-Kurs'!U174-1</f>
        <v>-8.4119367825524427E-2</v>
      </c>
      <c r="V175" s="1">
        <f>'1-Kurs'!V175/'1-Kurs'!V174-1</f>
        <v>-4.6127249223020472E-2</v>
      </c>
      <c r="W175" s="1">
        <f>'1-Kurs'!W175/'1-Kurs'!W174-1</f>
        <v>9.6590733509600124E-2</v>
      </c>
      <c r="X175" s="1">
        <f>'1-Kurs'!X175/'1-Kurs'!X174-1</f>
        <v>0.1286258273914489</v>
      </c>
      <c r="Y175" s="1">
        <f>'1-Kurs'!Y175/'1-Kurs'!Y174-1</f>
        <v>9.2377341574349847E-2</v>
      </c>
      <c r="Z175" s="1">
        <f>'1-Kurs'!Z175/'1-Kurs'!Z174-1</f>
        <v>4.9082977763780233E-2</v>
      </c>
      <c r="AA175" s="1">
        <f>'1-Kurs'!AA175/'1-Kurs'!AA174-1</f>
        <v>-2.9199168963069844E-2</v>
      </c>
      <c r="AB175" s="1">
        <f>'1-Kurs'!AB175/'1-Kurs'!AB174-1</f>
        <v>1.7985001118501653E-2</v>
      </c>
      <c r="AC175" s="5">
        <f>'1-Kurs'!AC175/'1-Kurs'!AC174-1</f>
        <v>-1.1978462487250763E-2</v>
      </c>
    </row>
    <row r="176" spans="1:29" ht="12.75" x14ac:dyDescent="0.2">
      <c r="A176" s="9">
        <f>IF('1-Kurs'!A176=0,"",'1-Kurs'!A176)</f>
        <v>38351</v>
      </c>
      <c r="B176" s="1">
        <f>'1-Kurs'!B176/'1-Kurs'!B175-1</f>
        <v>7.2528007647656878E-2</v>
      </c>
      <c r="C176" s="1">
        <f>'1-Kurs'!C176/'1-Kurs'!C175-1</f>
        <v>-0.1101244792702889</v>
      </c>
      <c r="D176" s="1">
        <f>'1-Kurs'!D176/'1-Kurs'!D175-1</f>
        <v>6.6606623027807732E-2</v>
      </c>
      <c r="E176" s="1">
        <f>'1-Kurs'!E176/'1-Kurs'!E175-1</f>
        <v>1.4757658037540367E-2</v>
      </c>
      <c r="F176" s="1">
        <f>'1-Kurs'!F176/'1-Kurs'!F175-1</f>
        <v>6.7513544383903668E-3</v>
      </c>
      <c r="G176" s="1">
        <f>'1-Kurs'!G176/'1-Kurs'!G175-1</f>
        <v>1.6126240045764018E-3</v>
      </c>
      <c r="H176" s="1">
        <f>'1-Kurs'!H176/'1-Kurs'!H175-1</f>
        <v>-3.0877251869716571E-2</v>
      </c>
      <c r="I176" s="1">
        <f>'1-Kurs'!I176/'1-Kurs'!I175-1</f>
        <v>-0.11868605494239914</v>
      </c>
      <c r="J176" s="1">
        <f>'1-Kurs'!J176/'1-Kurs'!J175-1</f>
        <v>2.5350489725369796E-2</v>
      </c>
      <c r="K176" s="1">
        <f>'1-Kurs'!K176/'1-Kurs'!K175-1</f>
        <v>-7.8980159664098215E-3</v>
      </c>
      <c r="L176" s="1">
        <f>'1-Kurs'!L176/'1-Kurs'!L175-1</f>
        <v>-1.7459097803245172E-2</v>
      </c>
      <c r="M176" s="1">
        <f>'1-Kurs'!M176/'1-Kurs'!M175-1</f>
        <v>-0.19444499610146393</v>
      </c>
      <c r="N176" s="1">
        <f>'1-Kurs'!N176/'1-Kurs'!N175-1</f>
        <v>7.0860959341262575E-2</v>
      </c>
      <c r="O176" s="1">
        <f>'1-Kurs'!O176/'1-Kurs'!O175-1</f>
        <v>-0.11924799528858243</v>
      </c>
      <c r="P176" s="1">
        <f>'1-Kurs'!P176/'1-Kurs'!P175-1</f>
        <v>2.4257288997156179E-2</v>
      </c>
      <c r="Q176" s="1">
        <f>'1-Kurs'!Q176/'1-Kurs'!Q175-1</f>
        <v>4.4751958187369434E-2</v>
      </c>
      <c r="R176" s="1">
        <f>'1-Kurs'!R176/'1-Kurs'!R175-1</f>
        <v>-3.315421827564391E-3</v>
      </c>
      <c r="S176" s="1">
        <f>'1-Kurs'!S176/'1-Kurs'!S175-1</f>
        <v>2.4496641675308295E-2</v>
      </c>
      <c r="T176" s="1">
        <f>'1-Kurs'!T176/'1-Kurs'!T175-1</f>
        <v>-0.14126509827152067</v>
      </c>
      <c r="U176" s="1">
        <f>'1-Kurs'!U176/'1-Kurs'!U175-1</f>
        <v>2.2623489975333699E-2</v>
      </c>
      <c r="V176" s="1">
        <f>'1-Kurs'!V176/'1-Kurs'!V175-1</f>
        <v>-0.12590015353146777</v>
      </c>
      <c r="W176" s="1">
        <f>'1-Kurs'!W176/'1-Kurs'!W175-1</f>
        <v>7.4502081400631193E-2</v>
      </c>
      <c r="X176" s="1">
        <f>'1-Kurs'!X176/'1-Kurs'!X175-1</f>
        <v>-6.1264963845236386E-2</v>
      </c>
      <c r="Y176" s="1">
        <f>'1-Kurs'!Y176/'1-Kurs'!Y175-1</f>
        <v>7.318020567576311E-2</v>
      </c>
      <c r="Z176" s="1">
        <f>'1-Kurs'!Z176/'1-Kurs'!Z175-1</f>
        <v>-1.0131347804904323E-2</v>
      </c>
      <c r="AA176" s="1">
        <f>'1-Kurs'!AA176/'1-Kurs'!AA175-1</f>
        <v>-0.11200457534539265</v>
      </c>
      <c r="AB176" s="1">
        <f>'1-Kurs'!AB176/'1-Kurs'!AB175-1</f>
        <v>-2.0397694989770287E-2</v>
      </c>
      <c r="AC176" s="5">
        <f>'1-Kurs'!AC176/'1-Kurs'!AC175-1</f>
        <v>-4.9103927593988517E-2</v>
      </c>
    </row>
    <row r="177" spans="1:29" ht="12.75" x14ac:dyDescent="0.2">
      <c r="A177" s="9">
        <f>IF('1-Kurs'!A177=0,"",'1-Kurs'!A177)</f>
        <v>38383</v>
      </c>
      <c r="B177" s="1">
        <f>'1-Kurs'!B177/'1-Kurs'!B176-1</f>
        <v>-5.0823393684523821E-2</v>
      </c>
      <c r="C177" s="1">
        <f>'1-Kurs'!C177/'1-Kurs'!C176-1</f>
        <v>0.13955465692063784</v>
      </c>
      <c r="D177" s="1">
        <f>'1-Kurs'!D177/'1-Kurs'!D176-1</f>
        <v>1.7503437959902612E-2</v>
      </c>
      <c r="E177" s="1">
        <f>'1-Kurs'!E177/'1-Kurs'!E176-1</f>
        <v>-1.0014454492426772E-2</v>
      </c>
      <c r="F177" s="1">
        <f>'1-Kurs'!F177/'1-Kurs'!F176-1</f>
        <v>-3.5863879161786127E-2</v>
      </c>
      <c r="G177" s="1">
        <f>'1-Kurs'!G177/'1-Kurs'!G176-1</f>
        <v>-2.0545230128745873E-2</v>
      </c>
      <c r="H177" s="1">
        <f>'1-Kurs'!H177/'1-Kurs'!H176-1</f>
        <v>-3.5640097211618427E-2</v>
      </c>
      <c r="I177" s="1">
        <f>'1-Kurs'!I177/'1-Kurs'!I176-1</f>
        <v>9.7737140201382244E-2</v>
      </c>
      <c r="J177" s="1">
        <f>'1-Kurs'!J177/'1-Kurs'!J176-1</f>
        <v>-3.4249002001638273E-2</v>
      </c>
      <c r="K177" s="1">
        <f>'1-Kurs'!K177/'1-Kurs'!K176-1</f>
        <v>-2.2323968977265407E-2</v>
      </c>
      <c r="L177" s="1">
        <f>'1-Kurs'!L177/'1-Kurs'!L176-1</f>
        <v>2.7072681696183709E-2</v>
      </c>
      <c r="M177" s="1">
        <f>'1-Kurs'!M177/'1-Kurs'!M176-1</f>
        <v>2.2450653046568236E-2</v>
      </c>
      <c r="N177" s="1">
        <f>'1-Kurs'!N177/'1-Kurs'!N176-1</f>
        <v>-4.2575996809376515E-2</v>
      </c>
      <c r="O177" s="1">
        <f>'1-Kurs'!O177/'1-Kurs'!O176-1</f>
        <v>-1.1122234987999691E-2</v>
      </c>
      <c r="P177" s="1">
        <f>'1-Kurs'!P177/'1-Kurs'!P176-1</f>
        <v>-5.7443222576615827E-2</v>
      </c>
      <c r="Q177" s="1">
        <f>'1-Kurs'!Q177/'1-Kurs'!Q176-1</f>
        <v>-5.4493774904470382E-2</v>
      </c>
      <c r="R177" s="1">
        <f>'1-Kurs'!R177/'1-Kurs'!R176-1</f>
        <v>-6.6852868865038051E-2</v>
      </c>
      <c r="S177" s="1">
        <f>'1-Kurs'!S177/'1-Kurs'!S176-1</f>
        <v>2.2010184287099888E-2</v>
      </c>
      <c r="T177" s="1">
        <f>'1-Kurs'!T177/'1-Kurs'!T176-1</f>
        <v>0.17036156926677593</v>
      </c>
      <c r="U177" s="1">
        <f>'1-Kurs'!U177/'1-Kurs'!U176-1</f>
        <v>-5.1700713930825204E-2</v>
      </c>
      <c r="V177" s="1">
        <f>'1-Kurs'!V177/'1-Kurs'!V176-1</f>
        <v>0.10701615749104976</v>
      </c>
      <c r="W177" s="1">
        <f>'1-Kurs'!W177/'1-Kurs'!W176-1</f>
        <v>3.2264798785611504E-2</v>
      </c>
      <c r="X177" s="1">
        <f>'1-Kurs'!X177/'1-Kurs'!X176-1</f>
        <v>-1.218548797230834E-2</v>
      </c>
      <c r="Y177" s="1">
        <f>'1-Kurs'!Y177/'1-Kurs'!Y176-1</f>
        <v>-6.0438278678766832E-2</v>
      </c>
      <c r="Z177" s="1">
        <f>'1-Kurs'!Z177/'1-Kurs'!Z176-1</f>
        <v>1.8492108808738195E-2</v>
      </c>
      <c r="AA177" s="1">
        <f>'1-Kurs'!AA177/'1-Kurs'!AA176-1</f>
        <v>4.2542438558669016E-2</v>
      </c>
      <c r="AB177" s="1">
        <f>'1-Kurs'!AB177/'1-Kurs'!AB176-1</f>
        <v>5.0282008707389636E-3</v>
      </c>
      <c r="AC177" s="5">
        <f>'1-Kurs'!AC177/'1-Kurs'!AC176-1</f>
        <v>1.0432544679346956E-2</v>
      </c>
    </row>
    <row r="178" spans="1:29" ht="12.75" x14ac:dyDescent="0.2">
      <c r="A178" s="9">
        <f>IF('1-Kurs'!A178=0,"",'1-Kurs'!A178)</f>
        <v>38411</v>
      </c>
      <c r="B178" s="1">
        <f>'1-Kurs'!B178/'1-Kurs'!B177-1</f>
        <v>3.5796132892371491E-2</v>
      </c>
      <c r="C178" s="1">
        <f>'1-Kurs'!C178/'1-Kurs'!C177-1</f>
        <v>8.0704580699522133E-2</v>
      </c>
      <c r="D178" s="1">
        <f>'1-Kurs'!D178/'1-Kurs'!D177-1</f>
        <v>0.13011565045228735</v>
      </c>
      <c r="E178" s="1">
        <f>'1-Kurs'!E178/'1-Kurs'!E177-1</f>
        <v>5.5260668973019289E-2</v>
      </c>
      <c r="F178" s="1">
        <f>'1-Kurs'!F178/'1-Kurs'!F177-1</f>
        <v>8.8838073187331945E-2</v>
      </c>
      <c r="G178" s="1">
        <f>'1-Kurs'!G178/'1-Kurs'!G177-1</f>
        <v>0.140641753284243</v>
      </c>
      <c r="H178" s="1">
        <f>'1-Kurs'!H178/'1-Kurs'!H177-1</f>
        <v>3.385870822699788E-2</v>
      </c>
      <c r="I178" s="1">
        <f>'1-Kurs'!I178/'1-Kurs'!I177-1</f>
        <v>7.7566517798693724E-2</v>
      </c>
      <c r="J178" s="1">
        <f>'1-Kurs'!J178/'1-Kurs'!J177-1</f>
        <v>0.13327180110290682</v>
      </c>
      <c r="K178" s="1">
        <f>'1-Kurs'!K178/'1-Kurs'!K177-1</f>
        <v>-1.5603554788097274E-2</v>
      </c>
      <c r="L178" s="1">
        <f>'1-Kurs'!L178/'1-Kurs'!L177-1</f>
        <v>-2.3835285614998702E-2</v>
      </c>
      <c r="M178" s="1">
        <f>'1-Kurs'!M178/'1-Kurs'!M177-1</f>
        <v>5.7954879020421846E-2</v>
      </c>
      <c r="N178" s="1">
        <f>'1-Kurs'!N178/'1-Kurs'!N177-1</f>
        <v>0.12611499718081309</v>
      </c>
      <c r="O178" s="1">
        <f>'1-Kurs'!O178/'1-Kurs'!O177-1</f>
        <v>9.1933103787506187E-2</v>
      </c>
      <c r="P178" s="1">
        <f>'1-Kurs'!P178/'1-Kurs'!P177-1</f>
        <v>0.20722541156314556</v>
      </c>
      <c r="Q178" s="1">
        <f>'1-Kurs'!Q178/'1-Kurs'!Q177-1</f>
        <v>0.20207980138833581</v>
      </c>
      <c r="R178" s="1">
        <f>'1-Kurs'!R178/'1-Kurs'!R177-1</f>
        <v>0.19638646455366704</v>
      </c>
      <c r="S178" s="1">
        <f>'1-Kurs'!S178/'1-Kurs'!S177-1</f>
        <v>-4.4350835615839523E-2</v>
      </c>
      <c r="T178" s="1">
        <f>'1-Kurs'!T178/'1-Kurs'!T177-1</f>
        <v>-8.3987659737603249E-3</v>
      </c>
      <c r="U178" s="1">
        <f>'1-Kurs'!U178/'1-Kurs'!U177-1</f>
        <v>0.15481876504131686</v>
      </c>
      <c r="V178" s="1">
        <f>'1-Kurs'!V178/'1-Kurs'!V177-1</f>
        <v>6.6705836932720253E-2</v>
      </c>
      <c r="W178" s="1">
        <f>'1-Kurs'!W178/'1-Kurs'!W177-1</f>
        <v>6.8904961722288771E-2</v>
      </c>
      <c r="X178" s="1">
        <f>'1-Kurs'!X178/'1-Kurs'!X177-1</f>
        <v>0.13044982346896217</v>
      </c>
      <c r="Y178" s="1">
        <f>'1-Kurs'!Y178/'1-Kurs'!Y177-1</f>
        <v>3.2763575606750139E-2</v>
      </c>
      <c r="Z178" s="1">
        <f>'1-Kurs'!Z178/'1-Kurs'!Z177-1</f>
        <v>-6.8612208273213238E-3</v>
      </c>
      <c r="AA178" s="1">
        <f>'1-Kurs'!AA178/'1-Kurs'!AA177-1</f>
        <v>5.1180211961730393E-2</v>
      </c>
      <c r="AB178" s="1">
        <f>'1-Kurs'!AB178/'1-Kurs'!AB177-1</f>
        <v>7.9366232924038993E-2</v>
      </c>
      <c r="AC178" s="5">
        <f>'1-Kurs'!AC178/'1-Kurs'!AC177-1</f>
        <v>7.0645795772465103E-2</v>
      </c>
    </row>
    <row r="179" spans="1:29" ht="12.75" x14ac:dyDescent="0.2">
      <c r="A179" s="9">
        <f>IF('1-Kurs'!A179=0,"",'1-Kurs'!A179)</f>
        <v>38442</v>
      </c>
      <c r="B179" s="1">
        <f>'1-Kurs'!B179/'1-Kurs'!B178-1</f>
        <v>3.6623946142424701E-2</v>
      </c>
      <c r="C179" s="1">
        <f>'1-Kurs'!C179/'1-Kurs'!C178-1</f>
        <v>0.11978758962434899</v>
      </c>
      <c r="D179" s="1">
        <f>'1-Kurs'!D179/'1-Kurs'!D178-1</f>
        <v>4.2362046334021075E-2</v>
      </c>
      <c r="E179" s="1">
        <f>'1-Kurs'!E179/'1-Kurs'!E178-1</f>
        <v>5.0519300491698171E-3</v>
      </c>
      <c r="F179" s="1">
        <f>'1-Kurs'!F179/'1-Kurs'!F178-1</f>
        <v>-4.1491533740897868E-2</v>
      </c>
      <c r="G179" s="1">
        <f>'1-Kurs'!G179/'1-Kurs'!G178-1</f>
        <v>3.6776266780117473E-2</v>
      </c>
      <c r="H179" s="1">
        <f>'1-Kurs'!H179/'1-Kurs'!H178-1</f>
        <v>-1.8285564449996738E-2</v>
      </c>
      <c r="I179" s="1">
        <f>'1-Kurs'!I179/'1-Kurs'!I178-1</f>
        <v>0.15527226868927535</v>
      </c>
      <c r="J179" s="1">
        <f>'1-Kurs'!J179/'1-Kurs'!J178-1</f>
        <v>-5.2290573442338006E-2</v>
      </c>
      <c r="K179" s="1">
        <f>'1-Kurs'!K179/'1-Kurs'!K178-1</f>
        <v>-1.4898198666843943E-2</v>
      </c>
      <c r="L179" s="1">
        <f>'1-Kurs'!L179/'1-Kurs'!L178-1</f>
        <v>3.7420397947315553E-2</v>
      </c>
      <c r="M179" s="1">
        <f>'1-Kurs'!M179/'1-Kurs'!M178-1</f>
        <v>0.12643956074445928</v>
      </c>
      <c r="N179" s="1">
        <f>'1-Kurs'!N179/'1-Kurs'!N178-1</f>
        <v>-8.0559395387004296E-3</v>
      </c>
      <c r="O179" s="1">
        <f>'1-Kurs'!O179/'1-Kurs'!O178-1</f>
        <v>-2.6756821638105444E-2</v>
      </c>
      <c r="P179" s="1">
        <f>'1-Kurs'!P179/'1-Kurs'!P178-1</f>
        <v>1.1248482351404077E-2</v>
      </c>
      <c r="Q179" s="1">
        <f>'1-Kurs'!Q179/'1-Kurs'!Q178-1</f>
        <v>1.8170373101445092E-2</v>
      </c>
      <c r="R179" s="1">
        <f>'1-Kurs'!R179/'1-Kurs'!R178-1</f>
        <v>-1.6929645935481852E-2</v>
      </c>
      <c r="S179" s="1">
        <f>'1-Kurs'!S179/'1-Kurs'!S178-1</f>
        <v>-4.8991501651540315E-2</v>
      </c>
      <c r="T179" s="1">
        <f>'1-Kurs'!T179/'1-Kurs'!T178-1</f>
        <v>0.15381727105040244</v>
      </c>
      <c r="U179" s="1">
        <f>'1-Kurs'!U179/'1-Kurs'!U178-1</f>
        <v>-3.8983653898647774E-2</v>
      </c>
      <c r="V179" s="1">
        <f>'1-Kurs'!V179/'1-Kurs'!V178-1</f>
        <v>6.1175722961029466E-2</v>
      </c>
      <c r="W179" s="1">
        <f>'1-Kurs'!W179/'1-Kurs'!W178-1</f>
        <v>-1.3863918349108051E-2</v>
      </c>
      <c r="X179" s="1">
        <f>'1-Kurs'!X179/'1-Kurs'!X178-1</f>
        <v>-6.5398185483870996E-2</v>
      </c>
      <c r="Y179" s="1">
        <f>'1-Kurs'!Y179/'1-Kurs'!Y178-1</f>
        <v>5.4240289582263346E-2</v>
      </c>
      <c r="Z179" s="1">
        <f>'1-Kurs'!Z179/'1-Kurs'!Z178-1</f>
        <v>6.4431802144995221E-3</v>
      </c>
      <c r="AA179" s="1">
        <f>'1-Kurs'!AA179/'1-Kurs'!AA178-1</f>
        <v>-2.3993665411329412E-2</v>
      </c>
      <c r="AB179" s="1">
        <f>'1-Kurs'!AB179/'1-Kurs'!AB178-1</f>
        <v>1.9034235514050701E-2</v>
      </c>
      <c r="AC179" s="5">
        <f>'1-Kurs'!AC179/'1-Kurs'!AC178-1</f>
        <v>3.5650081134793066E-2</v>
      </c>
    </row>
    <row r="180" spans="1:29" ht="12.75" x14ac:dyDescent="0.2">
      <c r="A180" s="9">
        <f>IF('1-Kurs'!A180=0,"",'1-Kurs'!A180)</f>
        <v>38471</v>
      </c>
      <c r="B180" s="1">
        <f>'1-Kurs'!B180/'1-Kurs'!B179-1</f>
        <v>-7.6257013330119805E-2</v>
      </c>
      <c r="C180" s="1">
        <f>'1-Kurs'!C180/'1-Kurs'!C179-1</f>
        <v>-6.530164672826444E-2</v>
      </c>
      <c r="D180" s="1">
        <f>'1-Kurs'!D180/'1-Kurs'!D179-1</f>
        <v>-1.0966186856678495E-2</v>
      </c>
      <c r="E180" s="1">
        <f>'1-Kurs'!E180/'1-Kurs'!E179-1</f>
        <v>-1.8670309148628994E-2</v>
      </c>
      <c r="F180" s="1">
        <f>'1-Kurs'!F180/'1-Kurs'!F179-1</f>
        <v>-3.5074995276607845E-2</v>
      </c>
      <c r="G180" s="1">
        <f>'1-Kurs'!G180/'1-Kurs'!G179-1</f>
        <v>4.5161196145630411E-2</v>
      </c>
      <c r="H180" s="1">
        <f>'1-Kurs'!H180/'1-Kurs'!H179-1</f>
        <v>1.3866051947720504E-2</v>
      </c>
      <c r="I180" s="1">
        <f>'1-Kurs'!I180/'1-Kurs'!I179-1</f>
        <v>-0.11596753785772429</v>
      </c>
      <c r="J180" s="1">
        <f>'1-Kurs'!J180/'1-Kurs'!J179-1</f>
        <v>-1.1691902911227237E-2</v>
      </c>
      <c r="K180" s="1">
        <f>'1-Kurs'!K180/'1-Kurs'!K179-1</f>
        <v>-2.0823227454423776E-2</v>
      </c>
      <c r="L180" s="1">
        <f>'1-Kurs'!L180/'1-Kurs'!L179-1</f>
        <v>6.6517633292177969E-3</v>
      </c>
      <c r="M180" s="1">
        <f>'1-Kurs'!M180/'1-Kurs'!M179-1</f>
        <v>-0.14901298427108622</v>
      </c>
      <c r="N180" s="1">
        <f>'1-Kurs'!N180/'1-Kurs'!N179-1</f>
        <v>-2.2966354047809778E-3</v>
      </c>
      <c r="O180" s="1">
        <f>'1-Kurs'!O180/'1-Kurs'!O179-1</f>
        <v>-3.7374684862933272E-2</v>
      </c>
      <c r="P180" s="1">
        <f>'1-Kurs'!P180/'1-Kurs'!P179-1</f>
        <v>-1.1660478114027151E-2</v>
      </c>
      <c r="Q180" s="1">
        <f>'1-Kurs'!Q180/'1-Kurs'!Q179-1</f>
        <v>3.1348293700842023E-2</v>
      </c>
      <c r="R180" s="1">
        <f>'1-Kurs'!R180/'1-Kurs'!R179-1</f>
        <v>-1.8119960114872269E-2</v>
      </c>
      <c r="S180" s="1">
        <f>'1-Kurs'!S180/'1-Kurs'!S179-1</f>
        <v>-1.9740743309919817E-2</v>
      </c>
      <c r="T180" s="1">
        <f>'1-Kurs'!T180/'1-Kurs'!T179-1</f>
        <v>-0.11400778976466064</v>
      </c>
      <c r="U180" s="1">
        <f>'1-Kurs'!U180/'1-Kurs'!U179-1</f>
        <v>-4.386382468574257E-2</v>
      </c>
      <c r="V180" s="1">
        <f>'1-Kurs'!V180/'1-Kurs'!V179-1</f>
        <v>-0.10796741235858442</v>
      </c>
      <c r="W180" s="1">
        <f>'1-Kurs'!W180/'1-Kurs'!W179-1</f>
        <v>-5.6176503765378971E-2</v>
      </c>
      <c r="X180" s="1">
        <f>'1-Kurs'!X180/'1-Kurs'!X179-1</f>
        <v>-8.7380342456518711E-2</v>
      </c>
      <c r="Y180" s="1">
        <f>'1-Kurs'!Y180/'1-Kurs'!Y179-1</f>
        <v>-2.9125745687501814E-2</v>
      </c>
      <c r="Z180" s="1">
        <f>'1-Kurs'!Z180/'1-Kurs'!Z179-1</f>
        <v>3.3997958176230636E-3</v>
      </c>
      <c r="AA180" s="1">
        <f>'1-Kurs'!AA180/'1-Kurs'!AA179-1</f>
        <v>-6.2540654813529883E-3</v>
      </c>
      <c r="AB180" s="1">
        <f>'1-Kurs'!AB180/'1-Kurs'!AB179-1</f>
        <v>-3.6050264957692368E-2</v>
      </c>
      <c r="AC180" s="5">
        <f>'1-Kurs'!AC180/'1-Kurs'!AC179-1</f>
        <v>-5.8344116347401442E-2</v>
      </c>
    </row>
    <row r="181" spans="1:29" ht="12.75" x14ac:dyDescent="0.2">
      <c r="A181" s="9">
        <f>IF('1-Kurs'!A181=0,"",'1-Kurs'!A181)</f>
        <v>38503</v>
      </c>
      <c r="B181" s="1">
        <f>'1-Kurs'!B181/'1-Kurs'!B180-1</f>
        <v>-4.2959597027713792E-2</v>
      </c>
      <c r="C181" s="1">
        <f>'1-Kurs'!C181/'1-Kurs'!C180-1</f>
        <v>-1.2438614818306437E-2</v>
      </c>
      <c r="D181" s="1">
        <f>'1-Kurs'!D181/'1-Kurs'!D180-1</f>
        <v>-7.2644848959718011E-2</v>
      </c>
      <c r="E181" s="1">
        <f>'1-Kurs'!E181/'1-Kurs'!E180-1</f>
        <v>-2.5844526534831713E-3</v>
      </c>
      <c r="F181" s="1">
        <f>'1-Kurs'!F181/'1-Kurs'!F180-1</f>
        <v>4.2457775925013541E-2</v>
      </c>
      <c r="G181" s="1">
        <f>'1-Kurs'!G181/'1-Kurs'!G180-1</f>
        <v>-0.14521928456480615</v>
      </c>
      <c r="H181" s="1">
        <f>'1-Kurs'!H181/'1-Kurs'!H180-1</f>
        <v>-4.2906068095974081E-2</v>
      </c>
      <c r="I181" s="1">
        <f>'1-Kurs'!I181/'1-Kurs'!I180-1</f>
        <v>1.0285486638211605E-2</v>
      </c>
      <c r="J181" s="1">
        <f>'1-Kurs'!J181/'1-Kurs'!J180-1</f>
        <v>1.9177696196234217E-2</v>
      </c>
      <c r="K181" s="1">
        <f>'1-Kurs'!K181/'1-Kurs'!K180-1</f>
        <v>-7.9809240426355843E-2</v>
      </c>
      <c r="L181" s="1">
        <f>'1-Kurs'!L181/'1-Kurs'!L180-1</f>
        <v>-9.8529773874502791E-3</v>
      </c>
      <c r="M181" s="1">
        <f>'1-Kurs'!M181/'1-Kurs'!M180-1</f>
        <v>-4.462314238221643E-2</v>
      </c>
      <c r="N181" s="1">
        <f>'1-Kurs'!N181/'1-Kurs'!N180-1</f>
        <v>4.4057993652803606E-2</v>
      </c>
      <c r="O181" s="1">
        <f>'1-Kurs'!O181/'1-Kurs'!O180-1</f>
        <v>7.6503068156780873E-2</v>
      </c>
      <c r="P181" s="1">
        <f>'1-Kurs'!P181/'1-Kurs'!P180-1</f>
        <v>8.8983255043884268E-2</v>
      </c>
      <c r="Q181" s="1">
        <f>'1-Kurs'!Q181/'1-Kurs'!Q180-1</f>
        <v>0.11238217521235638</v>
      </c>
      <c r="R181" s="1">
        <f>'1-Kurs'!R181/'1-Kurs'!R180-1</f>
        <v>2.422735290535738E-2</v>
      </c>
      <c r="S181" s="1">
        <f>'1-Kurs'!S181/'1-Kurs'!S180-1</f>
        <v>1.4127466400043254E-2</v>
      </c>
      <c r="T181" s="1">
        <f>'1-Kurs'!T181/'1-Kurs'!T180-1</f>
        <v>-2.5413857647701543E-2</v>
      </c>
      <c r="U181" s="1">
        <f>'1-Kurs'!U181/'1-Kurs'!U180-1</f>
        <v>2.0229585512715698E-2</v>
      </c>
      <c r="V181" s="1">
        <f>'1-Kurs'!V181/'1-Kurs'!V180-1</f>
        <v>1.2676748577640007E-2</v>
      </c>
      <c r="W181" s="1">
        <f>'1-Kurs'!W181/'1-Kurs'!W180-1</f>
        <v>-9.7890997051930384E-3</v>
      </c>
      <c r="X181" s="1">
        <f>'1-Kurs'!X181/'1-Kurs'!X180-1</f>
        <v>-4.4487076397726644E-2</v>
      </c>
      <c r="Y181" s="1">
        <f>'1-Kurs'!Y181/'1-Kurs'!Y180-1</f>
        <v>2.5626341641775907E-2</v>
      </c>
      <c r="Z181" s="1">
        <f>'1-Kurs'!Z181/'1-Kurs'!Z180-1</f>
        <v>-5.862476360093738E-3</v>
      </c>
      <c r="AA181" s="1">
        <f>'1-Kurs'!AA181/'1-Kurs'!AA180-1</f>
        <v>-1.2735492053102093E-2</v>
      </c>
      <c r="AB181" s="1">
        <f>'1-Kurs'!AB181/'1-Kurs'!AB180-1</f>
        <v>-2.3304339468086521E-3</v>
      </c>
      <c r="AC181" s="5">
        <f>'1-Kurs'!AC181/'1-Kurs'!AC180-1</f>
        <v>-7.7639525114127084E-3</v>
      </c>
    </row>
    <row r="182" spans="1:29" ht="12.75" x14ac:dyDescent="0.2">
      <c r="A182" s="9">
        <f>IF('1-Kurs'!A182=0,"",'1-Kurs'!A182)</f>
        <v>38533</v>
      </c>
      <c r="B182" s="1">
        <f>'1-Kurs'!B182/'1-Kurs'!B181-1</f>
        <v>-1.3846393731587026E-2</v>
      </c>
      <c r="C182" s="1">
        <f>'1-Kurs'!C182/'1-Kurs'!C181-1</f>
        <v>9.717451431557067E-2</v>
      </c>
      <c r="D182" s="1">
        <f>'1-Kurs'!D182/'1-Kurs'!D181-1</f>
        <v>-0.11013498036536995</v>
      </c>
      <c r="E182" s="1">
        <f>'1-Kurs'!E182/'1-Kurs'!E181-1</f>
        <v>7.3880821489194837E-2</v>
      </c>
      <c r="F182" s="1">
        <f>'1-Kurs'!F182/'1-Kurs'!F181-1</f>
        <v>-3.9631855747558231E-2</v>
      </c>
      <c r="G182" s="1">
        <f>'1-Kurs'!G182/'1-Kurs'!G181-1</f>
        <v>6.7511115387618004E-2</v>
      </c>
      <c r="H182" s="1">
        <f>'1-Kurs'!H182/'1-Kurs'!H181-1</f>
        <v>4.604011690390486E-2</v>
      </c>
      <c r="I182" s="1">
        <f>'1-Kurs'!I182/'1-Kurs'!I181-1</f>
        <v>0.12624202942295115</v>
      </c>
      <c r="J182" s="1">
        <f>'1-Kurs'!J182/'1-Kurs'!J181-1</f>
        <v>-3.0115572144031821E-2</v>
      </c>
      <c r="K182" s="1">
        <f>'1-Kurs'!K182/'1-Kurs'!K181-1</f>
        <v>-7.6594265737363387E-2</v>
      </c>
      <c r="L182" s="1">
        <f>'1-Kurs'!L182/'1-Kurs'!L181-1</f>
        <v>-6.1417410951359774E-2</v>
      </c>
      <c r="M182" s="1">
        <f>'1-Kurs'!M182/'1-Kurs'!M181-1</f>
        <v>9.1973499271262416E-2</v>
      </c>
      <c r="N182" s="1">
        <f>'1-Kurs'!N182/'1-Kurs'!N181-1</f>
        <v>-0.1030631198658295</v>
      </c>
      <c r="O182" s="1">
        <f>'1-Kurs'!O182/'1-Kurs'!O181-1</f>
        <v>-5.391244760985614E-2</v>
      </c>
      <c r="P182" s="1">
        <f>'1-Kurs'!P182/'1-Kurs'!P181-1</f>
        <v>-3.4760209976467116E-2</v>
      </c>
      <c r="Q182" s="1">
        <f>'1-Kurs'!Q182/'1-Kurs'!Q181-1</f>
        <v>-4.1330447267497017E-2</v>
      </c>
      <c r="R182" s="1">
        <f>'1-Kurs'!R182/'1-Kurs'!R181-1</f>
        <v>2.3350299561972099E-2</v>
      </c>
      <c r="S182" s="1">
        <f>'1-Kurs'!S182/'1-Kurs'!S181-1</f>
        <v>5.4830150073586825E-2</v>
      </c>
      <c r="T182" s="1">
        <f>'1-Kurs'!T182/'1-Kurs'!T181-1</f>
        <v>6.4771526503974997E-2</v>
      </c>
      <c r="U182" s="1">
        <f>'1-Kurs'!U182/'1-Kurs'!U181-1</f>
        <v>-3.0596159214090868E-2</v>
      </c>
      <c r="V182" s="1">
        <f>'1-Kurs'!V182/'1-Kurs'!V181-1</f>
        <v>7.086901812722024E-2</v>
      </c>
      <c r="W182" s="1">
        <f>'1-Kurs'!W182/'1-Kurs'!W181-1</f>
        <v>-4.7668417300846033E-2</v>
      </c>
      <c r="X182" s="1">
        <f>'1-Kurs'!X182/'1-Kurs'!X181-1</f>
        <v>9.2944357075963602E-3</v>
      </c>
      <c r="Y182" s="1">
        <f>'1-Kurs'!Y182/'1-Kurs'!Y181-1</f>
        <v>-6.4803633045414255E-2</v>
      </c>
      <c r="Z182" s="1">
        <f>'1-Kurs'!Z182/'1-Kurs'!Z181-1</f>
        <v>3.0125561419025226E-2</v>
      </c>
      <c r="AA182" s="1">
        <f>'1-Kurs'!AA182/'1-Kurs'!AA181-1</f>
        <v>-6.4310110327464698E-2</v>
      </c>
      <c r="AB182" s="1">
        <f>'1-Kurs'!AB182/'1-Kurs'!AB181-1</f>
        <v>-6.2007442695610759E-4</v>
      </c>
      <c r="AC182" s="5">
        <f>'1-Kurs'!AC182/'1-Kurs'!AC181-1</f>
        <v>1.6835698191959736E-2</v>
      </c>
    </row>
    <row r="183" spans="1:29" ht="12.75" x14ac:dyDescent="0.2">
      <c r="A183" s="9">
        <f>IF('1-Kurs'!A183=0,"",'1-Kurs'!A183)</f>
        <v>38562</v>
      </c>
      <c r="B183" s="1">
        <f>'1-Kurs'!B183/'1-Kurs'!B182-1</f>
        <v>7.9537006205222527E-2</v>
      </c>
      <c r="C183" s="1">
        <f>'1-Kurs'!C183/'1-Kurs'!C182-1</f>
        <v>5.8681814452075987E-2</v>
      </c>
      <c r="D183" s="1">
        <f>'1-Kurs'!D183/'1-Kurs'!D182-1</f>
        <v>-4.2880946031971123E-2</v>
      </c>
      <c r="E183" s="1">
        <f>'1-Kurs'!E183/'1-Kurs'!E182-1</f>
        <v>9.1857072278829E-2</v>
      </c>
      <c r="F183" s="1">
        <f>'1-Kurs'!F183/'1-Kurs'!F182-1</f>
        <v>6.6834697135069954E-2</v>
      </c>
      <c r="G183" s="1">
        <f>'1-Kurs'!G183/'1-Kurs'!G182-1</f>
        <v>-6.693888935185266E-2</v>
      </c>
      <c r="H183" s="1">
        <f>'1-Kurs'!H183/'1-Kurs'!H182-1</f>
        <v>-1.4157532932144501E-2</v>
      </c>
      <c r="I183" s="1">
        <f>'1-Kurs'!I183/'1-Kurs'!I182-1</f>
        <v>1.5354493157709204E-2</v>
      </c>
      <c r="J183" s="1">
        <f>'1-Kurs'!J183/'1-Kurs'!J182-1</f>
        <v>1.6800684142387112E-2</v>
      </c>
      <c r="K183" s="1">
        <f>'1-Kurs'!K183/'1-Kurs'!K182-1</f>
        <v>5.1862990193818348E-3</v>
      </c>
      <c r="L183" s="1">
        <f>'1-Kurs'!L183/'1-Kurs'!L182-1</f>
        <v>1.0587279367280322E-2</v>
      </c>
      <c r="M183" s="1">
        <f>'1-Kurs'!M183/'1-Kurs'!M182-1</f>
        <v>0.12433276555856465</v>
      </c>
      <c r="N183" s="1">
        <f>'1-Kurs'!N183/'1-Kurs'!N182-1</f>
        <v>-1.5235018724499949E-2</v>
      </c>
      <c r="O183" s="1">
        <f>'1-Kurs'!O183/'1-Kurs'!O182-1</f>
        <v>2.9067509050728413E-2</v>
      </c>
      <c r="P183" s="1">
        <f>'1-Kurs'!P183/'1-Kurs'!P182-1</f>
        <v>3.3400574485160206E-2</v>
      </c>
      <c r="Q183" s="1">
        <f>'1-Kurs'!Q183/'1-Kurs'!Q182-1</f>
        <v>3.1195519062054533E-2</v>
      </c>
      <c r="R183" s="1">
        <f>'1-Kurs'!R183/'1-Kurs'!R182-1</f>
        <v>2.2483922987761584E-2</v>
      </c>
      <c r="S183" s="1">
        <f>'1-Kurs'!S183/'1-Kurs'!S182-1</f>
        <v>5.628670361687127E-2</v>
      </c>
      <c r="T183" s="1">
        <f>'1-Kurs'!T183/'1-Kurs'!T182-1</f>
        <v>0.10555857356873832</v>
      </c>
      <c r="U183" s="1">
        <f>'1-Kurs'!U183/'1-Kurs'!U182-1</f>
        <v>-8.7750007768236937E-3</v>
      </c>
      <c r="V183" s="1">
        <f>'1-Kurs'!V183/'1-Kurs'!V182-1</f>
        <v>5.3530787132128665E-2</v>
      </c>
      <c r="W183" s="1">
        <f>'1-Kurs'!W183/'1-Kurs'!W182-1</f>
        <v>2.560458427891299E-2</v>
      </c>
      <c r="X183" s="1">
        <f>'1-Kurs'!X183/'1-Kurs'!X182-1</f>
        <v>2.1210105218928854E-2</v>
      </c>
      <c r="Y183" s="1">
        <f>'1-Kurs'!Y183/'1-Kurs'!Y182-1</f>
        <v>-3.1025590210762899E-2</v>
      </c>
      <c r="Z183" s="1">
        <f>'1-Kurs'!Z183/'1-Kurs'!Z182-1</f>
        <v>1.9490341998960048E-2</v>
      </c>
      <c r="AA183" s="1">
        <f>'1-Kurs'!AA183/'1-Kurs'!AA182-1</f>
        <v>-6.3285377638181428E-3</v>
      </c>
      <c r="AB183" s="1">
        <f>'1-Kurs'!AB183/'1-Kurs'!AB182-1</f>
        <v>2.6217662189419011E-2</v>
      </c>
      <c r="AC183" s="5">
        <f>'1-Kurs'!AC183/'1-Kurs'!AC182-1</f>
        <v>4.4828954873082472E-2</v>
      </c>
    </row>
    <row r="184" spans="1:29" ht="12.75" x14ac:dyDescent="0.2">
      <c r="A184" s="9">
        <f>IF('1-Kurs'!A184=0,"",'1-Kurs'!A184)</f>
        <v>38595</v>
      </c>
      <c r="B184" s="1">
        <f>'1-Kurs'!B184/'1-Kurs'!B183-1</f>
        <v>-4.7771009544502752E-3</v>
      </c>
      <c r="C184" s="1">
        <f>'1-Kurs'!C184/'1-Kurs'!C183-1</f>
        <v>0.10844675681882188</v>
      </c>
      <c r="D184" s="1">
        <f>'1-Kurs'!D184/'1-Kurs'!D183-1</f>
        <v>-5.9593882306712476E-2</v>
      </c>
      <c r="E184" s="1">
        <f>'1-Kurs'!E184/'1-Kurs'!E183-1</f>
        <v>1.5136631570127124E-2</v>
      </c>
      <c r="F184" s="1">
        <f>'1-Kurs'!F184/'1-Kurs'!F183-1</f>
        <v>-0.13510924235569621</v>
      </c>
      <c r="G184" s="1">
        <f>'1-Kurs'!G184/'1-Kurs'!G183-1</f>
        <v>-4.9194461203086126E-2</v>
      </c>
      <c r="H184" s="1">
        <f>'1-Kurs'!H184/'1-Kurs'!H183-1</f>
        <v>8.4691085377079922E-3</v>
      </c>
      <c r="I184" s="1">
        <f>'1-Kurs'!I184/'1-Kurs'!I183-1</f>
        <v>0.20660696288145286</v>
      </c>
      <c r="J184" s="1">
        <f>'1-Kurs'!J184/'1-Kurs'!J183-1</f>
        <v>-1.0341529655696124E-2</v>
      </c>
      <c r="K184" s="1">
        <f>'1-Kurs'!K184/'1-Kurs'!K183-1</f>
        <v>0.11083925582214915</v>
      </c>
      <c r="L184" s="1">
        <f>'1-Kurs'!L184/'1-Kurs'!L183-1</f>
        <v>-1.0656067223512422E-2</v>
      </c>
      <c r="M184" s="1">
        <f>'1-Kurs'!M184/'1-Kurs'!M183-1</f>
        <v>0.40544294426622485</v>
      </c>
      <c r="N184" s="1">
        <f>'1-Kurs'!N184/'1-Kurs'!N183-1</f>
        <v>5.2469915322806093E-2</v>
      </c>
      <c r="O184" s="1">
        <f>'1-Kurs'!O184/'1-Kurs'!O183-1</f>
        <v>-6.2841393600180262E-2</v>
      </c>
      <c r="P184" s="1">
        <f>'1-Kurs'!P184/'1-Kurs'!P183-1</f>
        <v>-0.12535810011253634</v>
      </c>
      <c r="Q184" s="1">
        <f>'1-Kurs'!Q184/'1-Kurs'!Q183-1</f>
        <v>-0.12338677062355963</v>
      </c>
      <c r="R184" s="1">
        <f>'1-Kurs'!R184/'1-Kurs'!R183-1</f>
        <v>-7.1351592097521843E-2</v>
      </c>
      <c r="S184" s="1">
        <f>'1-Kurs'!S184/'1-Kurs'!S183-1</f>
        <v>2.7663541835719618E-2</v>
      </c>
      <c r="T184" s="1">
        <f>'1-Kurs'!T184/'1-Kurs'!T183-1</f>
        <v>0.271944931702226</v>
      </c>
      <c r="U184" s="1">
        <f>'1-Kurs'!U184/'1-Kurs'!U183-1</f>
        <v>-7.224466508811922E-2</v>
      </c>
      <c r="V184" s="1">
        <f>'1-Kurs'!V184/'1-Kurs'!V183-1</f>
        <v>0.12012895074010865</v>
      </c>
      <c r="W184" s="1">
        <f>'1-Kurs'!W184/'1-Kurs'!W183-1</f>
        <v>7.8761755485893481E-2</v>
      </c>
      <c r="X184" s="1">
        <f>'1-Kurs'!X184/'1-Kurs'!X183-1</f>
        <v>-7.1174171316892521E-2</v>
      </c>
      <c r="Y184" s="1">
        <f>'1-Kurs'!Y184/'1-Kurs'!Y183-1</f>
        <v>2.5403901318069133E-2</v>
      </c>
      <c r="Z184" s="1">
        <f>'1-Kurs'!Z184/'1-Kurs'!Z183-1</f>
        <v>-6.2406975394013742E-4</v>
      </c>
      <c r="AA184" s="1">
        <f>'1-Kurs'!AA184/'1-Kurs'!AA183-1</f>
        <v>-1.9779019314020929E-2</v>
      </c>
      <c r="AB184" s="1">
        <f>'1-Kurs'!AB184/'1-Kurs'!AB183-1</f>
        <v>2.3649330411360969E-2</v>
      </c>
      <c r="AC184" s="5">
        <f>'1-Kurs'!AC184/'1-Kurs'!AC183-1</f>
        <v>7.5481522626650754E-2</v>
      </c>
    </row>
    <row r="185" spans="1:29" ht="12.75" x14ac:dyDescent="0.2">
      <c r="A185" s="9">
        <f>IF('1-Kurs'!A185=0,"",'1-Kurs'!A185)</f>
        <v>38625</v>
      </c>
      <c r="B185" s="1">
        <f>'1-Kurs'!B185/'1-Kurs'!B184-1</f>
        <v>-2.1636688806914162E-4</v>
      </c>
      <c r="C185" s="1">
        <f>'1-Kurs'!C185/'1-Kurs'!C184-1</f>
        <v>-5.2021006096631628E-2</v>
      </c>
      <c r="D185" s="1">
        <f>'1-Kurs'!D185/'1-Kurs'!D184-1</f>
        <v>-7.2487618760574413E-2</v>
      </c>
      <c r="E185" s="1">
        <f>'1-Kurs'!E185/'1-Kurs'!E184-1</f>
        <v>6.9764244943468556E-2</v>
      </c>
      <c r="F185" s="1">
        <f>'1-Kurs'!F185/'1-Kurs'!F184-1</f>
        <v>-4.8047863247863254E-2</v>
      </c>
      <c r="G185" s="1">
        <f>'1-Kurs'!G185/'1-Kurs'!G184-1</f>
        <v>7.0829235750475839E-2</v>
      </c>
      <c r="H185" s="1">
        <f>'1-Kurs'!H185/'1-Kurs'!H184-1</f>
        <v>8.118305129320369E-2</v>
      </c>
      <c r="I185" s="1">
        <f>'1-Kurs'!I185/'1-Kurs'!I184-1</f>
        <v>2.213634823826105E-2</v>
      </c>
      <c r="J185" s="1">
        <f>'1-Kurs'!J185/'1-Kurs'!J184-1</f>
        <v>0.10296815695416273</v>
      </c>
      <c r="K185" s="1">
        <f>'1-Kurs'!K185/'1-Kurs'!K184-1</f>
        <v>3.0766536187031512E-2</v>
      </c>
      <c r="L185" s="1">
        <f>'1-Kurs'!L185/'1-Kurs'!L184-1</f>
        <v>6.2654621402887134E-2</v>
      </c>
      <c r="M185" s="1">
        <f>'1-Kurs'!M185/'1-Kurs'!M184-1</f>
        <v>0.19763934664720262</v>
      </c>
      <c r="N185" s="1">
        <f>'1-Kurs'!N185/'1-Kurs'!N184-1</f>
        <v>-8.8352533585472903E-2</v>
      </c>
      <c r="O185" s="1">
        <f>'1-Kurs'!O185/'1-Kurs'!O184-1</f>
        <v>9.9010766067615386E-2</v>
      </c>
      <c r="P185" s="1">
        <f>'1-Kurs'!P185/'1-Kurs'!P184-1</f>
        <v>-3.9808498157902217E-2</v>
      </c>
      <c r="Q185" s="1">
        <f>'1-Kurs'!Q185/'1-Kurs'!Q184-1</f>
        <v>-7.9223046252111851E-2</v>
      </c>
      <c r="R185" s="1">
        <f>'1-Kurs'!R185/'1-Kurs'!R184-1</f>
        <v>5.3476463546893838E-2</v>
      </c>
      <c r="S185" s="1">
        <f>'1-Kurs'!S185/'1-Kurs'!S184-1</f>
        <v>6.9165377404792894E-2</v>
      </c>
      <c r="T185" s="1">
        <f>'1-Kurs'!T185/'1-Kurs'!T184-1</f>
        <v>2.1405334815674859E-2</v>
      </c>
      <c r="U185" s="1">
        <f>'1-Kurs'!U185/'1-Kurs'!U184-1</f>
        <v>9.3712972765976454E-2</v>
      </c>
      <c r="V185" s="1">
        <f>'1-Kurs'!V185/'1-Kurs'!V184-1</f>
        <v>-4.2901146195239881E-2</v>
      </c>
      <c r="W185" s="1">
        <f>'1-Kurs'!W185/'1-Kurs'!W184-1</f>
        <v>3.7750535314085232E-2</v>
      </c>
      <c r="X185" s="1">
        <f>'1-Kurs'!X185/'1-Kurs'!X184-1</f>
        <v>9.3463550138315199E-3</v>
      </c>
      <c r="Y185" s="1">
        <f>'1-Kurs'!Y185/'1-Kurs'!Y184-1</f>
        <v>9.1645185920148808E-2</v>
      </c>
      <c r="Z185" s="1">
        <f>'1-Kurs'!Z185/'1-Kurs'!Z184-1</f>
        <v>4.968698863931631E-2</v>
      </c>
      <c r="AA185" s="1">
        <f>'1-Kurs'!AA185/'1-Kurs'!AA184-1</f>
        <v>-5.9496691204145136E-2</v>
      </c>
      <c r="AB185" s="1">
        <f>'1-Kurs'!AB185/'1-Kurs'!AB184-1</f>
        <v>2.6176413481423744E-2</v>
      </c>
      <c r="AC185" s="5">
        <f>'1-Kurs'!AC185/'1-Kurs'!AC184-1</f>
        <v>4.6526323427074967E-2</v>
      </c>
    </row>
    <row r="186" spans="1:29" ht="12.75" x14ac:dyDescent="0.2">
      <c r="A186" s="9">
        <f>IF('1-Kurs'!A186=0,"",'1-Kurs'!A186)</f>
        <v>38656</v>
      </c>
      <c r="B186" s="1">
        <f>'1-Kurs'!B186/'1-Kurs'!B185-1</f>
        <v>7.7974250667519396E-2</v>
      </c>
      <c r="C186" s="1">
        <f>'1-Kurs'!C186/'1-Kurs'!C185-1</f>
        <v>-9.5622809607173287E-2</v>
      </c>
      <c r="D186" s="1">
        <f>'1-Kurs'!D186/'1-Kurs'!D185-1</f>
        <v>3.7517147662840422E-2</v>
      </c>
      <c r="E186" s="1">
        <f>'1-Kurs'!E186/'1-Kurs'!E185-1</f>
        <v>5.1655353199490772E-2</v>
      </c>
      <c r="F186" s="1">
        <f>'1-Kurs'!F186/'1-Kurs'!F185-1</f>
        <v>-4.1968640239041011E-2</v>
      </c>
      <c r="G186" s="1">
        <f>'1-Kurs'!G186/'1-Kurs'!G185-1</f>
        <v>-2.0243574526894959E-2</v>
      </c>
      <c r="H186" s="1">
        <f>'1-Kurs'!H186/'1-Kurs'!H185-1</f>
        <v>-8.2850745477395238E-3</v>
      </c>
      <c r="I186" s="1">
        <f>'1-Kurs'!I186/'1-Kurs'!I185-1</f>
        <v>-0.14902256163453642</v>
      </c>
      <c r="J186" s="1">
        <f>'1-Kurs'!J186/'1-Kurs'!J185-1</f>
        <v>-2.056003007088314E-2</v>
      </c>
      <c r="K186" s="1">
        <f>'1-Kurs'!K186/'1-Kurs'!K185-1</f>
        <v>-2.3344762857413048E-2</v>
      </c>
      <c r="L186" s="1">
        <f>'1-Kurs'!L186/'1-Kurs'!L185-1</f>
        <v>1.3489965523045822E-2</v>
      </c>
      <c r="M186" s="1">
        <f>'1-Kurs'!M186/'1-Kurs'!M185-1</f>
        <v>-0.14884688223365616</v>
      </c>
      <c r="N186" s="1">
        <f>'1-Kurs'!N186/'1-Kurs'!N185-1</f>
        <v>-0.10682972232358245</v>
      </c>
      <c r="O186" s="1">
        <f>'1-Kurs'!O186/'1-Kurs'!O185-1</f>
        <v>1.2265760013081106E-2</v>
      </c>
      <c r="P186" s="1">
        <f>'1-Kurs'!P186/'1-Kurs'!P185-1</f>
        <v>-1.3742055847957624E-2</v>
      </c>
      <c r="Q186" s="1">
        <f>'1-Kurs'!Q186/'1-Kurs'!Q185-1</f>
        <v>5.0490497495614406E-5</v>
      </c>
      <c r="R186" s="1">
        <f>'1-Kurs'!R186/'1-Kurs'!R185-1</f>
        <v>-4.1831962103279219E-2</v>
      </c>
      <c r="S186" s="1">
        <f>'1-Kurs'!S186/'1-Kurs'!S185-1</f>
        <v>1.211404875405897E-2</v>
      </c>
      <c r="T186" s="1">
        <f>'1-Kurs'!T186/'1-Kurs'!T185-1</f>
        <v>-0.22446168598566052</v>
      </c>
      <c r="U186" s="1">
        <f>'1-Kurs'!U186/'1-Kurs'!U185-1</f>
        <v>-8.1553841971280905E-2</v>
      </c>
      <c r="V186" s="1">
        <f>'1-Kurs'!V186/'1-Kurs'!V185-1</f>
        <v>-8.5381176311716045E-2</v>
      </c>
      <c r="W186" s="1">
        <f>'1-Kurs'!W186/'1-Kurs'!W185-1</f>
        <v>8.8340629481470367E-2</v>
      </c>
      <c r="X186" s="1">
        <f>'1-Kurs'!X186/'1-Kurs'!X185-1</f>
        <v>-4.0826822589272171E-2</v>
      </c>
      <c r="Y186" s="1">
        <f>'1-Kurs'!Y186/'1-Kurs'!Y185-1</f>
        <v>4.1387725604040027E-2</v>
      </c>
      <c r="Z186" s="1">
        <f>'1-Kurs'!Z186/'1-Kurs'!Z185-1</f>
        <v>1.1650070428105064E-2</v>
      </c>
      <c r="AA186" s="1">
        <f>'1-Kurs'!AA186/'1-Kurs'!AA185-1</f>
        <v>-3.8943905735336126E-2</v>
      </c>
      <c r="AB186" s="1">
        <f>'1-Kurs'!AB186/'1-Kurs'!AB185-1</f>
        <v>-3.0577694875164263E-2</v>
      </c>
      <c r="AC186" s="5">
        <f>'1-Kurs'!AC186/'1-Kurs'!AC185-1</f>
        <v>-6.284047268938675E-2</v>
      </c>
    </row>
    <row r="187" spans="1:29" ht="12.75" x14ac:dyDescent="0.2">
      <c r="A187" s="9">
        <f>IF('1-Kurs'!A187=0,"",'1-Kurs'!A187)</f>
        <v>38686</v>
      </c>
      <c r="B187" s="1">
        <f>'1-Kurs'!B187/'1-Kurs'!B186-1</f>
        <v>8.2773557605353654E-2</v>
      </c>
      <c r="C187" s="1">
        <f>'1-Kurs'!C187/'1-Kurs'!C186-1</f>
        <v>-4.5979747535740523E-2</v>
      </c>
      <c r="D187" s="1">
        <f>'1-Kurs'!D187/'1-Kurs'!D186-1</f>
        <v>-2.8191672049813321E-2</v>
      </c>
      <c r="E187" s="1">
        <f>'1-Kurs'!E187/'1-Kurs'!E186-1</f>
        <v>0.10102916774841697</v>
      </c>
      <c r="F187" s="1">
        <f>'1-Kurs'!F187/'1-Kurs'!F186-1</f>
        <v>-3.9829809566651719E-2</v>
      </c>
      <c r="G187" s="1">
        <f>'1-Kurs'!G187/'1-Kurs'!G186-1</f>
        <v>-4.9286574369300395E-2</v>
      </c>
      <c r="H187" s="1">
        <f>'1-Kurs'!H187/'1-Kurs'!H186-1</f>
        <v>6.2821088313977258E-2</v>
      </c>
      <c r="I187" s="1">
        <f>'1-Kurs'!I187/'1-Kurs'!I186-1</f>
        <v>-9.3388481791516709E-2</v>
      </c>
      <c r="J187" s="1">
        <f>'1-Kurs'!J187/'1-Kurs'!J186-1</f>
        <v>-1.3439006169104872E-2</v>
      </c>
      <c r="K187" s="1">
        <f>'1-Kurs'!K187/'1-Kurs'!K186-1</f>
        <v>3.6286642812592307E-2</v>
      </c>
      <c r="L187" s="1">
        <f>'1-Kurs'!L187/'1-Kurs'!L186-1</f>
        <v>2.5975930024108917E-2</v>
      </c>
      <c r="M187" s="1">
        <f>'1-Kurs'!M187/'1-Kurs'!M186-1</f>
        <v>-1.0014609765475191E-3</v>
      </c>
      <c r="N187" s="1">
        <f>'1-Kurs'!N187/'1-Kurs'!N186-1</f>
        <v>6.9978822906556104E-2</v>
      </c>
      <c r="O187" s="1">
        <f>'1-Kurs'!O187/'1-Kurs'!O186-1</f>
        <v>9.7748632686629477E-2</v>
      </c>
      <c r="P187" s="1">
        <f>'1-Kurs'!P187/'1-Kurs'!P186-1</f>
        <v>-2.8067521996195444E-2</v>
      </c>
      <c r="Q187" s="1">
        <f>'1-Kurs'!Q187/'1-Kurs'!Q186-1</f>
        <v>6.7856445719185476E-3</v>
      </c>
      <c r="R187" s="1">
        <f>'1-Kurs'!R187/'1-Kurs'!R186-1</f>
        <v>-7.6517583754042495E-2</v>
      </c>
      <c r="S187" s="1">
        <f>'1-Kurs'!S187/'1-Kurs'!S186-1</f>
        <v>0.10065287681510671</v>
      </c>
      <c r="T187" s="1">
        <f>'1-Kurs'!T187/'1-Kurs'!T186-1</f>
        <v>-7.6290764694998958E-2</v>
      </c>
      <c r="U187" s="1">
        <f>'1-Kurs'!U187/'1-Kurs'!U186-1</f>
        <v>-3.5103770728917794E-2</v>
      </c>
      <c r="V187" s="1">
        <f>'1-Kurs'!V187/'1-Kurs'!V186-1</f>
        <v>-4.7712249304484144E-2</v>
      </c>
      <c r="W187" s="1">
        <f>'1-Kurs'!W187/'1-Kurs'!W186-1</f>
        <v>0.11233631022041446</v>
      </c>
      <c r="X187" s="1">
        <f>'1-Kurs'!X187/'1-Kurs'!X186-1</f>
        <v>2.7658291648892774E-2</v>
      </c>
      <c r="Y187" s="1">
        <f>'1-Kurs'!Y187/'1-Kurs'!Y186-1</f>
        <v>9.605739573555061E-2</v>
      </c>
      <c r="Z187" s="1">
        <f>'1-Kurs'!Z187/'1-Kurs'!Z186-1</f>
        <v>4.2830954576334568E-2</v>
      </c>
      <c r="AA187" s="1">
        <f>'1-Kurs'!AA187/'1-Kurs'!AA186-1</f>
        <v>-1.7199209457888442E-2</v>
      </c>
      <c r="AB187" s="1">
        <f>'1-Kurs'!AB187/'1-Kurs'!AB186-1</f>
        <v>1.1958748587332702E-2</v>
      </c>
      <c r="AC187" s="5">
        <f>'1-Kurs'!AC187/'1-Kurs'!AC186-1</f>
        <v>2.5839350128911143E-3</v>
      </c>
    </row>
    <row r="188" spans="1:29" ht="12.75" x14ac:dyDescent="0.2">
      <c r="A188" s="9">
        <f>IF('1-Kurs'!A188=0,"",'1-Kurs'!A188)</f>
        <v>38716</v>
      </c>
      <c r="B188" s="1">
        <f>'1-Kurs'!B188/'1-Kurs'!B187-1</f>
        <v>7.0672186721967512E-2</v>
      </c>
      <c r="C188" s="1">
        <f>'1-Kurs'!C188/'1-Kurs'!C187-1</f>
        <v>4.9923084601818823E-2</v>
      </c>
      <c r="D188" s="1">
        <f>'1-Kurs'!D188/'1-Kurs'!D187-1</f>
        <v>0.10767867247027563</v>
      </c>
      <c r="E188" s="1">
        <f>'1-Kurs'!E188/'1-Kurs'!E187-1</f>
        <v>6.3678427414445737E-2</v>
      </c>
      <c r="F188" s="1">
        <f>'1-Kurs'!F188/'1-Kurs'!F187-1</f>
        <v>7.2860015226345665E-2</v>
      </c>
      <c r="G188" s="1">
        <f>'1-Kurs'!G188/'1-Kurs'!G187-1</f>
        <v>3.9900829305324681E-2</v>
      </c>
      <c r="H188" s="1">
        <f>'1-Kurs'!H188/'1-Kurs'!H187-1</f>
        <v>4.3887652816076317E-2</v>
      </c>
      <c r="I188" s="1">
        <f>'1-Kurs'!I188/'1-Kurs'!I187-1</f>
        <v>2.6093324108745541E-2</v>
      </c>
      <c r="J188" s="1">
        <f>'1-Kurs'!J188/'1-Kurs'!J187-1</f>
        <v>4.7927132982721998E-2</v>
      </c>
      <c r="K188" s="1">
        <f>'1-Kurs'!K188/'1-Kurs'!K187-1</f>
        <v>-2.7644733340935979E-2</v>
      </c>
      <c r="L188" s="1">
        <f>'1-Kurs'!L188/'1-Kurs'!L187-1</f>
        <v>1.0071944602805694E-2</v>
      </c>
      <c r="M188" s="1">
        <f>'1-Kurs'!M188/'1-Kurs'!M187-1</f>
        <v>-9.3444138135723165E-2</v>
      </c>
      <c r="N188" s="1">
        <f>'1-Kurs'!N188/'1-Kurs'!N187-1</f>
        <v>5.1776874123273142E-2</v>
      </c>
      <c r="O188" s="1">
        <f>'1-Kurs'!O188/'1-Kurs'!O187-1</f>
        <v>6.3673192280487401E-2</v>
      </c>
      <c r="P188" s="1">
        <f>'1-Kurs'!P188/'1-Kurs'!P187-1</f>
        <v>8.4860326691005294E-2</v>
      </c>
      <c r="Q188" s="1">
        <f>'1-Kurs'!Q188/'1-Kurs'!Q187-1</f>
        <v>0.13765949033363856</v>
      </c>
      <c r="R188" s="1">
        <f>'1-Kurs'!R188/'1-Kurs'!R187-1</f>
        <v>1.5041159930891945E-2</v>
      </c>
      <c r="S188" s="1">
        <f>'1-Kurs'!S188/'1-Kurs'!S187-1</f>
        <v>0.18482751980633805</v>
      </c>
      <c r="T188" s="1">
        <f>'1-Kurs'!T188/'1-Kurs'!T187-1</f>
        <v>0.11228568683764273</v>
      </c>
      <c r="U188" s="1">
        <f>'1-Kurs'!U188/'1-Kurs'!U187-1</f>
        <v>6.1106579188948684E-2</v>
      </c>
      <c r="V188" s="1">
        <f>'1-Kurs'!V188/'1-Kurs'!V187-1</f>
        <v>5.5593846144507353E-2</v>
      </c>
      <c r="W188" s="1">
        <f>'1-Kurs'!W188/'1-Kurs'!W187-1</f>
        <v>0.11394703617687862</v>
      </c>
      <c r="X188" s="1">
        <f>'1-Kurs'!X188/'1-Kurs'!X187-1</f>
        <v>6.6366438094089597E-2</v>
      </c>
      <c r="Y188" s="1">
        <f>'1-Kurs'!Y188/'1-Kurs'!Y187-1</f>
        <v>2.0381914281869085E-2</v>
      </c>
      <c r="Z188" s="1">
        <f>'1-Kurs'!Z188/'1-Kurs'!Z187-1</f>
        <v>-3.2656840681964949E-3</v>
      </c>
      <c r="AA188" s="1">
        <f>'1-Kurs'!AA188/'1-Kurs'!AA187-1</f>
        <v>6.4662928377256401E-2</v>
      </c>
      <c r="AB188" s="1">
        <f>'1-Kurs'!AB188/'1-Kurs'!AB187-1</f>
        <v>5.5404681037403813E-2</v>
      </c>
      <c r="AC188" s="5">
        <f>'1-Kurs'!AC188/'1-Kurs'!AC187-1</f>
        <v>3.1882212740609317E-2</v>
      </c>
    </row>
    <row r="189" spans="1:29" ht="12.75" x14ac:dyDescent="0.2">
      <c r="A189" s="9">
        <f>IF('1-Kurs'!A189=0,"",'1-Kurs'!A189)</f>
        <v>38748</v>
      </c>
      <c r="B189" s="1">
        <f>'1-Kurs'!B189/'1-Kurs'!B188-1</f>
        <v>0.10343469201972955</v>
      </c>
      <c r="C189" s="1">
        <f>'1-Kurs'!C189/'1-Kurs'!C188-1</f>
        <v>0.11731666087265169</v>
      </c>
      <c r="D189" s="1">
        <f>'1-Kurs'!D189/'1-Kurs'!D188-1</f>
        <v>0.10772855017358252</v>
      </c>
      <c r="E189" s="1">
        <f>'1-Kurs'!E189/'1-Kurs'!E188-1</f>
        <v>9.5384402600225293E-2</v>
      </c>
      <c r="F189" s="1">
        <f>'1-Kurs'!F189/'1-Kurs'!F188-1</f>
        <v>1.7685782595879829E-2</v>
      </c>
      <c r="G189" s="1">
        <f>'1-Kurs'!G189/'1-Kurs'!G188-1</f>
        <v>3.2056494836215421E-2</v>
      </c>
      <c r="H189" s="1">
        <f>'1-Kurs'!H189/'1-Kurs'!H188-1</f>
        <v>0.10356299148436254</v>
      </c>
      <c r="I189" s="1">
        <f>'1-Kurs'!I189/'1-Kurs'!I188-1</f>
        <v>3.5423719156113753E-2</v>
      </c>
      <c r="J189" s="1">
        <f>'1-Kurs'!J189/'1-Kurs'!J188-1</f>
        <v>3.0967895346955432E-2</v>
      </c>
      <c r="K189" s="1">
        <f>'1-Kurs'!K189/'1-Kurs'!K188-1</f>
        <v>-0.11510244105851952</v>
      </c>
      <c r="L189" s="1">
        <f>'1-Kurs'!L189/'1-Kurs'!L188-1</f>
        <v>-3.4884957599555566E-2</v>
      </c>
      <c r="M189" s="1">
        <f>'1-Kurs'!M189/'1-Kurs'!M188-1</f>
        <v>-0.17677436620560183</v>
      </c>
      <c r="N189" s="1">
        <f>'1-Kurs'!N189/'1-Kurs'!N188-1</f>
        <v>0.12836680800883182</v>
      </c>
      <c r="O189" s="1">
        <f>'1-Kurs'!O189/'1-Kurs'!O188-1</f>
        <v>0.1160371800590092</v>
      </c>
      <c r="P189" s="1">
        <f>'1-Kurs'!P189/'1-Kurs'!P188-1</f>
        <v>-2.7766377570830558E-2</v>
      </c>
      <c r="Q189" s="1">
        <f>'1-Kurs'!Q189/'1-Kurs'!Q188-1</f>
        <v>-5.4042808386481678E-2</v>
      </c>
      <c r="R189" s="1">
        <f>'1-Kurs'!R189/'1-Kurs'!R188-1</f>
        <v>2.433939358542192E-2</v>
      </c>
      <c r="S189" s="1">
        <f>'1-Kurs'!S189/'1-Kurs'!S188-1</f>
        <v>0.2320824873435281</v>
      </c>
      <c r="T189" s="1">
        <f>'1-Kurs'!T189/'1-Kurs'!T188-1</f>
        <v>3.6492722216193707E-2</v>
      </c>
      <c r="U189" s="1">
        <f>'1-Kurs'!U189/'1-Kurs'!U188-1</f>
        <v>1.5563742131615044E-2</v>
      </c>
      <c r="V189" s="1">
        <f>'1-Kurs'!V189/'1-Kurs'!V188-1</f>
        <v>0.10130958914547294</v>
      </c>
      <c r="W189" s="1">
        <f>'1-Kurs'!W189/'1-Kurs'!W188-1</f>
        <v>0.20786861160667436</v>
      </c>
      <c r="X189" s="1">
        <f>'1-Kurs'!X189/'1-Kurs'!X188-1</f>
        <v>-9.6314853233474551E-3</v>
      </c>
      <c r="Y189" s="1">
        <f>'1-Kurs'!Y189/'1-Kurs'!Y188-1</f>
        <v>0.26718385989419335</v>
      </c>
      <c r="Z189" s="1">
        <f>'1-Kurs'!Z189/'1-Kurs'!Z188-1</f>
        <v>0.1126875800961844</v>
      </c>
      <c r="AA189" s="1">
        <f>'1-Kurs'!AA189/'1-Kurs'!AA188-1</f>
        <v>0.2107589304314661</v>
      </c>
      <c r="AB189" s="1">
        <f>'1-Kurs'!AB189/'1-Kurs'!AB188-1</f>
        <v>6.4540371440768185E-2</v>
      </c>
      <c r="AC189" s="5">
        <f>'1-Kurs'!AC189/'1-Kurs'!AC188-1</f>
        <v>1.8496030226575755E-2</v>
      </c>
    </row>
    <row r="190" spans="1:29" ht="12.75" x14ac:dyDescent="0.2">
      <c r="A190" s="9">
        <f>IF('1-Kurs'!A190=0,"",'1-Kurs'!A190)</f>
        <v>38776</v>
      </c>
      <c r="B190" s="1">
        <f>'1-Kurs'!B190/'1-Kurs'!B189-1</f>
        <v>-4.0673798749705781E-2</v>
      </c>
      <c r="C190" s="1">
        <f>'1-Kurs'!C190/'1-Kurs'!C189-1</f>
        <v>-6.7111698847380219E-2</v>
      </c>
      <c r="D190" s="1">
        <f>'1-Kurs'!D190/'1-Kurs'!D189-1</f>
        <v>-5.9767336004715954E-2</v>
      </c>
      <c r="E190" s="1">
        <f>'1-Kurs'!E190/'1-Kurs'!E189-1</f>
        <v>-1.089979513664574E-2</v>
      </c>
      <c r="F190" s="1">
        <f>'1-Kurs'!F190/'1-Kurs'!F189-1</f>
        <v>4.5141012025445626E-2</v>
      </c>
      <c r="G190" s="1">
        <f>'1-Kurs'!G190/'1-Kurs'!G189-1</f>
        <v>-2.6891896973788576E-2</v>
      </c>
      <c r="H190" s="1">
        <f>'1-Kurs'!H190/'1-Kurs'!H189-1</f>
        <v>-1.6760163935373718E-2</v>
      </c>
      <c r="I190" s="1">
        <f>'1-Kurs'!I190/'1-Kurs'!I189-1</f>
        <v>-9.0816754047259307E-2</v>
      </c>
      <c r="J190" s="1">
        <f>'1-Kurs'!J190/'1-Kurs'!J189-1</f>
        <v>0.11420652610551119</v>
      </c>
      <c r="K190" s="1">
        <f>'1-Kurs'!K190/'1-Kurs'!K189-1</f>
        <v>-2.2254906111539574E-3</v>
      </c>
      <c r="L190" s="1">
        <f>'1-Kurs'!L190/'1-Kurs'!L189-1</f>
        <v>-4.4200596913333889E-2</v>
      </c>
      <c r="M190" s="1">
        <f>'1-Kurs'!M190/'1-Kurs'!M189-1</f>
        <v>-0.28905707890088117</v>
      </c>
      <c r="N190" s="1">
        <f>'1-Kurs'!N190/'1-Kurs'!N189-1</f>
        <v>-1.7924620077687026E-2</v>
      </c>
      <c r="O190" s="1">
        <f>'1-Kurs'!O190/'1-Kurs'!O189-1</f>
        <v>-1.3306507455337235E-2</v>
      </c>
      <c r="P190" s="1">
        <f>'1-Kurs'!P190/'1-Kurs'!P189-1</f>
        <v>-2.0052652244290203E-2</v>
      </c>
      <c r="Q190" s="1">
        <f>'1-Kurs'!Q190/'1-Kurs'!Q189-1</f>
        <v>-5.6856044349388624E-2</v>
      </c>
      <c r="R190" s="1">
        <f>'1-Kurs'!R190/'1-Kurs'!R189-1</f>
        <v>5.6023857789977649E-2</v>
      </c>
      <c r="S190" s="1">
        <f>'1-Kurs'!S190/'1-Kurs'!S189-1</f>
        <v>-5.1210511121446145E-2</v>
      </c>
      <c r="T190" s="1">
        <f>'1-Kurs'!T190/'1-Kurs'!T189-1</f>
        <v>-0.20157997379496939</v>
      </c>
      <c r="U190" s="1">
        <f>'1-Kurs'!U190/'1-Kurs'!U189-1</f>
        <v>7.7974033816424981E-2</v>
      </c>
      <c r="V190" s="1">
        <f>'1-Kurs'!V190/'1-Kurs'!V189-1</f>
        <v>-9.6035755728223426E-2</v>
      </c>
      <c r="W190" s="1">
        <f>'1-Kurs'!W190/'1-Kurs'!W189-1</f>
        <v>2.2404714367549428E-2</v>
      </c>
      <c r="X190" s="1">
        <f>'1-Kurs'!X190/'1-Kurs'!X189-1</f>
        <v>-2.9878111708609989E-2</v>
      </c>
      <c r="Y190" s="1">
        <f>'1-Kurs'!Y190/'1-Kurs'!Y189-1</f>
        <v>-0.10191333173787165</v>
      </c>
      <c r="Z190" s="1">
        <f>'1-Kurs'!Z190/'1-Kurs'!Z189-1</f>
        <v>-2.4830759180337281E-2</v>
      </c>
      <c r="AA190" s="1">
        <f>'1-Kurs'!AA190/'1-Kurs'!AA189-1</f>
        <v>-1.1595577595030493E-2</v>
      </c>
      <c r="AB190" s="1">
        <f>'1-Kurs'!AB190/'1-Kurs'!AB189-1</f>
        <v>-3.683993503878924E-2</v>
      </c>
      <c r="AC190" s="5">
        <f>'1-Kurs'!AC190/'1-Kurs'!AC189-1</f>
        <v>-6.2601626794655529E-2</v>
      </c>
    </row>
    <row r="191" spans="1:29" ht="12.75" x14ac:dyDescent="0.2">
      <c r="A191" s="9">
        <f>IF('1-Kurs'!A191=0,"",'1-Kurs'!A191)</f>
        <v>38807</v>
      </c>
      <c r="B191" s="1">
        <f>'1-Kurs'!B191/'1-Kurs'!B190-1</f>
        <v>2.2298255284404211E-2</v>
      </c>
      <c r="C191" s="1">
        <f>'1-Kurs'!C191/'1-Kurs'!C190-1</f>
        <v>5.1139219711142436E-2</v>
      </c>
      <c r="D191" s="1">
        <f>'1-Kurs'!D191/'1-Kurs'!D190-1</f>
        <v>-5.5225493915243562E-2</v>
      </c>
      <c r="E191" s="1">
        <f>'1-Kurs'!E191/'1-Kurs'!E190-1</f>
        <v>0.13500868582403691</v>
      </c>
      <c r="F191" s="1">
        <f>'1-Kurs'!F191/'1-Kurs'!F190-1</f>
        <v>-7.6296440753932382E-3</v>
      </c>
      <c r="G191" s="1">
        <f>'1-Kurs'!G191/'1-Kurs'!G190-1</f>
        <v>-4.6591486260682768E-2</v>
      </c>
      <c r="H191" s="1">
        <f>'1-Kurs'!H191/'1-Kurs'!H190-1</f>
        <v>3.4665064583959238E-2</v>
      </c>
      <c r="I191" s="1">
        <f>'1-Kurs'!I191/'1-Kurs'!I190-1</f>
        <v>7.3144420894481144E-2</v>
      </c>
      <c r="J191" s="1">
        <f>'1-Kurs'!J191/'1-Kurs'!J190-1</f>
        <v>-5.689849387354462E-2</v>
      </c>
      <c r="K191" s="1">
        <f>'1-Kurs'!K191/'1-Kurs'!K190-1</f>
        <v>-7.7783640382110608E-2</v>
      </c>
      <c r="L191" s="1">
        <f>'1-Kurs'!L191/'1-Kurs'!L190-1</f>
        <v>-9.5531960531960447E-2</v>
      </c>
      <c r="M191" s="1">
        <f>'1-Kurs'!M191/'1-Kurs'!M190-1</f>
        <v>4.7661767180600112E-2</v>
      </c>
      <c r="N191" s="1">
        <f>'1-Kurs'!N191/'1-Kurs'!N190-1</f>
        <v>2.2720703707490575E-2</v>
      </c>
      <c r="O191" s="1">
        <f>'1-Kurs'!O191/'1-Kurs'!O190-1</f>
        <v>0.17948571327078788</v>
      </c>
      <c r="P191" s="1">
        <f>'1-Kurs'!P191/'1-Kurs'!P190-1</f>
        <v>-3.4101815025935789E-2</v>
      </c>
      <c r="Q191" s="1">
        <f>'1-Kurs'!Q191/'1-Kurs'!Q190-1</f>
        <v>-4.635451479756969E-3</v>
      </c>
      <c r="R191" s="1">
        <f>'1-Kurs'!R191/'1-Kurs'!R190-1</f>
        <v>-4.5487896472829581E-2</v>
      </c>
      <c r="S191" s="1">
        <f>'1-Kurs'!S191/'1-Kurs'!S190-1</f>
        <v>4.9631712561416075E-2</v>
      </c>
      <c r="T191" s="1">
        <f>'1-Kurs'!T191/'1-Kurs'!T190-1</f>
        <v>0.15317473493059186</v>
      </c>
      <c r="U191" s="1">
        <f>'1-Kurs'!U191/'1-Kurs'!U190-1</f>
        <v>-8.3665609651184858E-2</v>
      </c>
      <c r="V191" s="1">
        <f>'1-Kurs'!V191/'1-Kurs'!V190-1</f>
        <v>6.1594056833521149E-2</v>
      </c>
      <c r="W191" s="1">
        <f>'1-Kurs'!W191/'1-Kurs'!W190-1</f>
        <v>0.12885944974585706</v>
      </c>
      <c r="X191" s="1">
        <f>'1-Kurs'!X191/'1-Kurs'!X190-1</f>
        <v>2.3163803444919751E-2</v>
      </c>
      <c r="Y191" s="1">
        <f>'1-Kurs'!Y191/'1-Kurs'!Y190-1</f>
        <v>1.3758455259995639E-3</v>
      </c>
      <c r="Z191" s="1">
        <f>'1-Kurs'!Z191/'1-Kurs'!Z190-1</f>
        <v>1.0885108239906183E-2</v>
      </c>
      <c r="AA191" s="1">
        <f>'1-Kurs'!AA191/'1-Kurs'!AA190-1</f>
        <v>5.18680728116101E-2</v>
      </c>
      <c r="AB191" s="1">
        <f>'1-Kurs'!AB191/'1-Kurs'!AB190-1</f>
        <v>2.0735581649310886E-2</v>
      </c>
      <c r="AC191" s="5">
        <f>'1-Kurs'!AC191/'1-Kurs'!AC190-1</f>
        <v>2.2239547603281284E-2</v>
      </c>
    </row>
    <row r="192" spans="1:29" ht="12.75" x14ac:dyDescent="0.2">
      <c r="A192" s="9">
        <f>IF('1-Kurs'!A192=0,"",'1-Kurs'!A192)</f>
        <v>38835</v>
      </c>
      <c r="B192" s="1">
        <f>'1-Kurs'!B192/'1-Kurs'!B191-1</f>
        <v>0.11631685517826007</v>
      </c>
      <c r="C192" s="1">
        <f>'1-Kurs'!C192/'1-Kurs'!C191-1</f>
        <v>9.2824364920565117E-2</v>
      </c>
      <c r="D192" s="1">
        <f>'1-Kurs'!D192/'1-Kurs'!D191-1</f>
        <v>1.6481190274586499E-3</v>
      </c>
      <c r="E192" s="1">
        <f>'1-Kurs'!E192/'1-Kurs'!E191-1</f>
        <v>0.31810824066256238</v>
      </c>
      <c r="F192" s="1">
        <f>'1-Kurs'!F192/'1-Kurs'!F191-1</f>
        <v>9.4535098999830591E-3</v>
      </c>
      <c r="G192" s="1">
        <f>'1-Kurs'!G192/'1-Kurs'!G191-1</f>
        <v>-4.7789363155923859E-2</v>
      </c>
      <c r="H192" s="1">
        <f>'1-Kurs'!H192/'1-Kurs'!H191-1</f>
        <v>0.11952608645160656</v>
      </c>
      <c r="I192" s="1">
        <f>'1-Kurs'!I192/'1-Kurs'!I191-1</f>
        <v>8.0742388769086793E-2</v>
      </c>
      <c r="J192" s="1">
        <f>'1-Kurs'!J192/'1-Kurs'!J191-1</f>
        <v>1.8633718360266949E-2</v>
      </c>
      <c r="K192" s="1">
        <f>'1-Kurs'!K192/'1-Kurs'!K191-1</f>
        <v>3.0103224773945891E-2</v>
      </c>
      <c r="L192" s="1">
        <f>'1-Kurs'!L192/'1-Kurs'!L191-1</f>
        <v>-7.8836653915568267E-3</v>
      </c>
      <c r="M192" s="1">
        <f>'1-Kurs'!M192/'1-Kurs'!M191-1</f>
        <v>-0.10645015137533875</v>
      </c>
      <c r="N192" s="1">
        <f>'1-Kurs'!N192/'1-Kurs'!N191-1</f>
        <v>0.26973777972722246</v>
      </c>
      <c r="O192" s="1">
        <f>'1-Kurs'!O192/'1-Kurs'!O191-1</f>
        <v>0.17667918108542691</v>
      </c>
      <c r="P192" s="1">
        <f>'1-Kurs'!P192/'1-Kurs'!P191-1</f>
        <v>2.9091670269262959E-2</v>
      </c>
      <c r="Q192" s="1">
        <f>'1-Kurs'!Q192/'1-Kurs'!Q191-1</f>
        <v>-1.3833587209930887E-2</v>
      </c>
      <c r="R192" s="1">
        <f>'1-Kurs'!R192/'1-Kurs'!R191-1</f>
        <v>0.11159820524889952</v>
      </c>
      <c r="S192" s="1">
        <f>'1-Kurs'!S192/'1-Kurs'!S191-1</f>
        <v>-3.5589683504711145E-2</v>
      </c>
      <c r="T192" s="1">
        <f>'1-Kurs'!T192/'1-Kurs'!T191-1</f>
        <v>8.8080477833611726E-2</v>
      </c>
      <c r="U192" s="1">
        <f>'1-Kurs'!U192/'1-Kurs'!U191-1</f>
        <v>-2.563229232166675E-3</v>
      </c>
      <c r="V192" s="1">
        <f>'1-Kurs'!V192/'1-Kurs'!V191-1</f>
        <v>7.1595191445735784E-2</v>
      </c>
      <c r="W192" s="1">
        <f>'1-Kurs'!W192/'1-Kurs'!W191-1</f>
        <v>0.21370728955678087</v>
      </c>
      <c r="X192" s="1">
        <f>'1-Kurs'!X192/'1-Kurs'!X191-1</f>
        <v>6.2958473068992493E-3</v>
      </c>
      <c r="Y192" s="1">
        <f>'1-Kurs'!Y192/'1-Kurs'!Y191-1</f>
        <v>1.2401984036867875E-2</v>
      </c>
      <c r="Z192" s="1">
        <f>'1-Kurs'!Z192/'1-Kurs'!Z191-1</f>
        <v>9.0652088452688684E-2</v>
      </c>
      <c r="AA192" s="1">
        <f>'1-Kurs'!AA192/'1-Kurs'!AA191-1</f>
        <v>0.16295150558441129</v>
      </c>
      <c r="AB192" s="1">
        <f>'1-Kurs'!AB192/'1-Kurs'!AB191-1</f>
        <v>6.9463001873919739E-2</v>
      </c>
      <c r="AC192" s="5">
        <f>'1-Kurs'!AC192/'1-Kurs'!AC191-1</f>
        <v>6.7798297990253609E-2</v>
      </c>
    </row>
    <row r="193" spans="1:29" ht="12.75" x14ac:dyDescent="0.2">
      <c r="A193" s="9">
        <f>IF('1-Kurs'!A193=0,"",'1-Kurs'!A193)</f>
        <v>38868</v>
      </c>
      <c r="B193" s="1">
        <f>'1-Kurs'!B193/'1-Kurs'!B192-1</f>
        <v>-3.7874668901754838E-2</v>
      </c>
      <c r="C193" s="1">
        <f>'1-Kurs'!C193/'1-Kurs'!C192-1</f>
        <v>-2.1105189014583803E-2</v>
      </c>
      <c r="D193" s="1">
        <f>'1-Kurs'!D193/'1-Kurs'!D192-1</f>
        <v>-9.4049865398646459E-2</v>
      </c>
      <c r="E193" s="1">
        <f>'1-Kurs'!E193/'1-Kurs'!E192-1</f>
        <v>0.13019194239736076</v>
      </c>
      <c r="F193" s="1">
        <f>'1-Kurs'!F193/'1-Kurs'!F192-1</f>
        <v>1.3429282803892217E-2</v>
      </c>
      <c r="G193" s="1">
        <f>'1-Kurs'!G193/'1-Kurs'!G192-1</f>
        <v>-1.0798111597378757E-2</v>
      </c>
      <c r="H193" s="1">
        <f>'1-Kurs'!H193/'1-Kurs'!H192-1</f>
        <v>-1.3733760889027224E-2</v>
      </c>
      <c r="I193" s="1">
        <f>'1-Kurs'!I193/'1-Kurs'!I192-1</f>
        <v>-1.6638478767655562E-2</v>
      </c>
      <c r="J193" s="1">
        <f>'1-Kurs'!J193/'1-Kurs'!J192-1</f>
        <v>0.13524992712665962</v>
      </c>
      <c r="K193" s="1">
        <f>'1-Kurs'!K193/'1-Kurs'!K192-1</f>
        <v>-8.6575210514868717E-3</v>
      </c>
      <c r="L193" s="1">
        <f>'1-Kurs'!L193/'1-Kurs'!L192-1</f>
        <v>7.0406458880512446E-2</v>
      </c>
      <c r="M193" s="1">
        <f>'1-Kurs'!M193/'1-Kurs'!M192-1</f>
        <v>-5.8473050774334623E-2</v>
      </c>
      <c r="N193" s="1">
        <f>'1-Kurs'!N193/'1-Kurs'!N192-1</f>
        <v>0.166266280610599</v>
      </c>
      <c r="O193" s="1">
        <f>'1-Kurs'!O193/'1-Kurs'!O192-1</f>
        <v>-8.2214887125344416E-2</v>
      </c>
      <c r="P193" s="1">
        <f>'1-Kurs'!P193/'1-Kurs'!P192-1</f>
        <v>-3.1566262756727803E-2</v>
      </c>
      <c r="Q193" s="1">
        <f>'1-Kurs'!Q193/'1-Kurs'!Q192-1</f>
        <v>-3.1626709292994493E-3</v>
      </c>
      <c r="R193" s="1">
        <f>'1-Kurs'!R193/'1-Kurs'!R192-1</f>
        <v>-1.7503271299796563E-2</v>
      </c>
      <c r="S193" s="1">
        <f>'1-Kurs'!S193/'1-Kurs'!S192-1</f>
        <v>-0.10914344541885945</v>
      </c>
      <c r="T193" s="1">
        <f>'1-Kurs'!T193/'1-Kurs'!T192-1</f>
        <v>3.2559803209242455E-2</v>
      </c>
      <c r="U193" s="1">
        <f>'1-Kurs'!U193/'1-Kurs'!U192-1</f>
        <v>0.10238331852150195</v>
      </c>
      <c r="V193" s="1">
        <f>'1-Kurs'!V193/'1-Kurs'!V192-1</f>
        <v>-2.5841204832608544E-2</v>
      </c>
      <c r="W193" s="1">
        <f>'1-Kurs'!W193/'1-Kurs'!W192-1</f>
        <v>0.17332385614185686</v>
      </c>
      <c r="X193" s="1">
        <f>'1-Kurs'!X193/'1-Kurs'!X192-1</f>
        <v>-2.7334080766778679E-2</v>
      </c>
      <c r="Y193" s="1">
        <f>'1-Kurs'!Y193/'1-Kurs'!Y192-1</f>
        <v>-0.12042549782509382</v>
      </c>
      <c r="Z193" s="1">
        <f>'1-Kurs'!Z193/'1-Kurs'!Z192-1</f>
        <v>7.6443938754490182E-2</v>
      </c>
      <c r="AA193" s="1">
        <f>'1-Kurs'!AA193/'1-Kurs'!AA192-1</f>
        <v>-0.12196353671596927</v>
      </c>
      <c r="AB193" s="1">
        <f>'1-Kurs'!AB193/'1-Kurs'!AB192-1</f>
        <v>3.8372809377218431E-3</v>
      </c>
      <c r="AC193" s="5">
        <f>'1-Kurs'!AC193/'1-Kurs'!AC192-1</f>
        <v>9.5679005607061107E-3</v>
      </c>
    </row>
    <row r="194" spans="1:29" ht="12.75" x14ac:dyDescent="0.2">
      <c r="A194" s="9">
        <f>IF('1-Kurs'!A194=0,"",'1-Kurs'!A194)</f>
        <v>38898</v>
      </c>
      <c r="B194" s="1">
        <f>'1-Kurs'!B194/'1-Kurs'!B193-1</f>
        <v>-1.1067933797769158E-2</v>
      </c>
      <c r="C194" s="1">
        <f>'1-Kurs'!C194/'1-Kurs'!C193-1</f>
        <v>3.6465677822865361E-2</v>
      </c>
      <c r="D194" s="1">
        <f>'1-Kurs'!D194/'1-Kurs'!D193-1</f>
        <v>-3.0677686195226261E-3</v>
      </c>
      <c r="E194" s="1">
        <f>'1-Kurs'!E194/'1-Kurs'!E193-1</f>
        <v>-5.7461266412581646E-2</v>
      </c>
      <c r="F194" s="1">
        <f>'1-Kurs'!F194/'1-Kurs'!F193-1</f>
        <v>-6.2138343584126621E-2</v>
      </c>
      <c r="G194" s="1">
        <f>'1-Kurs'!G194/'1-Kurs'!G193-1</f>
        <v>-3.5963114754098302E-2</v>
      </c>
      <c r="H194" s="1">
        <f>'1-Kurs'!H194/'1-Kurs'!H193-1</f>
        <v>-4.7021251907035544E-2</v>
      </c>
      <c r="I194" s="1">
        <f>'1-Kurs'!I194/'1-Kurs'!I193-1</f>
        <v>1.2224789793799484E-2</v>
      </c>
      <c r="J194" s="1">
        <f>'1-Kurs'!J194/'1-Kurs'!J193-1</f>
        <v>2.7127017351463278E-2</v>
      </c>
      <c r="K194" s="1">
        <f>'1-Kurs'!K194/'1-Kurs'!K193-1</f>
        <v>8.859482437753452E-2</v>
      </c>
      <c r="L194" s="1">
        <f>'1-Kurs'!L194/'1-Kurs'!L193-1</f>
        <v>7.422243561470987E-2</v>
      </c>
      <c r="M194" s="1">
        <f>'1-Kurs'!M194/'1-Kurs'!M193-1</f>
        <v>-9.0299448820349126E-2</v>
      </c>
      <c r="N194" s="1">
        <f>'1-Kurs'!N194/'1-Kurs'!N193-1</f>
        <v>-3.007200546610822E-2</v>
      </c>
      <c r="O194" s="1">
        <f>'1-Kurs'!O194/'1-Kurs'!O193-1</f>
        <v>-0.12765607947552293</v>
      </c>
      <c r="P194" s="1">
        <f>'1-Kurs'!P194/'1-Kurs'!P193-1</f>
        <v>2.8681797716577639E-2</v>
      </c>
      <c r="Q194" s="1">
        <f>'1-Kurs'!Q194/'1-Kurs'!Q193-1</f>
        <v>3.1339187105663191E-2</v>
      </c>
      <c r="R194" s="1">
        <f>'1-Kurs'!R194/'1-Kurs'!R193-1</f>
        <v>4.3541635451870064E-2</v>
      </c>
      <c r="S194" s="1">
        <f>'1-Kurs'!S194/'1-Kurs'!S193-1</f>
        <v>3.4647385792358376E-2</v>
      </c>
      <c r="T194" s="1">
        <f>'1-Kurs'!T194/'1-Kurs'!T193-1</f>
        <v>5.014640311139984E-2</v>
      </c>
      <c r="U194" s="1">
        <f>'1-Kurs'!U194/'1-Kurs'!U193-1</f>
        <v>-3.0918459537543574E-2</v>
      </c>
      <c r="V194" s="1">
        <f>'1-Kurs'!V194/'1-Kurs'!V193-1</f>
        <v>3.0360797118878846E-2</v>
      </c>
      <c r="W194" s="1">
        <f>'1-Kurs'!W194/'1-Kurs'!W193-1</f>
        <v>-0.12065677783177464</v>
      </c>
      <c r="X194" s="1">
        <f>'1-Kurs'!X194/'1-Kurs'!X193-1</f>
        <v>0.10156038114524368</v>
      </c>
      <c r="Y194" s="1">
        <f>'1-Kurs'!Y194/'1-Kurs'!Y193-1</f>
        <v>-5.592761312664396E-2</v>
      </c>
      <c r="Z194" s="1">
        <f>'1-Kurs'!Z194/'1-Kurs'!Z193-1</f>
        <v>-1.0961927451560216E-2</v>
      </c>
      <c r="AA194" s="1">
        <f>'1-Kurs'!AA194/'1-Kurs'!AA193-1</f>
        <v>-2.1819245685105293E-2</v>
      </c>
      <c r="AB194" s="1">
        <f>'1-Kurs'!AB194/'1-Kurs'!AB193-1</f>
        <v>-5.6199578487451385E-3</v>
      </c>
      <c r="AC194" s="5">
        <f>'1-Kurs'!AC194/'1-Kurs'!AC193-1</f>
        <v>-1.5538432402489866E-2</v>
      </c>
    </row>
    <row r="195" spans="1:29" ht="12.75" x14ac:dyDescent="0.2">
      <c r="A195" s="9">
        <f>IF('1-Kurs'!A195=0,"",'1-Kurs'!A195)</f>
        <v>38929</v>
      </c>
      <c r="B195" s="1">
        <f>'1-Kurs'!B195/'1-Kurs'!B194-1</f>
        <v>-2.3299122015841278E-2</v>
      </c>
      <c r="C195" s="1">
        <f>'1-Kurs'!C195/'1-Kurs'!C194-1</f>
        <v>1.1950968926645933E-2</v>
      </c>
      <c r="D195" s="1">
        <f>'1-Kurs'!D195/'1-Kurs'!D194-1</f>
        <v>-1.3083244347462664E-2</v>
      </c>
      <c r="E195" s="1">
        <f>'1-Kurs'!E195/'1-Kurs'!E194-1</f>
        <v>6.8646633759628761E-2</v>
      </c>
      <c r="F195" s="1">
        <f>'1-Kurs'!F195/'1-Kurs'!F194-1</f>
        <v>-2.4280688641582393E-2</v>
      </c>
      <c r="G195" s="1">
        <f>'1-Kurs'!G195/'1-Kurs'!G194-1</f>
        <v>2.5061111701562222E-2</v>
      </c>
      <c r="H195" s="1">
        <f>'1-Kurs'!H195/'1-Kurs'!H194-1</f>
        <v>3.3043183047801739E-2</v>
      </c>
      <c r="I195" s="1">
        <f>'1-Kurs'!I195/'1-Kurs'!I194-1</f>
        <v>-1.9277814032093277E-2</v>
      </c>
      <c r="J195" s="1">
        <f>'1-Kurs'!J195/'1-Kurs'!J194-1</f>
        <v>-2.7765729130788008E-2</v>
      </c>
      <c r="K195" s="1">
        <f>'1-Kurs'!K195/'1-Kurs'!K194-1</f>
        <v>-9.964099011148142E-3</v>
      </c>
      <c r="L195" s="1">
        <f>'1-Kurs'!L195/'1-Kurs'!L194-1</f>
        <v>-1.5716316332442526E-3</v>
      </c>
      <c r="M195" s="1">
        <f>'1-Kurs'!M195/'1-Kurs'!M194-1</f>
        <v>0.29468375976829653</v>
      </c>
      <c r="N195" s="1">
        <f>'1-Kurs'!N195/'1-Kurs'!N194-1</f>
        <v>0.2214270593173866</v>
      </c>
      <c r="O195" s="1">
        <f>'1-Kurs'!O195/'1-Kurs'!O194-1</f>
        <v>4.5690481945559913E-2</v>
      </c>
      <c r="P195" s="1">
        <f>'1-Kurs'!P195/'1-Kurs'!P194-1</f>
        <v>-3.2399114613986923E-2</v>
      </c>
      <c r="Q195" s="1">
        <f>'1-Kurs'!Q195/'1-Kurs'!Q194-1</f>
        <v>-6.742219137090244E-2</v>
      </c>
      <c r="R195" s="1">
        <f>'1-Kurs'!R195/'1-Kurs'!R194-1</f>
        <v>1.4241830158043589E-2</v>
      </c>
      <c r="S195" s="1">
        <f>'1-Kurs'!S195/'1-Kurs'!S194-1</f>
        <v>-8.3583434108033705E-2</v>
      </c>
      <c r="T195" s="1">
        <f>'1-Kurs'!T195/'1-Kurs'!T194-1</f>
        <v>-1.9734346670543412E-2</v>
      </c>
      <c r="U195" s="1">
        <f>'1-Kurs'!U195/'1-Kurs'!U194-1</f>
        <v>8.095581545926267E-3</v>
      </c>
      <c r="V195" s="1">
        <f>'1-Kurs'!V195/'1-Kurs'!V194-1</f>
        <v>-1.2050370421895495E-3</v>
      </c>
      <c r="W195" s="1">
        <f>'1-Kurs'!W195/'1-Kurs'!W194-1</f>
        <v>6.6878697549007438E-2</v>
      </c>
      <c r="X195" s="1">
        <f>'1-Kurs'!X195/'1-Kurs'!X194-1</f>
        <v>-8.9416732322237458E-2</v>
      </c>
      <c r="Y195" s="1">
        <f>'1-Kurs'!Y195/'1-Kurs'!Y194-1</f>
        <v>7.592210459236215E-2</v>
      </c>
      <c r="Z195" s="1">
        <f>'1-Kurs'!Z195/'1-Kurs'!Z194-1</f>
        <v>4.2248253230452448E-3</v>
      </c>
      <c r="AA195" s="1">
        <f>'1-Kurs'!AA195/'1-Kurs'!AA194-1</f>
        <v>3.8072709290291717E-2</v>
      </c>
      <c r="AB195" s="1">
        <f>'1-Kurs'!AB195/'1-Kurs'!AB194-1</f>
        <v>1.9035990845596373E-2</v>
      </c>
      <c r="AC195" s="5">
        <f>'1-Kurs'!AC195/'1-Kurs'!AC194-1</f>
        <v>3.2100242333481299E-2</v>
      </c>
    </row>
    <row r="196" spans="1:29" ht="12.75" x14ac:dyDescent="0.2">
      <c r="A196" s="9">
        <f>IF('1-Kurs'!A196=0,"",'1-Kurs'!A196)</f>
        <v>38960</v>
      </c>
      <c r="B196" s="1">
        <f>'1-Kurs'!B196/'1-Kurs'!B195-1</f>
        <v>-2.8169248963630156E-2</v>
      </c>
      <c r="C196" s="1">
        <f>'1-Kurs'!C196/'1-Kurs'!C195-1</f>
        <v>-5.3529868484052612E-2</v>
      </c>
      <c r="D196" s="1">
        <f>'1-Kurs'!D196/'1-Kurs'!D195-1</f>
        <v>5.2477278286886309E-2</v>
      </c>
      <c r="E196" s="1">
        <f>'1-Kurs'!E196/'1-Kurs'!E195-1</f>
        <v>-1.5054936473540392E-2</v>
      </c>
      <c r="F196" s="1">
        <f>'1-Kurs'!F196/'1-Kurs'!F195-1</f>
        <v>-2.8332044341324969E-2</v>
      </c>
      <c r="G196" s="1">
        <f>'1-Kurs'!G196/'1-Kurs'!G195-1</f>
        <v>6.9674850696754831E-4</v>
      </c>
      <c r="H196" s="1">
        <f>'1-Kurs'!H196/'1-Kurs'!H195-1</f>
        <v>-1.5240342547717445E-2</v>
      </c>
      <c r="I196" s="1">
        <f>'1-Kurs'!I196/'1-Kurs'!I195-1</f>
        <v>-3.6462311428230754E-2</v>
      </c>
      <c r="J196" s="1">
        <f>'1-Kurs'!J196/'1-Kurs'!J195-1</f>
        <v>-3.1832653125874466E-2</v>
      </c>
      <c r="K196" s="1">
        <f>'1-Kurs'!K196/'1-Kurs'!K195-1</f>
        <v>8.8060157263913252E-2</v>
      </c>
      <c r="L196" s="1">
        <f>'1-Kurs'!L196/'1-Kurs'!L195-1</f>
        <v>5.441647480520162E-2</v>
      </c>
      <c r="M196" s="1">
        <f>'1-Kurs'!M196/'1-Kurs'!M195-1</f>
        <v>-0.19068727465831914</v>
      </c>
      <c r="N196" s="1">
        <f>'1-Kurs'!N196/'1-Kurs'!N195-1</f>
        <v>0.14987786882078136</v>
      </c>
      <c r="O196" s="1">
        <f>'1-Kurs'!O196/'1-Kurs'!O195-1</f>
        <v>0.13561132451252078</v>
      </c>
      <c r="P196" s="1">
        <f>'1-Kurs'!P196/'1-Kurs'!P195-1</f>
        <v>-6.9339257241526009E-2</v>
      </c>
      <c r="Q196" s="1">
        <f>'1-Kurs'!Q196/'1-Kurs'!Q195-1</f>
        <v>-4.0829674610525779E-2</v>
      </c>
      <c r="R196" s="1">
        <f>'1-Kurs'!R196/'1-Kurs'!R195-1</f>
        <v>-6.1302993363131497E-2</v>
      </c>
      <c r="S196" s="1">
        <f>'1-Kurs'!S196/'1-Kurs'!S195-1</f>
        <v>-0.20511567978291889</v>
      </c>
      <c r="T196" s="1">
        <f>'1-Kurs'!T196/'1-Kurs'!T195-1</f>
        <v>-0.17231261155344235</v>
      </c>
      <c r="U196" s="1">
        <f>'1-Kurs'!U196/'1-Kurs'!U195-1</f>
        <v>1.1195235723940433E-2</v>
      </c>
      <c r="V196" s="1">
        <f>'1-Kurs'!V196/'1-Kurs'!V195-1</f>
        <v>-6.2599826465370989E-2</v>
      </c>
      <c r="W196" s="1">
        <f>'1-Kurs'!W196/'1-Kurs'!W195-1</f>
        <v>9.7178480845283577E-3</v>
      </c>
      <c r="X196" s="1">
        <f>'1-Kurs'!X196/'1-Kurs'!X195-1</f>
        <v>-2.5087255611059844E-2</v>
      </c>
      <c r="Y196" s="1">
        <f>'1-Kurs'!Y196/'1-Kurs'!Y195-1</f>
        <v>0.12683157351376639</v>
      </c>
      <c r="Z196" s="1">
        <f>'1-Kurs'!Z196/'1-Kurs'!Z195-1</f>
        <v>1.2087098455923373E-2</v>
      </c>
      <c r="AA196" s="1">
        <f>'1-Kurs'!AA196/'1-Kurs'!AA195-1</f>
        <v>5.9619518152366213E-2</v>
      </c>
      <c r="AB196" s="1">
        <f>'1-Kurs'!AB196/'1-Kurs'!AB195-1</f>
        <v>-1.2896340481687307E-2</v>
      </c>
      <c r="AC196" s="5">
        <f>'1-Kurs'!AC196/'1-Kurs'!AC195-1</f>
        <v>-3.603709066451477E-2</v>
      </c>
    </row>
    <row r="197" spans="1:29" ht="12.75" x14ac:dyDescent="0.2">
      <c r="A197" s="9">
        <f>IF('1-Kurs'!A197=0,"",'1-Kurs'!A197)</f>
        <v>38989</v>
      </c>
      <c r="B197" s="1">
        <f>'1-Kurs'!B197/'1-Kurs'!B196-1</f>
        <v>3.4232363661843346E-2</v>
      </c>
      <c r="C197" s="1">
        <f>'1-Kurs'!C197/'1-Kurs'!C196-1</f>
        <v>-0.11294495523104575</v>
      </c>
      <c r="D197" s="1">
        <f>'1-Kurs'!D197/'1-Kurs'!D196-1</f>
        <v>6.7224727257109151E-4</v>
      </c>
      <c r="E197" s="1">
        <f>'1-Kurs'!E197/'1-Kurs'!E196-1</f>
        <v>5.2253460306819211E-3</v>
      </c>
      <c r="F197" s="1">
        <f>'1-Kurs'!F197/'1-Kurs'!F196-1</f>
        <v>6.2625787891766427E-2</v>
      </c>
      <c r="G197" s="1">
        <f>'1-Kurs'!G197/'1-Kurs'!G196-1</f>
        <v>-8.0439143264480539E-2</v>
      </c>
      <c r="H197" s="1">
        <f>'1-Kurs'!H197/'1-Kurs'!H196-1</f>
        <v>-4.3554833867229359E-2</v>
      </c>
      <c r="I197" s="1">
        <f>'1-Kurs'!I197/'1-Kurs'!I196-1</f>
        <v>-0.14855440368328043</v>
      </c>
      <c r="J197" s="1">
        <f>'1-Kurs'!J197/'1-Kurs'!J196-1</f>
        <v>1.1587805891572378E-2</v>
      </c>
      <c r="K197" s="1">
        <f>'1-Kurs'!K197/'1-Kurs'!K196-1</f>
        <v>-5.773590264030537E-2</v>
      </c>
      <c r="L197" s="1">
        <f>'1-Kurs'!L197/'1-Kurs'!L196-1</f>
        <v>-3.198906019361869E-2</v>
      </c>
      <c r="M197" s="1">
        <f>'1-Kurs'!M197/'1-Kurs'!M196-1</f>
        <v>-0.31422690665966768</v>
      </c>
      <c r="N197" s="1">
        <f>'1-Kurs'!N197/'1-Kurs'!N196-1</f>
        <v>3.2082323624812892E-2</v>
      </c>
      <c r="O197" s="1">
        <f>'1-Kurs'!O197/'1-Kurs'!O196-1</f>
        <v>-0.11084073440325459</v>
      </c>
      <c r="P197" s="1">
        <f>'1-Kurs'!P197/'1-Kurs'!P196-1</f>
        <v>-1.0967542562424271E-2</v>
      </c>
      <c r="Q197" s="1">
        <f>'1-Kurs'!Q197/'1-Kurs'!Q196-1</f>
        <v>1.6985733838225769E-2</v>
      </c>
      <c r="R197" s="1">
        <f>'1-Kurs'!R197/'1-Kurs'!R196-1</f>
        <v>-5.4556270084489822E-2</v>
      </c>
      <c r="S197" s="1">
        <f>'1-Kurs'!S197/'1-Kurs'!S196-1</f>
        <v>-7.351369200513147E-2</v>
      </c>
      <c r="T197" s="1">
        <f>'1-Kurs'!T197/'1-Kurs'!T196-1</f>
        <v>-0.12806349401057637</v>
      </c>
      <c r="U197" s="1">
        <f>'1-Kurs'!U197/'1-Kurs'!U196-1</f>
        <v>5.326199037995738E-2</v>
      </c>
      <c r="V197" s="1">
        <f>'1-Kurs'!V197/'1-Kurs'!V196-1</f>
        <v>-0.11629168482704721</v>
      </c>
      <c r="W197" s="1">
        <f>'1-Kurs'!W197/'1-Kurs'!W196-1</f>
        <v>-3.0692541839938081E-2</v>
      </c>
      <c r="X197" s="1">
        <f>'1-Kurs'!X197/'1-Kurs'!X196-1</f>
        <v>-4.8442602680520697E-3</v>
      </c>
      <c r="Y197" s="1">
        <f>'1-Kurs'!Y197/'1-Kurs'!Y196-1</f>
        <v>0.15809368470042506</v>
      </c>
      <c r="Z197" s="1">
        <f>'1-Kurs'!Z197/'1-Kurs'!Z196-1</f>
        <v>-8.4080025974317962E-2</v>
      </c>
      <c r="AA197" s="1">
        <f>'1-Kurs'!AA197/'1-Kurs'!AA196-1</f>
        <v>2.6796915071778393E-3</v>
      </c>
      <c r="AB197" s="1">
        <f>'1-Kurs'!AB197/'1-Kurs'!AB196-1</f>
        <v>-3.9455710642916419E-2</v>
      </c>
      <c r="AC197" s="5">
        <f>'1-Kurs'!AC197/'1-Kurs'!AC196-1</f>
        <v>-6.0210952509977989E-2</v>
      </c>
    </row>
    <row r="198" spans="1:29" ht="12.75" x14ac:dyDescent="0.2">
      <c r="A198" s="9">
        <f>IF('1-Kurs'!A198=0,"",'1-Kurs'!A198)</f>
        <v>39021</v>
      </c>
      <c r="B198" s="1">
        <f>'1-Kurs'!B198/'1-Kurs'!B197-1</f>
        <v>9.2228391920890163E-2</v>
      </c>
      <c r="C198" s="1">
        <f>'1-Kurs'!C198/'1-Kurs'!C197-1</f>
        <v>-6.2678853523404854E-2</v>
      </c>
      <c r="D198" s="1">
        <f>'1-Kurs'!D198/'1-Kurs'!D197-1</f>
        <v>9.9733068426675064E-3</v>
      </c>
      <c r="E198" s="1">
        <f>'1-Kurs'!E198/'1-Kurs'!E197-1</f>
        <v>-2.9009299673603328E-2</v>
      </c>
      <c r="F198" s="1">
        <f>'1-Kurs'!F198/'1-Kurs'!F197-1</f>
        <v>0.22717934084748181</v>
      </c>
      <c r="G198" s="1">
        <f>'1-Kurs'!G198/'1-Kurs'!G197-1</f>
        <v>-1.8911208361313991E-2</v>
      </c>
      <c r="H198" s="1">
        <f>'1-Kurs'!H198/'1-Kurs'!H197-1</f>
        <v>8.6903023327637996E-3</v>
      </c>
      <c r="I198" s="1">
        <f>'1-Kurs'!I198/'1-Kurs'!I197-1</f>
        <v>-6.6699648811787915E-2</v>
      </c>
      <c r="J198" s="1">
        <f>'1-Kurs'!J198/'1-Kurs'!J197-1</f>
        <v>4.4843440951338076E-2</v>
      </c>
      <c r="K198" s="1">
        <f>'1-Kurs'!K198/'1-Kurs'!K197-1</f>
        <v>7.2031614554892931E-2</v>
      </c>
      <c r="L198" s="1">
        <f>'1-Kurs'!L198/'1-Kurs'!L197-1</f>
        <v>-1.826163587701557E-2</v>
      </c>
      <c r="M198" s="1">
        <f>'1-Kurs'!M198/'1-Kurs'!M197-1</f>
        <v>7.6921992272952489E-2</v>
      </c>
      <c r="N198" s="1">
        <f>'1-Kurs'!N198/'1-Kurs'!N197-1</f>
        <v>8.8919555706268305E-2</v>
      </c>
      <c r="O198" s="1">
        <f>'1-Kurs'!O198/'1-Kurs'!O197-1</f>
        <v>6.7885494435705906E-2</v>
      </c>
      <c r="P198" s="1">
        <f>'1-Kurs'!P198/'1-Kurs'!P197-1</f>
        <v>0.15231827323660396</v>
      </c>
      <c r="Q198" s="1">
        <f>'1-Kurs'!Q198/'1-Kurs'!Q197-1</f>
        <v>0.16310050531521947</v>
      </c>
      <c r="R198" s="1">
        <f>'1-Kurs'!R198/'1-Kurs'!R197-1</f>
        <v>0.10624582146440509</v>
      </c>
      <c r="S198" s="1">
        <f>'1-Kurs'!S198/'1-Kurs'!S197-1</f>
        <v>-1.2727956874954427E-2</v>
      </c>
      <c r="T198" s="1">
        <f>'1-Kurs'!T198/'1-Kurs'!T197-1</f>
        <v>-8.3121464696495728E-2</v>
      </c>
      <c r="U198" s="1">
        <f>'1-Kurs'!U198/'1-Kurs'!U197-1</f>
        <v>9.5015085849072811E-2</v>
      </c>
      <c r="V198" s="1">
        <f>'1-Kurs'!V198/'1-Kurs'!V197-1</f>
        <v>-7.7785852080611839E-2</v>
      </c>
      <c r="W198" s="1">
        <f>'1-Kurs'!W198/'1-Kurs'!W197-1</f>
        <v>0.2794382304073606</v>
      </c>
      <c r="X198" s="1">
        <f>'1-Kurs'!X198/'1-Kurs'!X197-1</f>
        <v>1.2555129000118459E-2</v>
      </c>
      <c r="Y198" s="1">
        <f>'1-Kurs'!Y198/'1-Kurs'!Y197-1</f>
        <v>0.19631831431194668</v>
      </c>
      <c r="Z198" s="1">
        <f>'1-Kurs'!Z198/'1-Kurs'!Z197-1</f>
        <v>-5.1254576330283519E-2</v>
      </c>
      <c r="AA198" s="1">
        <f>'1-Kurs'!AA198/'1-Kurs'!AA197-1</f>
        <v>0.17783225386954449</v>
      </c>
      <c r="AB198" s="1">
        <f>'1-Kurs'!AB198/'1-Kurs'!AB197-1</f>
        <v>5.5809482964990886E-2</v>
      </c>
      <c r="AC198" s="5">
        <f>'1-Kurs'!AC198/'1-Kurs'!AC197-1</f>
        <v>4.7436380668463451E-2</v>
      </c>
    </row>
    <row r="199" spans="1:29" ht="12.75" x14ac:dyDescent="0.2">
      <c r="A199" s="9">
        <f>IF('1-Kurs'!A199=0,"",'1-Kurs'!A199)</f>
        <v>39051</v>
      </c>
      <c r="B199" s="1">
        <f>'1-Kurs'!B199/'1-Kurs'!B198-1</f>
        <v>-1.9696766385805642E-2</v>
      </c>
      <c r="C199" s="1">
        <f>'1-Kurs'!C199/'1-Kurs'!C198-1</f>
        <v>5.151379713612414E-2</v>
      </c>
      <c r="D199" s="1">
        <f>'1-Kurs'!D199/'1-Kurs'!D198-1</f>
        <v>0.11301558884509522</v>
      </c>
      <c r="E199" s="1">
        <f>'1-Kurs'!E199/'1-Kurs'!E198-1</f>
        <v>-4.8548791662625601E-2</v>
      </c>
      <c r="F199" s="1">
        <f>'1-Kurs'!F199/'1-Kurs'!F198-1</f>
        <v>0.16904130770929982</v>
      </c>
      <c r="G199" s="1">
        <f>'1-Kurs'!G199/'1-Kurs'!G198-1</f>
        <v>6.8907539863010125E-3</v>
      </c>
      <c r="H199" s="1">
        <f>'1-Kurs'!H199/'1-Kurs'!H198-1</f>
        <v>6.9728953399541771E-2</v>
      </c>
      <c r="I199" s="1">
        <f>'1-Kurs'!I199/'1-Kurs'!I198-1</f>
        <v>7.6589802535067975E-2</v>
      </c>
      <c r="J199" s="1">
        <f>'1-Kurs'!J199/'1-Kurs'!J198-1</f>
        <v>3.8415599036411008E-2</v>
      </c>
      <c r="K199" s="1">
        <f>'1-Kurs'!K199/'1-Kurs'!K198-1</f>
        <v>-4.3511120886826404E-2</v>
      </c>
      <c r="L199" s="1">
        <f>'1-Kurs'!L199/'1-Kurs'!L198-1</f>
        <v>-1.9677676745848305E-2</v>
      </c>
      <c r="M199" s="1">
        <f>'1-Kurs'!M199/'1-Kurs'!M198-1</f>
        <v>0.11036146831891513</v>
      </c>
      <c r="N199" s="1">
        <f>'1-Kurs'!N199/'1-Kurs'!N198-1</f>
        <v>9.5674230138201199E-2</v>
      </c>
      <c r="O199" s="1">
        <f>'1-Kurs'!O199/'1-Kurs'!O198-1</f>
        <v>0.1391938377641635</v>
      </c>
      <c r="P199" s="1">
        <f>'1-Kurs'!P199/'1-Kurs'!P198-1</f>
        <v>6.8432488757779408E-2</v>
      </c>
      <c r="Q199" s="1">
        <f>'1-Kurs'!Q199/'1-Kurs'!Q198-1</f>
        <v>3.2595791786816486E-2</v>
      </c>
      <c r="R199" s="1">
        <f>'1-Kurs'!R199/'1-Kurs'!R198-1</f>
        <v>9.5490831865464587E-2</v>
      </c>
      <c r="S199" s="1">
        <f>'1-Kurs'!S199/'1-Kurs'!S198-1</f>
        <v>7.541403007590386E-2</v>
      </c>
      <c r="T199" s="1">
        <f>'1-Kurs'!T199/'1-Kurs'!T198-1</f>
        <v>0.10949803656579005</v>
      </c>
      <c r="U199" s="1">
        <f>'1-Kurs'!U199/'1-Kurs'!U198-1</f>
        <v>3.9061397133789422E-2</v>
      </c>
      <c r="V199" s="1">
        <f>'1-Kurs'!V199/'1-Kurs'!V198-1</f>
        <v>4.5895855012595188E-2</v>
      </c>
      <c r="W199" s="1">
        <f>'1-Kurs'!W199/'1-Kurs'!W198-1</f>
        <v>4.5648305471160944E-2</v>
      </c>
      <c r="X199" s="1">
        <f>'1-Kurs'!X199/'1-Kurs'!X198-1</f>
        <v>2.9815109166098974E-2</v>
      </c>
      <c r="Y199" s="1">
        <f>'1-Kurs'!Y199/'1-Kurs'!Y198-1</f>
        <v>3.5063895209435092E-2</v>
      </c>
      <c r="Z199" s="1">
        <f>'1-Kurs'!Z199/'1-Kurs'!Z198-1</f>
        <v>8.7510944461515638E-2</v>
      </c>
      <c r="AA199" s="1">
        <f>'1-Kurs'!AA199/'1-Kurs'!AA198-1</f>
        <v>2.8088414109681104E-2</v>
      </c>
      <c r="AB199" s="1">
        <f>'1-Kurs'!AB199/'1-Kurs'!AB198-1</f>
        <v>5.5057926261694146E-2</v>
      </c>
      <c r="AC199" s="5">
        <f>'1-Kurs'!AC199/'1-Kurs'!AC198-1</f>
        <v>5.4687472462398912E-2</v>
      </c>
    </row>
    <row r="200" spans="1:29" ht="12.75" x14ac:dyDescent="0.2">
      <c r="A200" s="9">
        <f>IF('1-Kurs'!A200=0,"",'1-Kurs'!A200)</f>
        <v>39080</v>
      </c>
      <c r="B200" s="1">
        <f>'1-Kurs'!B200/'1-Kurs'!B199-1</f>
        <v>3.674234964827261E-2</v>
      </c>
      <c r="C200" s="1">
        <f>'1-Kurs'!C200/'1-Kurs'!C199-1</f>
        <v>-5.0928541697861429E-2</v>
      </c>
      <c r="D200" s="1">
        <f>'1-Kurs'!D200/'1-Kurs'!D199-1</f>
        <v>1.9276465006572208E-2</v>
      </c>
      <c r="E200" s="1">
        <f>'1-Kurs'!E200/'1-Kurs'!E199-1</f>
        <v>-9.8005987846991993E-2</v>
      </c>
      <c r="F200" s="1">
        <f>'1-Kurs'!F200/'1-Kurs'!F199-1</f>
        <v>3.299263321987711E-3</v>
      </c>
      <c r="G200" s="1">
        <f>'1-Kurs'!G200/'1-Kurs'!G199-1</f>
        <v>5.4395185758019604E-2</v>
      </c>
      <c r="H200" s="1">
        <f>'1-Kurs'!H200/'1-Kurs'!H199-1</f>
        <v>-1.8976269807535084E-2</v>
      </c>
      <c r="I200" s="1">
        <f>'1-Kurs'!I200/'1-Kurs'!I199-1</f>
        <v>-0.11842732551922175</v>
      </c>
      <c r="J200" s="1">
        <f>'1-Kurs'!J200/'1-Kurs'!J199-1</f>
        <v>-6.9943412266654459E-2</v>
      </c>
      <c r="K200" s="1">
        <f>'1-Kurs'!K200/'1-Kurs'!K199-1</f>
        <v>-4.9569215181469062E-2</v>
      </c>
      <c r="L200" s="1">
        <f>'1-Kurs'!L200/'1-Kurs'!L199-1</f>
        <v>4.2240549740772293E-2</v>
      </c>
      <c r="M200" s="1">
        <f>'1-Kurs'!M200/'1-Kurs'!M199-1</f>
        <v>-0.27491337152791218</v>
      </c>
      <c r="N200" s="1">
        <f>'1-Kurs'!N200/'1-Kurs'!N199-1</f>
        <v>-4.3836207796910109E-3</v>
      </c>
      <c r="O200" s="1">
        <f>'1-Kurs'!O200/'1-Kurs'!O199-1</f>
        <v>-7.9978195766445825E-2</v>
      </c>
      <c r="P200" s="1">
        <f>'1-Kurs'!P200/'1-Kurs'!P199-1</f>
        <v>-2.0779357162339362E-3</v>
      </c>
      <c r="Q200" s="1">
        <f>'1-Kurs'!Q200/'1-Kurs'!Q199-1</f>
        <v>-9.6073132032625796E-3</v>
      </c>
      <c r="R200" s="1">
        <f>'1-Kurs'!R200/'1-Kurs'!R199-1</f>
        <v>-9.3549215304566946E-3</v>
      </c>
      <c r="S200" s="1">
        <f>'1-Kurs'!S200/'1-Kurs'!S199-1</f>
        <v>-4.6375086001917976E-2</v>
      </c>
      <c r="T200" s="1">
        <f>'1-Kurs'!T200/'1-Kurs'!T199-1</f>
        <v>-6.0828049566481246E-2</v>
      </c>
      <c r="U200" s="1">
        <f>'1-Kurs'!U200/'1-Kurs'!U199-1</f>
        <v>-3.5523195158687848E-2</v>
      </c>
      <c r="V200" s="1">
        <f>'1-Kurs'!V200/'1-Kurs'!V199-1</f>
        <v>-3.6914367863223774E-2</v>
      </c>
      <c r="W200" s="1">
        <f>'1-Kurs'!W200/'1-Kurs'!W199-1</f>
        <v>-2.2775188963666815E-2</v>
      </c>
      <c r="X200" s="1">
        <f>'1-Kurs'!X200/'1-Kurs'!X199-1</f>
        <v>5.4222180647057971E-2</v>
      </c>
      <c r="Y200" s="1">
        <f>'1-Kurs'!Y200/'1-Kurs'!Y199-1</f>
        <v>1.1021870070550666E-2</v>
      </c>
      <c r="Z200" s="1">
        <f>'1-Kurs'!Z200/'1-Kurs'!Z199-1</f>
        <v>-3.0986715821781807E-2</v>
      </c>
      <c r="AA200" s="1">
        <f>'1-Kurs'!AA200/'1-Kurs'!AA199-1</f>
        <v>0.10733499428042115</v>
      </c>
      <c r="AB200" s="1">
        <f>'1-Kurs'!AB200/'1-Kurs'!AB199-1</f>
        <v>-2.6578302144070753E-2</v>
      </c>
      <c r="AC200" s="5">
        <f>'1-Kurs'!AC200/'1-Kurs'!AC199-1</f>
        <v>-4.5927900545603917E-2</v>
      </c>
    </row>
    <row r="201" spans="1:29" ht="12.75" x14ac:dyDescent="0.2">
      <c r="A201" s="9">
        <f>IF('1-Kurs'!A201=0,"",'1-Kurs'!A201)</f>
        <v>39113</v>
      </c>
      <c r="B201" s="1">
        <f>'1-Kurs'!B201/'1-Kurs'!B200-1</f>
        <v>-1.3838901756315414E-2</v>
      </c>
      <c r="C201" s="1">
        <f>'1-Kurs'!C201/'1-Kurs'!C200-1</f>
        <v>-7.0815288298191392E-2</v>
      </c>
      <c r="D201" s="1">
        <f>'1-Kurs'!D201/'1-Kurs'!D200-1</f>
        <v>-6.3461247581043878E-2</v>
      </c>
      <c r="E201" s="1">
        <f>'1-Kurs'!E201/'1-Kurs'!E200-1</f>
        <v>-9.210378035199529E-2</v>
      </c>
      <c r="F201" s="1">
        <f>'1-Kurs'!F201/'1-Kurs'!F200-1</f>
        <v>4.000118947905773E-2</v>
      </c>
      <c r="G201" s="1">
        <f>'1-Kurs'!G201/'1-Kurs'!G200-1</f>
        <v>-3.4555646663536832E-2</v>
      </c>
      <c r="H201" s="1">
        <f>'1-Kurs'!H201/'1-Kurs'!H200-1</f>
        <v>2.587342010996263E-2</v>
      </c>
      <c r="I201" s="1">
        <f>'1-Kurs'!I201/'1-Kurs'!I200-1</f>
        <v>3.4841760338462091E-3</v>
      </c>
      <c r="J201" s="1">
        <f>'1-Kurs'!J201/'1-Kurs'!J200-1</f>
        <v>-3.6758149794562267E-2</v>
      </c>
      <c r="K201" s="1">
        <f>'1-Kurs'!K201/'1-Kurs'!K200-1</f>
        <v>4.5468933624889463E-2</v>
      </c>
      <c r="L201" s="1">
        <f>'1-Kurs'!L201/'1-Kurs'!L200-1</f>
        <v>-2.9844554106090992E-3</v>
      </c>
      <c r="M201" s="1">
        <f>'1-Kurs'!M201/'1-Kurs'!M200-1</f>
        <v>0.18436869091677877</v>
      </c>
      <c r="N201" s="1">
        <f>'1-Kurs'!N201/'1-Kurs'!N200-1</f>
        <v>0.14005441725104917</v>
      </c>
      <c r="O201" s="1">
        <f>'1-Kurs'!O201/'1-Kurs'!O200-1</f>
        <v>5.3905913145774642E-2</v>
      </c>
      <c r="P201" s="1">
        <f>'1-Kurs'!P201/'1-Kurs'!P200-1</f>
        <v>3.6650061508105791E-2</v>
      </c>
      <c r="Q201" s="1">
        <f>'1-Kurs'!Q201/'1-Kurs'!Q200-1</f>
        <v>5.815809639470193E-2</v>
      </c>
      <c r="R201" s="1">
        <f>'1-Kurs'!R201/'1-Kurs'!R200-1</f>
        <v>-7.5757700023457719E-3</v>
      </c>
      <c r="S201" s="1">
        <f>'1-Kurs'!S201/'1-Kurs'!S200-1</f>
        <v>-9.3719004042246756E-2</v>
      </c>
      <c r="T201" s="1">
        <f>'1-Kurs'!T201/'1-Kurs'!T200-1</f>
        <v>-6.0362927643545561E-2</v>
      </c>
      <c r="U201" s="1">
        <f>'1-Kurs'!U201/'1-Kurs'!U200-1</f>
        <v>-6.2536628969623753E-2</v>
      </c>
      <c r="V201" s="1">
        <f>'1-Kurs'!V201/'1-Kurs'!V200-1</f>
        <v>-6.3643476522402431E-2</v>
      </c>
      <c r="W201" s="1">
        <f>'1-Kurs'!W201/'1-Kurs'!W200-1</f>
        <v>-0.17104424550139674</v>
      </c>
      <c r="X201" s="1">
        <f>'1-Kurs'!X201/'1-Kurs'!X200-1</f>
        <v>-6.4901728388802038E-3</v>
      </c>
      <c r="Y201" s="1">
        <f>'1-Kurs'!Y201/'1-Kurs'!Y200-1</f>
        <v>2.2919229836978694E-2</v>
      </c>
      <c r="Z201" s="1">
        <f>'1-Kurs'!Z201/'1-Kurs'!Z200-1</f>
        <v>3.7938511514963524E-2</v>
      </c>
      <c r="AA201" s="1">
        <f>'1-Kurs'!AA201/'1-Kurs'!AA200-1</f>
        <v>4.9522767131905843E-2</v>
      </c>
      <c r="AB201" s="1">
        <f>'1-Kurs'!AB201/'1-Kurs'!AB200-1</f>
        <v>-3.1363187857185171E-3</v>
      </c>
      <c r="AC201" s="5">
        <f>'1-Kurs'!AC201/'1-Kurs'!AC200-1</f>
        <v>2.1033484479326958E-3</v>
      </c>
    </row>
    <row r="202" spans="1:29" ht="12.75" x14ac:dyDescent="0.2">
      <c r="A202" s="9">
        <f>IF('1-Kurs'!A202=0,"",'1-Kurs'!A202)</f>
        <v>39141</v>
      </c>
      <c r="B202" s="1">
        <f>'1-Kurs'!B202/'1-Kurs'!B201-1</f>
        <v>3.3854130485579059E-2</v>
      </c>
      <c r="C202" s="1">
        <f>'1-Kurs'!C202/'1-Kurs'!C201-1</f>
        <v>6.5919281097581051E-2</v>
      </c>
      <c r="D202" s="1">
        <f>'1-Kurs'!D202/'1-Kurs'!D201-1</f>
        <v>-1.4514012840663781E-2</v>
      </c>
      <c r="E202" s="1">
        <f>'1-Kurs'!E202/'1-Kurs'!E201-1</f>
        <v>5.9303490982843376E-2</v>
      </c>
      <c r="F202" s="1">
        <f>'1-Kurs'!F202/'1-Kurs'!F201-1</f>
        <v>5.1136580251620156E-2</v>
      </c>
      <c r="G202" s="1">
        <f>'1-Kurs'!G202/'1-Kurs'!G201-1</f>
        <v>-9.01983018068786E-3</v>
      </c>
      <c r="H202" s="1">
        <f>'1-Kurs'!H202/'1-Kurs'!H201-1</f>
        <v>2.622112142837274E-2</v>
      </c>
      <c r="I202" s="1">
        <f>'1-Kurs'!I202/'1-Kurs'!I201-1</f>
        <v>6.2157383743465466E-2</v>
      </c>
      <c r="J202" s="1">
        <f>'1-Kurs'!J202/'1-Kurs'!J201-1</f>
        <v>3.8858579152780459E-2</v>
      </c>
      <c r="K202" s="1">
        <f>'1-Kurs'!K202/'1-Kurs'!K201-1</f>
        <v>-3.0399103513558678E-3</v>
      </c>
      <c r="L202" s="1">
        <f>'1-Kurs'!L202/'1-Kurs'!L201-1</f>
        <v>4.5683094440149397E-2</v>
      </c>
      <c r="M202" s="1">
        <f>'1-Kurs'!M202/'1-Kurs'!M201-1</f>
        <v>-4.4396799460168834E-2</v>
      </c>
      <c r="N202" s="1">
        <f>'1-Kurs'!N202/'1-Kurs'!N201-1</f>
        <v>0.14824240267945865</v>
      </c>
      <c r="O202" s="1">
        <f>'1-Kurs'!O202/'1-Kurs'!O201-1</f>
        <v>4.3160067437409522E-2</v>
      </c>
      <c r="P202" s="1">
        <f>'1-Kurs'!P202/'1-Kurs'!P201-1</f>
        <v>7.5196376354566663E-2</v>
      </c>
      <c r="Q202" s="1">
        <f>'1-Kurs'!Q202/'1-Kurs'!Q201-1</f>
        <v>9.269893578631283E-2</v>
      </c>
      <c r="R202" s="1">
        <f>'1-Kurs'!R202/'1-Kurs'!R201-1</f>
        <v>3.4921015334140382E-2</v>
      </c>
      <c r="S202" s="1">
        <f>'1-Kurs'!S202/'1-Kurs'!S201-1</f>
        <v>-5.1092223456982166E-3</v>
      </c>
      <c r="T202" s="1">
        <f>'1-Kurs'!T202/'1-Kurs'!T201-1</f>
        <v>0.1125545961722374</v>
      </c>
      <c r="U202" s="1">
        <f>'1-Kurs'!U202/'1-Kurs'!U201-1</f>
        <v>1.5313608984478533E-2</v>
      </c>
      <c r="V202" s="1">
        <f>'1-Kurs'!V202/'1-Kurs'!V201-1</f>
        <v>6.2589439426041116E-2</v>
      </c>
      <c r="W202" s="1">
        <f>'1-Kurs'!W202/'1-Kurs'!W201-1</f>
        <v>4.7455449426303531E-5</v>
      </c>
      <c r="X202" s="1">
        <f>'1-Kurs'!X202/'1-Kurs'!X201-1</f>
        <v>5.5884097912001662E-2</v>
      </c>
      <c r="Y202" s="1">
        <f>'1-Kurs'!Y202/'1-Kurs'!Y201-1</f>
        <v>9.5910109178993785E-2</v>
      </c>
      <c r="Z202" s="1">
        <f>'1-Kurs'!Z202/'1-Kurs'!Z201-1</f>
        <v>6.684675606530055E-2</v>
      </c>
      <c r="AA202" s="1">
        <f>'1-Kurs'!AA202/'1-Kurs'!AA201-1</f>
        <v>0.10697313238046591</v>
      </c>
      <c r="AB202" s="1">
        <f>'1-Kurs'!AB202/'1-Kurs'!AB201-1</f>
        <v>4.6822764598640321E-2</v>
      </c>
      <c r="AC202" s="5">
        <f>'1-Kurs'!AC202/'1-Kurs'!AC201-1</f>
        <v>3.367509460295981E-2</v>
      </c>
    </row>
    <row r="203" spans="1:29" ht="12.75" x14ac:dyDescent="0.2">
      <c r="A203" s="9">
        <f>IF('1-Kurs'!A203=0,"",'1-Kurs'!A203)</f>
        <v>39171</v>
      </c>
      <c r="B203" s="1">
        <f>'1-Kurs'!B203/'1-Kurs'!B202-1</f>
        <v>-6.1554832179548935E-3</v>
      </c>
      <c r="C203" s="1">
        <f>'1-Kurs'!C203/'1-Kurs'!C202-1</f>
        <v>6.9029547087164689E-2</v>
      </c>
      <c r="D203" s="1">
        <f>'1-Kurs'!D203/'1-Kurs'!D202-1</f>
        <v>-7.4194720168954564E-2</v>
      </c>
      <c r="E203" s="1">
        <f>'1-Kurs'!E203/'1-Kurs'!E202-1</f>
        <v>0.14790498088225856</v>
      </c>
      <c r="F203" s="1">
        <f>'1-Kurs'!F203/'1-Kurs'!F202-1</f>
        <v>-0.13645523766777523</v>
      </c>
      <c r="G203" s="1">
        <f>'1-Kurs'!G203/'1-Kurs'!G202-1</f>
        <v>-4.8845129281294142E-4</v>
      </c>
      <c r="H203" s="1">
        <f>'1-Kurs'!H203/'1-Kurs'!H202-1</f>
        <v>-1.0643082245469171E-2</v>
      </c>
      <c r="I203" s="1">
        <f>'1-Kurs'!I203/'1-Kurs'!I202-1</f>
        <v>6.1455234940049452E-2</v>
      </c>
      <c r="J203" s="1">
        <f>'1-Kurs'!J203/'1-Kurs'!J202-1</f>
        <v>-0.11073479204426839</v>
      </c>
      <c r="K203" s="1">
        <f>'1-Kurs'!K203/'1-Kurs'!K202-1</f>
        <v>-3.1488408055977857E-2</v>
      </c>
      <c r="L203" s="1">
        <f>'1-Kurs'!L203/'1-Kurs'!L202-1</f>
        <v>8.0299545687740892E-3</v>
      </c>
      <c r="M203" s="1">
        <f>'1-Kurs'!M203/'1-Kurs'!M202-1</f>
        <v>4.8249431393639686E-2</v>
      </c>
      <c r="N203" s="1">
        <f>'1-Kurs'!N203/'1-Kurs'!N202-1</f>
        <v>0.10255856023730225</v>
      </c>
      <c r="O203" s="1">
        <f>'1-Kurs'!O203/'1-Kurs'!O202-1</f>
        <v>-5.1198662404862483E-2</v>
      </c>
      <c r="P203" s="1">
        <f>'1-Kurs'!P203/'1-Kurs'!P202-1</f>
        <v>-2.9295328928820363E-2</v>
      </c>
      <c r="Q203" s="1">
        <f>'1-Kurs'!Q203/'1-Kurs'!Q202-1</f>
        <v>-7.8082495656877082E-2</v>
      </c>
      <c r="R203" s="1">
        <f>'1-Kurs'!R203/'1-Kurs'!R202-1</f>
        <v>6.0313774404076925E-2</v>
      </c>
      <c r="S203" s="1">
        <f>'1-Kurs'!S203/'1-Kurs'!S202-1</f>
        <v>-6.045843935758366E-2</v>
      </c>
      <c r="T203" s="1">
        <f>'1-Kurs'!T203/'1-Kurs'!T202-1</f>
        <v>9.4685867171206084E-2</v>
      </c>
      <c r="U203" s="1">
        <f>'1-Kurs'!U203/'1-Kurs'!U202-1</f>
        <v>-9.8695822172850223E-2</v>
      </c>
      <c r="V203" s="1">
        <f>'1-Kurs'!V203/'1-Kurs'!V202-1</f>
        <v>4.8919900579447839E-2</v>
      </c>
      <c r="W203" s="1">
        <f>'1-Kurs'!W203/'1-Kurs'!W202-1</f>
        <v>-6.0977004676264768E-2</v>
      </c>
      <c r="X203" s="1">
        <f>'1-Kurs'!X203/'1-Kurs'!X202-1</f>
        <v>0.13228769542775076</v>
      </c>
      <c r="Y203" s="1">
        <f>'1-Kurs'!Y203/'1-Kurs'!Y202-1</f>
        <v>6.1889225815022986E-2</v>
      </c>
      <c r="Z203" s="1">
        <f>'1-Kurs'!Z203/'1-Kurs'!Z202-1</f>
        <v>-5.4976427426012275E-3</v>
      </c>
      <c r="AA203" s="1">
        <f>'1-Kurs'!AA203/'1-Kurs'!AA202-1</f>
        <v>2.3231984301503639E-2</v>
      </c>
      <c r="AB203" s="1">
        <f>'1-Kurs'!AB203/'1-Kurs'!AB202-1</f>
        <v>4.0073302375047692E-3</v>
      </c>
      <c r="AC203" s="5">
        <f>'1-Kurs'!AC203/'1-Kurs'!AC202-1</f>
        <v>9.7491212202633903E-3</v>
      </c>
    </row>
    <row r="204" spans="1:29" ht="12.75" x14ac:dyDescent="0.2">
      <c r="A204" s="9">
        <f>IF('1-Kurs'!A204=0,"",'1-Kurs'!A204)</f>
        <v>39202</v>
      </c>
      <c r="B204" s="1">
        <f>'1-Kurs'!B204/'1-Kurs'!B203-1</f>
        <v>2.6678549477566316E-2</v>
      </c>
      <c r="C204" s="1">
        <f>'1-Kurs'!C204/'1-Kurs'!C203-1</f>
        <v>3.0684959733502382E-3</v>
      </c>
      <c r="D204" s="1">
        <f>'1-Kurs'!D204/'1-Kurs'!D203-1</f>
        <v>-4.9010787264057165E-2</v>
      </c>
      <c r="E204" s="1">
        <f>'1-Kurs'!E204/'1-Kurs'!E203-1</f>
        <v>0.13436402286047877</v>
      </c>
      <c r="F204" s="1">
        <f>'1-Kurs'!F204/'1-Kurs'!F203-1</f>
        <v>-4.7075037078843307E-2</v>
      </c>
      <c r="G204" s="1">
        <f>'1-Kurs'!G204/'1-Kurs'!G203-1</f>
        <v>-0.10591224394680521</v>
      </c>
      <c r="H204" s="1">
        <f>'1-Kurs'!H204/'1-Kurs'!H203-1</f>
        <v>2.5997102611284184E-2</v>
      </c>
      <c r="I204" s="1">
        <f>'1-Kurs'!I204/'1-Kurs'!I203-1</f>
        <v>2.9431296231392512E-3</v>
      </c>
      <c r="J204" s="1">
        <f>'1-Kurs'!J204/'1-Kurs'!J203-1</f>
        <v>6.8861905173573046E-2</v>
      </c>
      <c r="K204" s="1">
        <f>'1-Kurs'!K204/'1-Kurs'!K203-1</f>
        <v>2.3427644620643839E-4</v>
      </c>
      <c r="L204" s="1">
        <f>'1-Kurs'!L204/'1-Kurs'!L203-1</f>
        <v>-3.7140100956053468E-3</v>
      </c>
      <c r="M204" s="1">
        <f>'1-Kurs'!M204/'1-Kurs'!M203-1</f>
        <v>2.2402337362752434E-3</v>
      </c>
      <c r="N204" s="1">
        <f>'1-Kurs'!N204/'1-Kurs'!N203-1</f>
        <v>8.119399450105802E-2</v>
      </c>
      <c r="O204" s="1">
        <f>'1-Kurs'!O204/'1-Kurs'!O203-1</f>
        <v>3.8131822186855402E-3</v>
      </c>
      <c r="P204" s="1">
        <f>'1-Kurs'!P204/'1-Kurs'!P203-1</f>
        <v>-4.2583178995876714E-2</v>
      </c>
      <c r="Q204" s="1">
        <f>'1-Kurs'!Q204/'1-Kurs'!Q203-1</f>
        <v>-8.3030353496902687E-2</v>
      </c>
      <c r="R204" s="1">
        <f>'1-Kurs'!R204/'1-Kurs'!R203-1</f>
        <v>2.6229974876339712E-2</v>
      </c>
      <c r="S204" s="1">
        <f>'1-Kurs'!S204/'1-Kurs'!S203-1</f>
        <v>-7.5210111072499641E-2</v>
      </c>
      <c r="T204" s="1">
        <f>'1-Kurs'!T204/'1-Kurs'!T203-1</f>
        <v>0.10465884629583111</v>
      </c>
      <c r="U204" s="1">
        <f>'1-Kurs'!U204/'1-Kurs'!U203-1</f>
        <v>0.10110480437867442</v>
      </c>
      <c r="V204" s="1">
        <f>'1-Kurs'!V204/'1-Kurs'!V203-1</f>
        <v>-4.3312911164221313E-2</v>
      </c>
      <c r="W204" s="1">
        <f>'1-Kurs'!W204/'1-Kurs'!W203-1</f>
        <v>0.15552981054032089</v>
      </c>
      <c r="X204" s="1">
        <f>'1-Kurs'!X204/'1-Kurs'!X203-1</f>
        <v>-8.9907065676552822E-2</v>
      </c>
      <c r="Y204" s="1">
        <f>'1-Kurs'!Y204/'1-Kurs'!Y203-1</f>
        <v>5.4228813688157906E-2</v>
      </c>
      <c r="Z204" s="1">
        <f>'1-Kurs'!Z204/'1-Kurs'!Z203-1</f>
        <v>3.9126252494432912E-2</v>
      </c>
      <c r="AA204" s="1">
        <f>'1-Kurs'!AA204/'1-Kurs'!AA203-1</f>
        <v>3.3632064848082344E-2</v>
      </c>
      <c r="AB204" s="1">
        <f>'1-Kurs'!AB204/'1-Kurs'!AB203-1</f>
        <v>1.2467298498157309E-2</v>
      </c>
      <c r="AC204" s="5">
        <f>'1-Kurs'!AC204/'1-Kurs'!AC203-1</f>
        <v>1.1552684442587946E-2</v>
      </c>
    </row>
    <row r="205" spans="1:29" ht="12.75" customHeight="1" x14ac:dyDescent="0.2">
      <c r="A205" s="9">
        <f>IF('1-Kurs'!A205=0,"",'1-Kurs'!A205)</f>
        <v>39233</v>
      </c>
      <c r="B205" s="1">
        <f>'1-Kurs'!B205/'1-Kurs'!B204-1</f>
        <v>-2.654324756975257E-2</v>
      </c>
      <c r="C205" s="1">
        <f>'1-Kurs'!C205/'1-Kurs'!C204-1</f>
        <v>-4.5510025558197498E-3</v>
      </c>
      <c r="D205" s="1">
        <f>'1-Kurs'!D205/'1-Kurs'!D204-1</f>
        <v>5.8529471027911839E-2</v>
      </c>
      <c r="E205" s="1">
        <f>'1-Kurs'!E205/'1-Kurs'!E204-1</f>
        <v>-4.1309006840957063E-2</v>
      </c>
      <c r="F205" s="1">
        <f>'1-Kurs'!F205/'1-Kurs'!F204-1</f>
        <v>6.6309102729386282E-2</v>
      </c>
      <c r="G205" s="1">
        <f>'1-Kurs'!G205/'1-Kurs'!G204-1</f>
        <v>4.0629072459734017E-2</v>
      </c>
      <c r="H205" s="1">
        <f>'1-Kurs'!H205/'1-Kurs'!H204-1</f>
        <v>-2.9760714287660694E-2</v>
      </c>
      <c r="I205" s="1">
        <f>'1-Kurs'!I205/'1-Kurs'!I204-1</f>
        <v>-9.104883066292313E-3</v>
      </c>
      <c r="J205" s="1">
        <f>'1-Kurs'!J205/'1-Kurs'!J204-1</f>
        <v>4.0251651455657012E-2</v>
      </c>
      <c r="K205" s="1">
        <f>'1-Kurs'!K205/'1-Kurs'!K204-1</f>
        <v>-3.2250508981490622E-4</v>
      </c>
      <c r="L205" s="1">
        <f>'1-Kurs'!L205/'1-Kurs'!L204-1</f>
        <v>-1.776230588031924E-2</v>
      </c>
      <c r="M205" s="1">
        <f>'1-Kurs'!M205/'1-Kurs'!M204-1</f>
        <v>-6.0022860269047795E-3</v>
      </c>
      <c r="N205" s="1">
        <f>'1-Kurs'!N205/'1-Kurs'!N204-1</f>
        <v>-2.1932391215749969E-2</v>
      </c>
      <c r="O205" s="1">
        <f>'1-Kurs'!O205/'1-Kurs'!O204-1</f>
        <v>-3.6395910123021569E-3</v>
      </c>
      <c r="P205" s="1">
        <f>'1-Kurs'!P205/'1-Kurs'!P204-1</f>
        <v>8.9608059391924177E-2</v>
      </c>
      <c r="Q205" s="1">
        <f>'1-Kurs'!Q205/'1-Kurs'!Q204-1</f>
        <v>9.5544360913783155E-2</v>
      </c>
      <c r="R205" s="1">
        <f>'1-Kurs'!R205/'1-Kurs'!R204-1</f>
        <v>6.1820217941219502E-2</v>
      </c>
      <c r="S205" s="1">
        <f>'1-Kurs'!S205/'1-Kurs'!S204-1</f>
        <v>3.061590882069809E-2</v>
      </c>
      <c r="T205" s="1">
        <f>'1-Kurs'!T205/'1-Kurs'!T204-1</f>
        <v>4.3006683457329498E-3</v>
      </c>
      <c r="U205" s="1">
        <f>'1-Kurs'!U205/'1-Kurs'!U204-1</f>
        <v>4.7702858194872633E-2</v>
      </c>
      <c r="V205" s="1">
        <f>'1-Kurs'!V205/'1-Kurs'!V204-1</f>
        <v>-4.3654512106606425E-2</v>
      </c>
      <c r="W205" s="1">
        <f>'1-Kurs'!W205/'1-Kurs'!W204-1</f>
        <v>-1.1230865232228049E-2</v>
      </c>
      <c r="X205" s="1">
        <f>'1-Kurs'!X205/'1-Kurs'!X204-1</f>
        <v>5.1606775368054469E-2</v>
      </c>
      <c r="Y205" s="1">
        <f>'1-Kurs'!Y205/'1-Kurs'!Y204-1</f>
        <v>0.16448615761697494</v>
      </c>
      <c r="Z205" s="1">
        <f>'1-Kurs'!Z205/'1-Kurs'!Z204-1</f>
        <v>-5.6036233641578725E-3</v>
      </c>
      <c r="AA205" s="1">
        <f>'1-Kurs'!AA205/'1-Kurs'!AA204-1</f>
        <v>2.8187150936598737E-2</v>
      </c>
      <c r="AB205" s="1">
        <f>'1-Kurs'!AB205/'1-Kurs'!AB204-1</f>
        <v>2.1468250805922295E-2</v>
      </c>
      <c r="AC205" s="5">
        <f>'1-Kurs'!AC205/'1-Kurs'!AC204-1</f>
        <v>1.2939196012113907E-3</v>
      </c>
    </row>
    <row r="206" spans="1:29" ht="12.75" customHeight="1" x14ac:dyDescent="0.2">
      <c r="A206" s="9">
        <f>IF('1-Kurs'!A206=0,"",'1-Kurs'!A206)</f>
        <v>39262</v>
      </c>
      <c r="B206" s="1">
        <f>'1-Kurs'!B206/'1-Kurs'!B205-1</f>
        <v>-2.6629267656703037E-2</v>
      </c>
      <c r="C206" s="1">
        <f>'1-Kurs'!C206/'1-Kurs'!C205-1</f>
        <v>5.5928872654969153E-2</v>
      </c>
      <c r="D206" s="1">
        <f>'1-Kurs'!D206/'1-Kurs'!D205-1</f>
        <v>-1.2768194632028274E-2</v>
      </c>
      <c r="E206" s="1">
        <f>'1-Kurs'!E206/'1-Kurs'!E205-1</f>
        <v>1.9464225259421042E-2</v>
      </c>
      <c r="F206" s="1">
        <f>'1-Kurs'!F206/'1-Kurs'!F205-1</f>
        <v>-0.14424296597887287</v>
      </c>
      <c r="G206" s="1">
        <f>'1-Kurs'!G206/'1-Kurs'!G205-1</f>
        <v>0.12166102115304644</v>
      </c>
      <c r="H206" s="1">
        <f>'1-Kurs'!H206/'1-Kurs'!H205-1</f>
        <v>-2.0015816741481673E-2</v>
      </c>
      <c r="I206" s="1">
        <f>'1-Kurs'!I206/'1-Kurs'!I205-1</f>
        <v>7.7678611409961018E-2</v>
      </c>
      <c r="J206" s="1">
        <f>'1-Kurs'!J206/'1-Kurs'!J205-1</f>
        <v>0.15757671310317201</v>
      </c>
      <c r="K206" s="1">
        <f>'1-Kurs'!K206/'1-Kurs'!K205-1</f>
        <v>-4.1207459299884119E-2</v>
      </c>
      <c r="L206" s="1">
        <f>'1-Kurs'!L206/'1-Kurs'!L205-1</f>
        <v>-9.3949817627405618E-3</v>
      </c>
      <c r="M206" s="1">
        <f>'1-Kurs'!M206/'1-Kurs'!M205-1</f>
        <v>-0.15620964238608459</v>
      </c>
      <c r="N206" s="1">
        <f>'1-Kurs'!N206/'1-Kurs'!N205-1</f>
        <v>-0.21295629443124575</v>
      </c>
      <c r="O206" s="1">
        <f>'1-Kurs'!O206/'1-Kurs'!O205-1</f>
        <v>-7.9642211956561293E-2</v>
      </c>
      <c r="P206" s="1">
        <f>'1-Kurs'!P206/'1-Kurs'!P205-1</f>
        <v>5.5223264059296895E-2</v>
      </c>
      <c r="Q206" s="1">
        <f>'1-Kurs'!Q206/'1-Kurs'!Q205-1</f>
        <v>8.1296423880982571E-2</v>
      </c>
      <c r="R206" s="1">
        <f>'1-Kurs'!R206/'1-Kurs'!R205-1</f>
        <v>2.8263854956213308E-2</v>
      </c>
      <c r="S206" s="1">
        <f>'1-Kurs'!S206/'1-Kurs'!S205-1</f>
        <v>-1.1999858017241682E-2</v>
      </c>
      <c r="T206" s="1">
        <f>'1-Kurs'!T206/'1-Kurs'!T205-1</f>
        <v>2.6079571886244546E-2</v>
      </c>
      <c r="U206" s="1">
        <f>'1-Kurs'!U206/'1-Kurs'!U205-1</f>
        <v>0.12703000952404375</v>
      </c>
      <c r="V206" s="1">
        <f>'1-Kurs'!V206/'1-Kurs'!V205-1</f>
        <v>8.6902388471529646E-2</v>
      </c>
      <c r="W206" s="1">
        <f>'1-Kurs'!W206/'1-Kurs'!W205-1</f>
        <v>-8.327612089077141E-2</v>
      </c>
      <c r="X206" s="1">
        <f>'1-Kurs'!X206/'1-Kurs'!X205-1</f>
        <v>8.2786484612968669E-2</v>
      </c>
      <c r="Y206" s="1">
        <f>'1-Kurs'!Y206/'1-Kurs'!Y205-1</f>
        <v>0.14456812111322392</v>
      </c>
      <c r="Z206" s="1">
        <f>'1-Kurs'!Z206/'1-Kurs'!Z205-1</f>
        <v>-2.6128569018512016E-3</v>
      </c>
      <c r="AA206" s="1">
        <f>'1-Kurs'!AA206/'1-Kurs'!AA205-1</f>
        <v>-7.2725536363336118E-3</v>
      </c>
      <c r="AB206" s="1">
        <f>'1-Kurs'!AB206/'1-Kurs'!AB205-1</f>
        <v>9.8550514535873379E-3</v>
      </c>
      <c r="AC206" s="5">
        <f>'1-Kurs'!AC206/'1-Kurs'!AC205-1</f>
        <v>-1.3968537574975293E-2</v>
      </c>
    </row>
    <row r="207" spans="1:29" ht="12.75" customHeight="1" x14ac:dyDescent="0.2">
      <c r="A207" s="9">
        <f>IF('1-Kurs'!A207=0,"",'1-Kurs'!A207)</f>
        <v>39294</v>
      </c>
      <c r="B207" s="1">
        <f>'1-Kurs'!B207/'1-Kurs'!B206-1</f>
        <v>5.4240453585396864E-3</v>
      </c>
      <c r="C207" s="1">
        <f>'1-Kurs'!C207/'1-Kurs'!C206-1</f>
        <v>6.8597086654375472E-2</v>
      </c>
      <c r="D207" s="1">
        <f>'1-Kurs'!D207/'1-Kurs'!D206-1</f>
        <v>1.7674755124301722E-2</v>
      </c>
      <c r="E207" s="1">
        <f>'1-Kurs'!E207/'1-Kurs'!E206-1</f>
        <v>6.1934088926735464E-2</v>
      </c>
      <c r="F207" s="1">
        <f>'1-Kurs'!F207/'1-Kurs'!F206-1</f>
        <v>-3.7748038484644364E-2</v>
      </c>
      <c r="G207" s="1">
        <f>'1-Kurs'!G207/'1-Kurs'!G206-1</f>
        <v>2.9201795899608252E-2</v>
      </c>
      <c r="H207" s="1">
        <f>'1-Kurs'!H207/'1-Kurs'!H206-1</f>
        <v>2.863781525898168E-2</v>
      </c>
      <c r="I207" s="1">
        <f>'1-Kurs'!I207/'1-Kurs'!I206-1</f>
        <v>3.619242776767928E-2</v>
      </c>
      <c r="J207" s="1">
        <f>'1-Kurs'!J207/'1-Kurs'!J206-1</f>
        <v>6.1717753351944182E-2</v>
      </c>
      <c r="K207" s="1">
        <f>'1-Kurs'!K207/'1-Kurs'!K206-1</f>
        <v>0.15024427288636732</v>
      </c>
      <c r="L207" s="1">
        <f>'1-Kurs'!L207/'1-Kurs'!L206-1</f>
        <v>5.9596422358165535E-2</v>
      </c>
      <c r="M207" s="1">
        <f>'1-Kurs'!M207/'1-Kurs'!M206-1</f>
        <v>-9.4648048753214753E-2</v>
      </c>
      <c r="N207" s="1">
        <f>'1-Kurs'!N207/'1-Kurs'!N206-1</f>
        <v>-0.12769983412506025</v>
      </c>
      <c r="O207" s="1">
        <f>'1-Kurs'!O207/'1-Kurs'!O206-1</f>
        <v>4.8107792018602602E-2</v>
      </c>
      <c r="P207" s="1">
        <f>'1-Kurs'!P207/'1-Kurs'!P206-1</f>
        <v>-2.3281584207987982E-2</v>
      </c>
      <c r="Q207" s="1">
        <f>'1-Kurs'!Q207/'1-Kurs'!Q206-1</f>
        <v>-6.0791898528511967E-2</v>
      </c>
      <c r="R207" s="1">
        <f>'1-Kurs'!R207/'1-Kurs'!R206-1</f>
        <v>3.1075496909522604E-2</v>
      </c>
      <c r="S207" s="1">
        <f>'1-Kurs'!S207/'1-Kurs'!S206-1</f>
        <v>8.9767811299917843E-2</v>
      </c>
      <c r="T207" s="1">
        <f>'1-Kurs'!T207/'1-Kurs'!T206-1</f>
        <v>-3.5679949474825223E-2</v>
      </c>
      <c r="U207" s="1">
        <f>'1-Kurs'!U207/'1-Kurs'!U206-1</f>
        <v>5.9847796225932726E-2</v>
      </c>
      <c r="V207" s="1">
        <f>'1-Kurs'!V207/'1-Kurs'!V206-1</f>
        <v>0.10660733408335843</v>
      </c>
      <c r="W207" s="1">
        <f>'1-Kurs'!W207/'1-Kurs'!W206-1</f>
        <v>6.7510469523613725E-2</v>
      </c>
      <c r="X207" s="1">
        <f>'1-Kurs'!X207/'1-Kurs'!X206-1</f>
        <v>-5.411333799038498E-2</v>
      </c>
      <c r="Y207" s="1">
        <f>'1-Kurs'!Y207/'1-Kurs'!Y206-1</f>
        <v>0.17317499462571173</v>
      </c>
      <c r="Z207" s="1">
        <f>'1-Kurs'!Z207/'1-Kurs'!Z206-1</f>
        <v>1.688260179422918E-2</v>
      </c>
      <c r="AA207" s="1">
        <f>'1-Kurs'!AA207/'1-Kurs'!AA206-1</f>
        <v>0.16926119368628068</v>
      </c>
      <c r="AB207" s="1">
        <f>'1-Kurs'!AB207/'1-Kurs'!AB206-1</f>
        <v>3.2595894699586125E-2</v>
      </c>
      <c r="AC207" s="5">
        <f>'1-Kurs'!AC207/'1-Kurs'!AC206-1</f>
        <v>2.0750896566525068E-2</v>
      </c>
    </row>
    <row r="208" spans="1:29" ht="12.75" customHeight="1" x14ac:dyDescent="0.2">
      <c r="A208" s="9">
        <f>IF('1-Kurs'!A208=0,"",'1-Kurs'!A208)</f>
        <v>39325</v>
      </c>
      <c r="B208" s="1">
        <f>'1-Kurs'!B208/'1-Kurs'!B207-1</f>
        <v>-7.9899984415767178E-2</v>
      </c>
      <c r="C208" s="1">
        <f>'1-Kurs'!C208/'1-Kurs'!C207-1</f>
        <v>-5.2684889937293256E-2</v>
      </c>
      <c r="D208" s="1">
        <f>'1-Kurs'!D208/'1-Kurs'!D207-1</f>
        <v>-1.5898965511641494E-2</v>
      </c>
      <c r="E208" s="1">
        <f>'1-Kurs'!E208/'1-Kurs'!E207-1</f>
        <v>-6.4524531440899757E-2</v>
      </c>
      <c r="F208" s="1">
        <f>'1-Kurs'!F208/'1-Kurs'!F207-1</f>
        <v>-3.4227987890006473E-3</v>
      </c>
      <c r="G208" s="1">
        <f>'1-Kurs'!G208/'1-Kurs'!G207-1</f>
        <v>-5.7045601514924882E-2</v>
      </c>
      <c r="H208" s="1">
        <f>'1-Kurs'!H208/'1-Kurs'!H207-1</f>
        <v>7.5683030575208754E-3</v>
      </c>
      <c r="I208" s="1">
        <f>'1-Kurs'!I208/'1-Kurs'!I207-1</f>
        <v>-4.2562903767691562E-2</v>
      </c>
      <c r="J208" s="1">
        <f>'1-Kurs'!J208/'1-Kurs'!J207-1</f>
        <v>0.13943235765228512</v>
      </c>
      <c r="K208" s="1">
        <f>'1-Kurs'!K208/'1-Kurs'!K207-1</f>
        <v>-0.10803297843654747</v>
      </c>
      <c r="L208" s="1">
        <f>'1-Kurs'!L208/'1-Kurs'!L207-1</f>
        <v>-2.6899542011194377E-2</v>
      </c>
      <c r="M208" s="1">
        <f>'1-Kurs'!M208/'1-Kurs'!M207-1</f>
        <v>-0.10231708415351182</v>
      </c>
      <c r="N208" s="1">
        <f>'1-Kurs'!N208/'1-Kurs'!N207-1</f>
        <v>-5.6726138569270557E-2</v>
      </c>
      <c r="O208" s="1">
        <f>'1-Kurs'!O208/'1-Kurs'!O207-1</f>
        <v>-7.0208408933487787E-2</v>
      </c>
      <c r="P208" s="1">
        <f>'1-Kurs'!P208/'1-Kurs'!P207-1</f>
        <v>3.2986523369362919E-2</v>
      </c>
      <c r="Q208" s="1">
        <f>'1-Kurs'!Q208/'1-Kurs'!Q207-1</f>
        <v>9.6541592002938215E-2</v>
      </c>
      <c r="R208" s="1">
        <f>'1-Kurs'!R208/'1-Kurs'!R207-1</f>
        <v>-4.2939838203946423E-2</v>
      </c>
      <c r="S208" s="1">
        <f>'1-Kurs'!S208/'1-Kurs'!S207-1</f>
        <v>-7.8846184167336797E-2</v>
      </c>
      <c r="T208" s="1">
        <f>'1-Kurs'!T208/'1-Kurs'!T207-1</f>
        <v>-4.2270540673902346E-2</v>
      </c>
      <c r="U208" s="1">
        <f>'1-Kurs'!U208/'1-Kurs'!U207-1</f>
        <v>0.19935359728846258</v>
      </c>
      <c r="V208" s="1">
        <f>'1-Kurs'!V208/'1-Kurs'!V207-1</f>
        <v>-5.3306743102238485E-2</v>
      </c>
      <c r="W208" s="1">
        <f>'1-Kurs'!W208/'1-Kurs'!W207-1</f>
        <v>-0.11505686465439868</v>
      </c>
      <c r="X208" s="1">
        <f>'1-Kurs'!X208/'1-Kurs'!X207-1</f>
        <v>-7.2369674524270566E-2</v>
      </c>
      <c r="Y208" s="1">
        <f>'1-Kurs'!Y208/'1-Kurs'!Y207-1</f>
        <v>1.8873929234331399E-2</v>
      </c>
      <c r="Z208" s="1">
        <f>'1-Kurs'!Z208/'1-Kurs'!Z207-1</f>
        <v>-2.0164376524618333E-2</v>
      </c>
      <c r="AA208" s="1">
        <f>'1-Kurs'!AA208/'1-Kurs'!AA207-1</f>
        <v>-4.5375797615703539E-2</v>
      </c>
      <c r="AB208" s="1">
        <f>'1-Kurs'!AB208/'1-Kurs'!AB207-1</f>
        <v>-2.522298247472099E-2</v>
      </c>
      <c r="AC208" s="5">
        <f>'1-Kurs'!AC208/'1-Kurs'!AC207-1</f>
        <v>-3.6309704957141697E-2</v>
      </c>
    </row>
    <row r="209" spans="1:29" ht="12.75" customHeight="1" x14ac:dyDescent="0.2">
      <c r="A209" s="9">
        <f>IF('1-Kurs'!A209=0,"",'1-Kurs'!A209)</f>
        <v>39353</v>
      </c>
      <c r="B209" s="1">
        <f>'1-Kurs'!B209/'1-Kurs'!B208-1</f>
        <v>-1.3261822301962267E-2</v>
      </c>
      <c r="C209" s="1">
        <f>'1-Kurs'!C209/'1-Kurs'!C208-1</f>
        <v>9.6578721545170776E-2</v>
      </c>
      <c r="D209" s="1">
        <f>'1-Kurs'!D209/'1-Kurs'!D208-1</f>
        <v>0.11400575016135672</v>
      </c>
      <c r="E209" s="1">
        <f>'1-Kurs'!E209/'1-Kurs'!E208-1</f>
        <v>7.4970515721043629E-2</v>
      </c>
      <c r="F209" s="1">
        <f>'1-Kurs'!F209/'1-Kurs'!F208-1</f>
        <v>0.10055595081440827</v>
      </c>
      <c r="G209" s="1">
        <f>'1-Kurs'!G209/'1-Kurs'!G208-1</f>
        <v>6.949901823031257E-2</v>
      </c>
      <c r="H209" s="1">
        <f>'1-Kurs'!H209/'1-Kurs'!H208-1</f>
        <v>0.10337636626564661</v>
      </c>
      <c r="I209" s="1">
        <f>'1-Kurs'!I209/'1-Kurs'!I208-1</f>
        <v>7.6055523172921413E-2</v>
      </c>
      <c r="J209" s="1">
        <f>'1-Kurs'!J209/'1-Kurs'!J208-1</f>
        <v>0.27477356771531181</v>
      </c>
      <c r="K209" s="1">
        <f>'1-Kurs'!K209/'1-Kurs'!K208-1</f>
        <v>-0.10207985225573835</v>
      </c>
      <c r="L209" s="1">
        <f>'1-Kurs'!L209/'1-Kurs'!L208-1</f>
        <v>-8.5843598732481263E-3</v>
      </c>
      <c r="M209" s="1">
        <f>'1-Kurs'!M209/'1-Kurs'!M208-1</f>
        <v>6.6677941130102614E-2</v>
      </c>
      <c r="N209" s="1">
        <f>'1-Kurs'!N209/'1-Kurs'!N208-1</f>
        <v>2.4610114384560289E-2</v>
      </c>
      <c r="O209" s="1">
        <f>'1-Kurs'!O209/'1-Kurs'!O208-1</f>
        <v>0.14180979349967493</v>
      </c>
      <c r="P209" s="1">
        <f>'1-Kurs'!P209/'1-Kurs'!P208-1</f>
        <v>0.12679974717487386</v>
      </c>
      <c r="Q209" s="1">
        <f>'1-Kurs'!Q209/'1-Kurs'!Q208-1</f>
        <v>0.15138473822674037</v>
      </c>
      <c r="R209" s="1">
        <f>'1-Kurs'!R209/'1-Kurs'!R208-1</f>
        <v>8.1312037728883624E-2</v>
      </c>
      <c r="S209" s="1">
        <f>'1-Kurs'!S209/'1-Kurs'!S208-1</f>
        <v>3.5958461140470854E-2</v>
      </c>
      <c r="T209" s="1">
        <f>'1-Kurs'!T209/'1-Kurs'!T208-1</f>
        <v>5.7388085517005694E-2</v>
      </c>
      <c r="U209" s="1">
        <f>'1-Kurs'!U209/'1-Kurs'!U208-1</f>
        <v>0.21465763086075262</v>
      </c>
      <c r="V209" s="1">
        <f>'1-Kurs'!V209/'1-Kurs'!V208-1</f>
        <v>0.11729874854900402</v>
      </c>
      <c r="W209" s="1">
        <f>'1-Kurs'!W209/'1-Kurs'!W208-1</f>
        <v>-1.2226147521020581E-2</v>
      </c>
      <c r="X209" s="1">
        <f>'1-Kurs'!X209/'1-Kurs'!X208-1</f>
        <v>0.11979429519304863</v>
      </c>
      <c r="Y209" s="1">
        <f>'1-Kurs'!Y209/'1-Kurs'!Y208-1</f>
        <v>9.584744182015914E-2</v>
      </c>
      <c r="Z209" s="1">
        <f>'1-Kurs'!Z209/'1-Kurs'!Z208-1</f>
        <v>9.4403826176148176E-2</v>
      </c>
      <c r="AA209" s="1">
        <f>'1-Kurs'!AA209/'1-Kurs'!AA208-1</f>
        <v>-3.5253586765171541E-4</v>
      </c>
      <c r="AB209" s="1">
        <f>'1-Kurs'!AB209/'1-Kurs'!AB208-1</f>
        <v>8.0817444507998992E-2</v>
      </c>
      <c r="AC209" s="5">
        <f>'1-Kurs'!AC209/'1-Kurs'!AC208-1</f>
        <v>8.0045667774994556E-2</v>
      </c>
    </row>
    <row r="210" spans="1:29" ht="12.75" customHeight="1" x14ac:dyDescent="0.2">
      <c r="A210" s="9">
        <f>IF('1-Kurs'!A210=0,"",'1-Kurs'!A210)</f>
        <v>39386</v>
      </c>
      <c r="B210" s="1">
        <f>'1-Kurs'!B210/'1-Kurs'!B209-1</f>
        <v>6.0528037043574567E-3</v>
      </c>
      <c r="C210" s="1">
        <f>'1-Kurs'!C210/'1-Kurs'!C209-1</f>
        <v>0.15185418688214991</v>
      </c>
      <c r="D210" s="1">
        <f>'1-Kurs'!D210/'1-Kurs'!D209-1</f>
        <v>-5.3299141472664013E-2</v>
      </c>
      <c r="E210" s="1">
        <f>'1-Kurs'!E210/'1-Kurs'!E209-1</f>
        <v>-4.2393377176135449E-2</v>
      </c>
      <c r="F210" s="1">
        <f>'1-Kurs'!F210/'1-Kurs'!F209-1</f>
        <v>1.0363390885479218E-2</v>
      </c>
      <c r="G210" s="1">
        <f>'1-Kurs'!G210/'1-Kurs'!G209-1</f>
        <v>-1.0556150827218724E-2</v>
      </c>
      <c r="H210" s="1">
        <f>'1-Kurs'!H210/'1-Kurs'!H209-1</f>
        <v>6.4253390943750599E-2</v>
      </c>
      <c r="I210" s="1">
        <f>'1-Kurs'!I210/'1-Kurs'!I209-1</f>
        <v>0.12908815352828884</v>
      </c>
      <c r="J210" s="1">
        <f>'1-Kurs'!J210/'1-Kurs'!J209-1</f>
        <v>-0.10138603991102924</v>
      </c>
      <c r="K210" s="1">
        <f>'1-Kurs'!K210/'1-Kurs'!K209-1</f>
        <v>-0.13136309101148358</v>
      </c>
      <c r="L210" s="1">
        <f>'1-Kurs'!L210/'1-Kurs'!L209-1</f>
        <v>-4.5380494613461497E-2</v>
      </c>
      <c r="M210" s="1">
        <f>'1-Kurs'!M210/'1-Kurs'!M209-1</f>
        <v>8.5493627278419249E-2</v>
      </c>
      <c r="N210" s="1">
        <f>'1-Kurs'!N210/'1-Kurs'!N209-1</f>
        <v>4.8637681960058687E-2</v>
      </c>
      <c r="O210" s="1">
        <f>'1-Kurs'!O210/'1-Kurs'!O209-1</f>
        <v>4.098784583543158E-2</v>
      </c>
      <c r="P210" s="1">
        <f>'1-Kurs'!P210/'1-Kurs'!P209-1</f>
        <v>1.880377737847394E-2</v>
      </c>
      <c r="Q210" s="1">
        <f>'1-Kurs'!Q210/'1-Kurs'!Q209-1</f>
        <v>-7.4321391480146604E-3</v>
      </c>
      <c r="R210" s="1">
        <f>'1-Kurs'!R210/'1-Kurs'!R209-1</f>
        <v>5.7674839909343856E-2</v>
      </c>
      <c r="S210" s="1">
        <f>'1-Kurs'!S210/'1-Kurs'!S209-1</f>
        <v>-1.3162400865176394E-2</v>
      </c>
      <c r="T210" s="1">
        <f>'1-Kurs'!T210/'1-Kurs'!T209-1</f>
        <v>0.1417437605860401</v>
      </c>
      <c r="U210" s="1">
        <f>'1-Kurs'!U210/'1-Kurs'!U209-1</f>
        <v>-0.13636345276083539</v>
      </c>
      <c r="V210" s="1">
        <f>'1-Kurs'!V210/'1-Kurs'!V209-1</f>
        <v>0.16603737037907451</v>
      </c>
      <c r="W210" s="1">
        <f>'1-Kurs'!W210/'1-Kurs'!W209-1</f>
        <v>-7.1074604025322952E-2</v>
      </c>
      <c r="X210" s="1">
        <f>'1-Kurs'!X210/'1-Kurs'!X209-1</f>
        <v>-4.1209938178978667E-2</v>
      </c>
      <c r="Y210" s="1">
        <f>'1-Kurs'!Y210/'1-Kurs'!Y209-1</f>
        <v>9.6287824757954388E-2</v>
      </c>
      <c r="Z210" s="1">
        <f>'1-Kurs'!Z210/'1-Kurs'!Z209-1</f>
        <v>3.9098832184303989E-2</v>
      </c>
      <c r="AA210" s="1">
        <f>'1-Kurs'!AA210/'1-Kurs'!AA209-1</f>
        <v>8.778857631408532E-2</v>
      </c>
      <c r="AB210" s="1">
        <f>'1-Kurs'!AB210/'1-Kurs'!AB209-1</f>
        <v>1.8867124328342033E-2</v>
      </c>
      <c r="AC210" s="5">
        <f>'1-Kurs'!AC210/'1-Kurs'!AC209-1</f>
        <v>3.3336174019884313E-2</v>
      </c>
    </row>
    <row r="211" spans="1:29" ht="12.75" customHeight="1" x14ac:dyDescent="0.2">
      <c r="A211" s="9">
        <f>IF('1-Kurs'!A211=0,"",'1-Kurs'!A211)</f>
        <v>39416</v>
      </c>
      <c r="B211" s="1">
        <f>'1-Kurs'!B211/'1-Kurs'!B210-1</f>
        <v>-2.1354220415127356E-2</v>
      </c>
      <c r="C211" s="1">
        <f>'1-Kurs'!C211/'1-Kurs'!C210-1</f>
        <v>-1.7727300131362034E-2</v>
      </c>
      <c r="D211" s="1">
        <f>'1-Kurs'!D211/'1-Kurs'!D210-1</f>
        <v>3.2759010379539877E-2</v>
      </c>
      <c r="E211" s="1">
        <f>'1-Kurs'!E211/'1-Kurs'!E210-1</f>
        <v>-9.0995034841090616E-2</v>
      </c>
      <c r="F211" s="1">
        <f>'1-Kurs'!F211/'1-Kurs'!F210-1</f>
        <v>2.6669007046619786E-2</v>
      </c>
      <c r="G211" s="1">
        <f>'1-Kurs'!G211/'1-Kurs'!G210-1</f>
        <v>-7.2429013824651167E-2</v>
      </c>
      <c r="H211" s="1">
        <f>'1-Kurs'!H211/'1-Kurs'!H210-1</f>
        <v>-1.3323650940312959E-2</v>
      </c>
      <c r="I211" s="1">
        <f>'1-Kurs'!I211/'1-Kurs'!I210-1</f>
        <v>-8.2212573479675255E-3</v>
      </c>
      <c r="J211" s="1">
        <f>'1-Kurs'!J211/'1-Kurs'!J210-1</f>
        <v>7.4249607713916088E-2</v>
      </c>
      <c r="K211" s="1">
        <f>'1-Kurs'!K211/'1-Kurs'!K210-1</f>
        <v>2.0201450746044181E-2</v>
      </c>
      <c r="L211" s="1">
        <f>'1-Kurs'!L211/'1-Kurs'!L210-1</f>
        <v>-1.8194817202893288E-2</v>
      </c>
      <c r="M211" s="1">
        <f>'1-Kurs'!M211/'1-Kurs'!M210-1</f>
        <v>-0.15431441670710089</v>
      </c>
      <c r="N211" s="1">
        <f>'1-Kurs'!N211/'1-Kurs'!N210-1</f>
        <v>-0.15560297788710997</v>
      </c>
      <c r="O211" s="1">
        <f>'1-Kurs'!O211/'1-Kurs'!O210-1</f>
        <v>-2.8560343692271561E-2</v>
      </c>
      <c r="P211" s="1">
        <f>'1-Kurs'!P211/'1-Kurs'!P210-1</f>
        <v>5.5972662255173278E-2</v>
      </c>
      <c r="Q211" s="1">
        <f>'1-Kurs'!Q211/'1-Kurs'!Q210-1</f>
        <v>4.427288466089041E-2</v>
      </c>
      <c r="R211" s="1">
        <f>'1-Kurs'!R211/'1-Kurs'!R210-1</f>
        <v>8.2279841748461591E-2</v>
      </c>
      <c r="S211" s="1">
        <f>'1-Kurs'!S211/'1-Kurs'!S210-1</f>
        <v>-2.0173608098667195E-2</v>
      </c>
      <c r="T211" s="1">
        <f>'1-Kurs'!T211/'1-Kurs'!T210-1</f>
        <v>-4.8536624372125581E-2</v>
      </c>
      <c r="U211" s="1">
        <f>'1-Kurs'!U211/'1-Kurs'!U210-1</f>
        <v>6.8000636077274024E-2</v>
      </c>
      <c r="V211" s="1">
        <f>'1-Kurs'!V211/'1-Kurs'!V210-1</f>
        <v>-4.6089058284746964E-2</v>
      </c>
      <c r="W211" s="1">
        <f>'1-Kurs'!W211/'1-Kurs'!W210-1</f>
        <v>-7.9231367056250113E-2</v>
      </c>
      <c r="X211" s="1">
        <f>'1-Kurs'!X211/'1-Kurs'!X210-1</f>
        <v>5.8101401429850874E-3</v>
      </c>
      <c r="Y211" s="1">
        <f>'1-Kurs'!Y211/'1-Kurs'!Y210-1</f>
        <v>-0.16145745457419991</v>
      </c>
      <c r="Z211" s="1">
        <f>'1-Kurs'!Z211/'1-Kurs'!Z210-1</f>
        <v>5.1425862387599608E-4</v>
      </c>
      <c r="AA211" s="1">
        <f>'1-Kurs'!AA211/'1-Kurs'!AA210-1</f>
        <v>2.0929719537493341E-2</v>
      </c>
      <c r="AB211" s="1">
        <f>'1-Kurs'!AB211/'1-Kurs'!AB210-1</f>
        <v>-1.9405843324753924E-2</v>
      </c>
      <c r="AC211" s="5">
        <f>'1-Kurs'!AC211/'1-Kurs'!AC210-1</f>
        <v>-3.1361315453625527E-2</v>
      </c>
    </row>
    <row r="212" spans="1:29" ht="12.75" customHeight="1" x14ac:dyDescent="0.2">
      <c r="A212" s="9">
        <f>IF('1-Kurs'!A212=0,"",'1-Kurs'!A212)</f>
        <v>39447</v>
      </c>
      <c r="B212" s="1">
        <f>'1-Kurs'!B212/'1-Kurs'!B211-1</f>
        <v>-4.249095424856808E-2</v>
      </c>
      <c r="C212" s="1">
        <f>'1-Kurs'!C212/'1-Kurs'!C211-1</f>
        <v>7.1781535753101755E-2</v>
      </c>
      <c r="D212" s="1">
        <f>'1-Kurs'!D212/'1-Kurs'!D211-1</f>
        <v>5.6983697299044289E-2</v>
      </c>
      <c r="E212" s="1">
        <f>'1-Kurs'!E212/'1-Kurs'!E211-1</f>
        <v>-4.2496136790717842E-2</v>
      </c>
      <c r="F212" s="1">
        <f>'1-Kurs'!F212/'1-Kurs'!F211-1</f>
        <v>0.13750865185487493</v>
      </c>
      <c r="G212" s="1">
        <f>'1-Kurs'!G212/'1-Kurs'!G211-1</f>
        <v>7.4554855623930383E-2</v>
      </c>
      <c r="H212" s="1">
        <f>'1-Kurs'!H212/'1-Kurs'!H211-1</f>
        <v>6.479631529962071E-2</v>
      </c>
      <c r="I212" s="1">
        <f>'1-Kurs'!I212/'1-Kurs'!I211-1</f>
        <v>5.902879518872961E-2</v>
      </c>
      <c r="J212" s="1">
        <f>'1-Kurs'!J212/'1-Kurs'!J211-1</f>
        <v>1.0974904790476581E-2</v>
      </c>
      <c r="K212" s="1">
        <f>'1-Kurs'!K212/'1-Kurs'!K211-1</f>
        <v>-6.8538285840593738E-2</v>
      </c>
      <c r="L212" s="1">
        <f>'1-Kurs'!L212/'1-Kurs'!L211-1</f>
        <v>6.8584769149511171E-3</v>
      </c>
      <c r="M212" s="1">
        <f>'1-Kurs'!M212/'1-Kurs'!M211-1</f>
        <v>1.6808493821956594E-2</v>
      </c>
      <c r="N212" s="1">
        <f>'1-Kurs'!N212/'1-Kurs'!N211-1</f>
        <v>-2.9871279016500329E-2</v>
      </c>
      <c r="O212" s="1">
        <f>'1-Kurs'!O212/'1-Kurs'!O211-1</f>
        <v>5.6102103752557309E-2</v>
      </c>
      <c r="P212" s="1">
        <f>'1-Kurs'!P212/'1-Kurs'!P211-1</f>
        <v>0.1086071988527213</v>
      </c>
      <c r="Q212" s="1">
        <f>'1-Kurs'!Q212/'1-Kurs'!Q211-1</f>
        <v>0.13141468221302999</v>
      </c>
      <c r="R212" s="1">
        <f>'1-Kurs'!R212/'1-Kurs'!R211-1</f>
        <v>6.4782322789041613E-2</v>
      </c>
      <c r="S212" s="1">
        <f>'1-Kurs'!S212/'1-Kurs'!S211-1</f>
        <v>0.1126955943598611</v>
      </c>
      <c r="T212" s="1">
        <f>'1-Kurs'!T212/'1-Kurs'!T211-1</f>
        <v>0.10507758905977105</v>
      </c>
      <c r="U212" s="1">
        <f>'1-Kurs'!U212/'1-Kurs'!U211-1</f>
        <v>2.1118919552134408E-3</v>
      </c>
      <c r="V212" s="1">
        <f>'1-Kurs'!V212/'1-Kurs'!V211-1</f>
        <v>8.5224573069336174E-2</v>
      </c>
      <c r="W212" s="1">
        <f>'1-Kurs'!W212/'1-Kurs'!W211-1</f>
        <v>-8.6971702956379238E-2</v>
      </c>
      <c r="X212" s="1">
        <f>'1-Kurs'!X212/'1-Kurs'!X211-1</f>
        <v>2.8958966193708191E-2</v>
      </c>
      <c r="Y212" s="1">
        <f>'1-Kurs'!Y212/'1-Kurs'!Y211-1</f>
        <v>-0.16441740979466279</v>
      </c>
      <c r="Z212" s="1">
        <f>'1-Kurs'!Z212/'1-Kurs'!Z211-1</f>
        <v>5.5354149098502337E-2</v>
      </c>
      <c r="AA212" s="1">
        <f>'1-Kurs'!AA212/'1-Kurs'!AA211-1</f>
        <v>-4.0644739619550063E-2</v>
      </c>
      <c r="AB212" s="1">
        <f>'1-Kurs'!AB212/'1-Kurs'!AB211-1</f>
        <v>2.9776703447055963E-2</v>
      </c>
      <c r="AC212" s="5">
        <f>'1-Kurs'!AC212/'1-Kurs'!AC211-1</f>
        <v>4.632383800531592E-2</v>
      </c>
    </row>
    <row r="213" spans="1:29" ht="12.75" customHeight="1" x14ac:dyDescent="0.2">
      <c r="A213" s="9">
        <f>IF('1-Kurs'!A213=0,"",'1-Kurs'!A213)</f>
        <v>39478</v>
      </c>
      <c r="B213" s="1">
        <f>'1-Kurs'!B213/'1-Kurs'!B212-1</f>
        <v>0.12446771332581519</v>
      </c>
      <c r="C213" s="1">
        <f>'1-Kurs'!C213/'1-Kurs'!C212-1</f>
        <v>-1.4011576949342186E-2</v>
      </c>
      <c r="D213" s="1">
        <f>'1-Kurs'!D213/'1-Kurs'!D212-1</f>
        <v>1.6897052054515305E-2</v>
      </c>
      <c r="E213" s="1">
        <f>'1-Kurs'!E213/'1-Kurs'!E212-1</f>
        <v>8.7270560093728688E-2</v>
      </c>
      <c r="F213" s="1">
        <f>'1-Kurs'!F213/'1-Kurs'!F212-1</f>
        <v>0.10323268808862918</v>
      </c>
      <c r="G213" s="1">
        <f>'1-Kurs'!G213/'1-Kurs'!G212-1</f>
        <v>-6.9678588976795908E-4</v>
      </c>
      <c r="H213" s="1">
        <f>'1-Kurs'!H213/'1-Kurs'!H212-1</f>
        <v>0.10181639045626278</v>
      </c>
      <c r="I213" s="1">
        <f>'1-Kurs'!I213/'1-Kurs'!I212-1</f>
        <v>-3.8429737871305991E-2</v>
      </c>
      <c r="J213" s="1">
        <f>'1-Kurs'!J213/'1-Kurs'!J212-1</f>
        <v>6.1538618880810025E-2</v>
      </c>
      <c r="K213" s="1">
        <f>'1-Kurs'!K213/'1-Kurs'!K212-1</f>
        <v>2.3589464707263641E-2</v>
      </c>
      <c r="L213" s="1">
        <f>'1-Kurs'!L213/'1-Kurs'!L212-1</f>
        <v>-5.0986533235453435E-2</v>
      </c>
      <c r="M213" s="1">
        <f>'1-Kurs'!M213/'1-Kurs'!M212-1</f>
        <v>7.6259158497790303E-2</v>
      </c>
      <c r="N213" s="1">
        <f>'1-Kurs'!N213/'1-Kurs'!N212-1</f>
        <v>4.1073057874093877E-2</v>
      </c>
      <c r="O213" s="1">
        <f>'1-Kurs'!O213/'1-Kurs'!O212-1</f>
        <v>0.141965514449931</v>
      </c>
      <c r="P213" s="1">
        <f>'1-Kurs'!P213/'1-Kurs'!P212-1</f>
        <v>5.2294411891500303E-2</v>
      </c>
      <c r="Q213" s="1">
        <f>'1-Kurs'!Q213/'1-Kurs'!Q212-1</f>
        <v>1.6844688978653322E-2</v>
      </c>
      <c r="R213" s="1">
        <f>'1-Kurs'!R213/'1-Kurs'!R212-1</f>
        <v>8.5166210934370934E-2</v>
      </c>
      <c r="S213" s="1">
        <f>'1-Kurs'!S213/'1-Kurs'!S212-1</f>
        <v>0.14523377403007154</v>
      </c>
      <c r="T213" s="1">
        <f>'1-Kurs'!T213/'1-Kurs'!T212-1</f>
        <v>-6.250865767966185E-2</v>
      </c>
      <c r="U213" s="1">
        <f>'1-Kurs'!U213/'1-Kurs'!U212-1</f>
        <v>5.2960250314641355E-2</v>
      </c>
      <c r="V213" s="1">
        <f>'1-Kurs'!V213/'1-Kurs'!V212-1</f>
        <v>-3.9628979197175229E-2</v>
      </c>
      <c r="W213" s="1">
        <f>'1-Kurs'!W213/'1-Kurs'!W212-1</f>
        <v>6.1496866458356614E-2</v>
      </c>
      <c r="X213" s="1">
        <f>'1-Kurs'!X213/'1-Kurs'!X212-1</f>
        <v>0.14589010710437922</v>
      </c>
      <c r="Y213" s="1">
        <f>'1-Kurs'!Y213/'1-Kurs'!Y212-1</f>
        <v>0.1075050645576856</v>
      </c>
      <c r="Z213" s="1">
        <f>'1-Kurs'!Z213/'1-Kurs'!Z212-1</f>
        <v>0.1418687704925341</v>
      </c>
      <c r="AA213" s="1">
        <f>'1-Kurs'!AA213/'1-Kurs'!AA212-1</f>
        <v>3.5527912159559749E-2</v>
      </c>
      <c r="AB213" s="1">
        <f>'1-Kurs'!AB213/'1-Kurs'!AB212-1</f>
        <v>5.4486000174149396E-2</v>
      </c>
      <c r="AC213" s="5">
        <f>'1-Kurs'!AC213/'1-Kurs'!AC212-1</f>
        <v>4.2234535483672841E-2</v>
      </c>
    </row>
    <row r="214" spans="1:29" ht="12.75" customHeight="1" x14ac:dyDescent="0.2">
      <c r="A214" s="9">
        <f>IF('1-Kurs'!A214=0,"",'1-Kurs'!A214)</f>
        <v>39507</v>
      </c>
      <c r="B214" s="1">
        <f>'1-Kurs'!B214/'1-Kurs'!B213-1</f>
        <v>0.14125030442438824</v>
      </c>
      <c r="C214" s="1">
        <f>'1-Kurs'!C214/'1-Kurs'!C213-1</f>
        <v>9.1369927204820955E-2</v>
      </c>
      <c r="D214" s="1">
        <f>'1-Kurs'!D214/'1-Kurs'!D213-1</f>
        <v>0.18837533478471968</v>
      </c>
      <c r="E214" s="1">
        <f>'1-Kurs'!E214/'1-Kurs'!E213-1</f>
        <v>0.16864995848209352</v>
      </c>
      <c r="F214" s="1">
        <f>'1-Kurs'!F214/'1-Kurs'!F213-1</f>
        <v>8.4097835807940946E-2</v>
      </c>
      <c r="G214" s="1">
        <f>'1-Kurs'!G214/'1-Kurs'!G213-1</f>
        <v>0.17899961639457529</v>
      </c>
      <c r="H214" s="1">
        <f>'1-Kurs'!H214/'1-Kurs'!H213-1</f>
        <v>5.2537152402452048E-2</v>
      </c>
      <c r="I214" s="1">
        <f>'1-Kurs'!I214/'1-Kurs'!I213-1</f>
        <v>0.12060228366804537</v>
      </c>
      <c r="J214" s="1">
        <f>'1-Kurs'!J214/'1-Kurs'!J213-1</f>
        <v>0.17643124360993312</v>
      </c>
      <c r="K214" s="1">
        <f>'1-Kurs'!K214/'1-Kurs'!K213-1</f>
        <v>-9.617762407990571E-2</v>
      </c>
      <c r="L214" s="1">
        <f>'1-Kurs'!L214/'1-Kurs'!L213-1</f>
        <v>2.3369720757184798E-3</v>
      </c>
      <c r="M214" s="1">
        <f>'1-Kurs'!M214/'1-Kurs'!M213-1</f>
        <v>0.15627373984870685</v>
      </c>
      <c r="N214" s="1">
        <f>'1-Kurs'!N214/'1-Kurs'!N213-1</f>
        <v>0.14998453344197227</v>
      </c>
      <c r="O214" s="1">
        <f>'1-Kurs'!O214/'1-Kurs'!O213-1</f>
        <v>0.16717942537942965</v>
      </c>
      <c r="P214" s="1">
        <f>'1-Kurs'!P214/'1-Kurs'!P213-1</f>
        <v>0.19088074791112097</v>
      </c>
      <c r="Q214" s="1">
        <f>'1-Kurs'!Q214/'1-Kurs'!Q213-1</f>
        <v>0.10427476917401113</v>
      </c>
      <c r="R214" s="1">
        <f>'1-Kurs'!R214/'1-Kurs'!R213-1</f>
        <v>0.26681846063580106</v>
      </c>
      <c r="S214" s="1">
        <f>'1-Kurs'!S214/'1-Kurs'!S213-1</f>
        <v>0.1427047632050682</v>
      </c>
      <c r="T214" s="1">
        <f>'1-Kurs'!T214/'1-Kurs'!T213-1</f>
        <v>6.2528259208080694E-2</v>
      </c>
      <c r="U214" s="1">
        <f>'1-Kurs'!U214/'1-Kurs'!U213-1</f>
        <v>0.13890376051562359</v>
      </c>
      <c r="V214" s="1">
        <f>'1-Kurs'!V214/'1-Kurs'!V213-1</f>
        <v>0.10803004257661031</v>
      </c>
      <c r="W214" s="1">
        <f>'1-Kurs'!W214/'1-Kurs'!W213-1</f>
        <v>9.0903716860953443E-2</v>
      </c>
      <c r="X214" s="1">
        <f>'1-Kurs'!X214/'1-Kurs'!X213-1</f>
        <v>0.18017993105101127</v>
      </c>
      <c r="Y214" s="1">
        <f>'1-Kurs'!Y214/'1-Kurs'!Y213-1</f>
        <v>0.18769774835474329</v>
      </c>
      <c r="Z214" s="1">
        <f>'1-Kurs'!Z214/'1-Kurs'!Z213-1</f>
        <v>0.25738540124429332</v>
      </c>
      <c r="AA214" s="1">
        <f>'1-Kurs'!AA214/'1-Kurs'!AA213-1</f>
        <v>0.10976631494613476</v>
      </c>
      <c r="AB214" s="1">
        <f>'1-Kurs'!AB214/'1-Kurs'!AB213-1</f>
        <v>0.13161479304339774</v>
      </c>
      <c r="AC214" s="5">
        <f>'1-Kurs'!AC214/'1-Kurs'!AC213-1</f>
        <v>0.12284204018027078</v>
      </c>
    </row>
    <row r="215" spans="1:29" ht="12.75" customHeight="1" x14ac:dyDescent="0.2">
      <c r="A215" s="9">
        <f>IF('1-Kurs'!A215=0,"",'1-Kurs'!A215)</f>
        <v>39538</v>
      </c>
      <c r="B215" s="1">
        <f>'1-Kurs'!B215/'1-Kurs'!B214-1</f>
        <v>-4.1965999490822026E-2</v>
      </c>
      <c r="C215" s="1">
        <f>'1-Kurs'!C215/'1-Kurs'!C214-1</f>
        <v>9.9009863883923188E-3</v>
      </c>
      <c r="D215" s="1">
        <f>'1-Kurs'!D215/'1-Kurs'!D214-1</f>
        <v>-0.23523411119985449</v>
      </c>
      <c r="E215" s="1">
        <f>'1-Kurs'!E215/'1-Kurs'!E214-1</f>
        <v>-4.9754088135387509E-3</v>
      </c>
      <c r="F215" s="1">
        <f>'1-Kurs'!F215/'1-Kurs'!F214-1</f>
        <v>2.0589385865522392E-2</v>
      </c>
      <c r="G215" s="1">
        <f>'1-Kurs'!G215/'1-Kurs'!G214-1</f>
        <v>-0.15187183847506203</v>
      </c>
      <c r="H215" s="1">
        <f>'1-Kurs'!H215/'1-Kurs'!H214-1</f>
        <v>-5.8357909546650988E-2</v>
      </c>
      <c r="I215" s="1">
        <f>'1-Kurs'!I215/'1-Kurs'!I214-1</f>
        <v>4.8405966403039624E-2</v>
      </c>
      <c r="J215" s="1">
        <f>'1-Kurs'!J215/'1-Kurs'!J214-1</f>
        <v>-0.16705409552464445</v>
      </c>
      <c r="K215" s="1">
        <f>'1-Kurs'!K215/'1-Kurs'!K214-1</f>
        <v>-0.11486071254896302</v>
      </c>
      <c r="L215" s="1">
        <f>'1-Kurs'!L215/'1-Kurs'!L214-1</f>
        <v>-8.5099787242373881E-2</v>
      </c>
      <c r="M215" s="1">
        <f>'1-Kurs'!M215/'1-Kurs'!M214-1</f>
        <v>7.3977597127694583E-2</v>
      </c>
      <c r="N215" s="1">
        <f>'1-Kurs'!N215/'1-Kurs'!N214-1</f>
        <v>-5.7222972020224305E-2</v>
      </c>
      <c r="O215" s="1">
        <f>'1-Kurs'!O215/'1-Kurs'!O214-1</f>
        <v>-0.12970872935616451</v>
      </c>
      <c r="P215" s="1">
        <f>'1-Kurs'!P215/'1-Kurs'!P214-1</f>
        <v>-0.21980707903288677</v>
      </c>
      <c r="Q215" s="1">
        <f>'1-Kurs'!Q215/'1-Kurs'!Q214-1</f>
        <v>-0.15565874732775697</v>
      </c>
      <c r="R215" s="1">
        <f>'1-Kurs'!R215/'1-Kurs'!R214-1</f>
        <v>-0.25101173480800065</v>
      </c>
      <c r="S215" s="1">
        <f>'1-Kurs'!S215/'1-Kurs'!S214-1</f>
        <v>-0.19939208413209963</v>
      </c>
      <c r="T215" s="1">
        <f>'1-Kurs'!T215/'1-Kurs'!T214-1</f>
        <v>-2.0475225846402156E-2</v>
      </c>
      <c r="U215" s="1">
        <f>'1-Kurs'!U215/'1-Kurs'!U214-1</f>
        <v>-0.14349081699584576</v>
      </c>
      <c r="V215" s="1">
        <f>'1-Kurs'!V215/'1-Kurs'!V214-1</f>
        <v>2.837490340019011E-3</v>
      </c>
      <c r="W215" s="1">
        <f>'1-Kurs'!W215/'1-Kurs'!W214-1</f>
        <v>-0.15504463731408946</v>
      </c>
      <c r="X215" s="1">
        <f>'1-Kurs'!X215/'1-Kurs'!X214-1</f>
        <v>-0.16314543906649059</v>
      </c>
      <c r="Y215" s="1">
        <f>'1-Kurs'!Y215/'1-Kurs'!Y214-1</f>
        <v>-0.16295464508270552</v>
      </c>
      <c r="Z215" s="1">
        <f>'1-Kurs'!Z215/'1-Kurs'!Z214-1</f>
        <v>-6.3048916407438038E-2</v>
      </c>
      <c r="AA215" s="1">
        <f>'1-Kurs'!AA215/'1-Kurs'!AA214-1</f>
        <v>9.0944710272978346E-2</v>
      </c>
      <c r="AB215" s="1">
        <f>'1-Kurs'!AB215/'1-Kurs'!AB214-1</f>
        <v>-8.9758644378244878E-2</v>
      </c>
      <c r="AC215" s="5">
        <f>'1-Kurs'!AC215/'1-Kurs'!AC214-1</f>
        <v>-6.3421107217992212E-2</v>
      </c>
    </row>
    <row r="216" spans="1:29" ht="12.75" customHeight="1" x14ac:dyDescent="0.2">
      <c r="A216" s="9">
        <f>IF('1-Kurs'!A216=0,"",'1-Kurs'!A216)</f>
        <v>39568</v>
      </c>
      <c r="B216" s="1">
        <f>'1-Kurs'!B216/'1-Kurs'!B215-1</f>
        <v>-3.2157662720161961E-2</v>
      </c>
      <c r="C216" s="1">
        <f>'1-Kurs'!C216/'1-Kurs'!C215-1</f>
        <v>0.11391494307045358</v>
      </c>
      <c r="D216" s="1">
        <f>'1-Kurs'!D216/'1-Kurs'!D215-1</f>
        <v>4.4743735566814768E-2</v>
      </c>
      <c r="E216" s="1">
        <f>'1-Kurs'!E216/'1-Kurs'!E215-1</f>
        <v>2.1163512255662376E-2</v>
      </c>
      <c r="F216" s="1">
        <f>'1-Kurs'!F216/'1-Kurs'!F215-1</f>
        <v>5.7074310999187805E-2</v>
      </c>
      <c r="G216" s="1">
        <f>'1-Kurs'!G216/'1-Kurs'!G215-1</f>
        <v>-1.8965181046687984E-2</v>
      </c>
      <c r="H216" s="1">
        <f>'1-Kurs'!H216/'1-Kurs'!H215-1</f>
        <v>-6.0165659157862983E-2</v>
      </c>
      <c r="I216" s="1">
        <f>'1-Kurs'!I216/'1-Kurs'!I215-1</f>
        <v>0.11364951474199247</v>
      </c>
      <c r="J216" s="1">
        <f>'1-Kurs'!J216/'1-Kurs'!J215-1</f>
        <v>-0.13574829959334456</v>
      </c>
      <c r="K216" s="1">
        <f>'1-Kurs'!K216/'1-Kurs'!K215-1</f>
        <v>8.2502701691047342E-2</v>
      </c>
      <c r="L216" s="1">
        <f>'1-Kurs'!L216/'1-Kurs'!L215-1</f>
        <v>6.6416880370078424E-2</v>
      </c>
      <c r="M216" s="1">
        <f>'1-Kurs'!M216/'1-Kurs'!M215-1</f>
        <v>6.7987954610075674E-2</v>
      </c>
      <c r="N216" s="1">
        <f>'1-Kurs'!N216/'1-Kurs'!N215-1</f>
        <v>-4.108432324237199E-2</v>
      </c>
      <c r="O216" s="1">
        <f>'1-Kurs'!O216/'1-Kurs'!O215-1</f>
        <v>-4.5856555047082193E-2</v>
      </c>
      <c r="P216" s="1">
        <f>'1-Kurs'!P216/'1-Kurs'!P215-1</f>
        <v>8.449624267094058E-2</v>
      </c>
      <c r="Q216" s="1">
        <f>'1-Kurs'!Q216/'1-Kurs'!Q215-1</f>
        <v>5.3770573875852268E-2</v>
      </c>
      <c r="R216" s="1">
        <f>'1-Kurs'!R216/'1-Kurs'!R215-1</f>
        <v>0.12015800555629452</v>
      </c>
      <c r="S216" s="1">
        <f>'1-Kurs'!S216/'1-Kurs'!S215-1</f>
        <v>-3.202966116516015E-2</v>
      </c>
      <c r="T216" s="1">
        <f>'1-Kurs'!T216/'1-Kurs'!T215-1</f>
        <v>0.10834857053655478</v>
      </c>
      <c r="U216" s="1">
        <f>'1-Kurs'!U216/'1-Kurs'!U215-1</f>
        <v>-0.14914808232101973</v>
      </c>
      <c r="V216" s="1">
        <f>'1-Kurs'!V216/'1-Kurs'!V215-1</f>
        <v>0.12359505073340871</v>
      </c>
      <c r="W216" s="1">
        <f>'1-Kurs'!W216/'1-Kurs'!W215-1</f>
        <v>-4.2068500939759557E-2</v>
      </c>
      <c r="X216" s="1">
        <f>'1-Kurs'!X216/'1-Kurs'!X215-1</f>
        <v>0.18315833683326321</v>
      </c>
      <c r="Y216" s="1">
        <f>'1-Kurs'!Y216/'1-Kurs'!Y215-1</f>
        <v>-2.771708014350549E-2</v>
      </c>
      <c r="Z216" s="1">
        <f>'1-Kurs'!Z216/'1-Kurs'!Z215-1</f>
        <v>-5.189906144057399E-2</v>
      </c>
      <c r="AA216" s="1">
        <f>'1-Kurs'!AA216/'1-Kurs'!AA215-1</f>
        <v>0.13178214874473393</v>
      </c>
      <c r="AB216" s="1">
        <f>'1-Kurs'!AB216/'1-Kurs'!AB215-1</f>
        <v>2.830470828610876E-2</v>
      </c>
      <c r="AC216" s="5">
        <f>'1-Kurs'!AC216/'1-Kurs'!AC215-1</f>
        <v>3.56361518425381E-2</v>
      </c>
    </row>
    <row r="217" spans="1:29" ht="12.75" customHeight="1" x14ac:dyDescent="0.2">
      <c r="A217" s="9">
        <f>IF('1-Kurs'!A217=0,"",'1-Kurs'!A217)</f>
        <v>39598</v>
      </c>
      <c r="B217" s="1">
        <f>'1-Kurs'!B217/'1-Kurs'!B216-1</f>
        <v>4.6263617471826723E-3</v>
      </c>
      <c r="C217" s="1">
        <f>'1-Kurs'!C217/'1-Kurs'!C216-1</f>
        <v>0.15298933655479696</v>
      </c>
      <c r="D217" s="1">
        <f>'1-Kurs'!D217/'1-Kurs'!D216-1</f>
        <v>-1.0024363971673833E-2</v>
      </c>
      <c r="E217" s="1">
        <f>'1-Kurs'!E217/'1-Kurs'!E216-1</f>
        <v>-7.5124571431400833E-2</v>
      </c>
      <c r="F217" s="1">
        <f>'1-Kurs'!F217/'1-Kurs'!F216-1</f>
        <v>-1.9825009346988498E-2</v>
      </c>
      <c r="G217" s="1">
        <f>'1-Kurs'!G217/'1-Kurs'!G216-1</f>
        <v>-7.4961543779598405E-2</v>
      </c>
      <c r="H217" s="1">
        <f>'1-Kurs'!H217/'1-Kurs'!H216-1</f>
        <v>2.7083403395568917E-2</v>
      </c>
      <c r="I217" s="1">
        <f>'1-Kurs'!I217/'1-Kurs'!I216-1</f>
        <v>0.15815840536249781</v>
      </c>
      <c r="J217" s="1">
        <f>'1-Kurs'!J217/'1-Kurs'!J216-1</f>
        <v>-4.6141085647052549E-2</v>
      </c>
      <c r="K217" s="1">
        <f>'1-Kurs'!K217/'1-Kurs'!K216-1</f>
        <v>6.6898119100402997E-2</v>
      </c>
      <c r="L217" s="1">
        <f>'1-Kurs'!L217/'1-Kurs'!L216-1</f>
        <v>2.8463734282737407E-2</v>
      </c>
      <c r="M217" s="1">
        <f>'1-Kurs'!M217/'1-Kurs'!M216-1</f>
        <v>6.7469801757538583E-2</v>
      </c>
      <c r="N217" s="1">
        <f>'1-Kurs'!N217/'1-Kurs'!N216-1</f>
        <v>-0.22645321183449119</v>
      </c>
      <c r="O217" s="1">
        <f>'1-Kurs'!O217/'1-Kurs'!O216-1</f>
        <v>1.7851797247927292E-2</v>
      </c>
      <c r="P217" s="1">
        <f>'1-Kurs'!P217/'1-Kurs'!P216-1</f>
        <v>3.9164288801313951E-2</v>
      </c>
      <c r="Q217" s="1">
        <f>'1-Kurs'!Q217/'1-Kurs'!Q216-1</f>
        <v>-6.1017294085441431E-4</v>
      </c>
      <c r="R217" s="1">
        <f>'1-Kurs'!R217/'1-Kurs'!R216-1</f>
        <v>5.2599552813288319E-2</v>
      </c>
      <c r="S217" s="1">
        <f>'1-Kurs'!S217/'1-Kurs'!S216-1</f>
        <v>-0.15034302616703743</v>
      </c>
      <c r="T217" s="1">
        <f>'1-Kurs'!T217/'1-Kurs'!T216-1</f>
        <v>0.1568765684819553</v>
      </c>
      <c r="U217" s="1">
        <f>'1-Kurs'!U217/'1-Kurs'!U216-1</f>
        <v>-4.795186687134656E-2</v>
      </c>
      <c r="V217" s="1">
        <f>'1-Kurs'!V217/'1-Kurs'!V216-1</f>
        <v>0.131305596210056</v>
      </c>
      <c r="W217" s="1">
        <f>'1-Kurs'!W217/'1-Kurs'!W216-1</f>
        <v>-0.10371399683497928</v>
      </c>
      <c r="X217" s="1">
        <f>'1-Kurs'!X217/'1-Kurs'!X216-1</f>
        <v>-1.7685642051124328E-2</v>
      </c>
      <c r="Y217" s="1">
        <f>'1-Kurs'!Y217/'1-Kurs'!Y216-1</f>
        <v>-0.27415821885799208</v>
      </c>
      <c r="Z217" s="1">
        <f>'1-Kurs'!Z217/'1-Kurs'!Z216-1</f>
        <v>4.2106012903245116E-2</v>
      </c>
      <c r="AA217" s="1">
        <f>'1-Kurs'!AA217/'1-Kurs'!AA216-1</f>
        <v>-0.12923948918988393</v>
      </c>
      <c r="AB217" s="1">
        <f>'1-Kurs'!AB217/'1-Kurs'!AB216-1</f>
        <v>-8.8707392409965724E-3</v>
      </c>
      <c r="AC217" s="5">
        <f>'1-Kurs'!AC217/'1-Kurs'!AC216-1</f>
        <v>2.7339470400946642E-2</v>
      </c>
    </row>
    <row r="218" spans="1:29" ht="12.75" customHeight="1" x14ac:dyDescent="0.2">
      <c r="A218" s="9">
        <f>IF('1-Kurs'!A218=0,"",'1-Kurs'!A218)</f>
        <v>39629</v>
      </c>
      <c r="B218" s="1">
        <f>'1-Kurs'!B218/'1-Kurs'!B217-1</f>
        <v>5.8298990916405113E-2</v>
      </c>
      <c r="C218" s="1">
        <f>'1-Kurs'!C218/'1-Kurs'!C217-1</f>
        <v>0.10177817151011381</v>
      </c>
      <c r="D218" s="1">
        <f>'1-Kurs'!D218/'1-Kurs'!D217-1</f>
        <v>0.1258360465620032</v>
      </c>
      <c r="E218" s="1">
        <f>'1-Kurs'!E218/'1-Kurs'!E217-1</f>
        <v>7.7588277450542531E-2</v>
      </c>
      <c r="F218" s="1">
        <f>'1-Kurs'!F218/'1-Kurs'!F217-1</f>
        <v>0.2091833507441947</v>
      </c>
      <c r="G218" s="1">
        <f>'1-Kurs'!G218/'1-Kurs'!G217-1</f>
        <v>7.1075071175499493E-2</v>
      </c>
      <c r="H218" s="1">
        <f>'1-Kurs'!H218/'1-Kurs'!H217-1</f>
        <v>4.2978480568045541E-2</v>
      </c>
      <c r="I218" s="1">
        <f>'1-Kurs'!I218/'1-Kurs'!I217-1</f>
        <v>6.3934768329250824E-2</v>
      </c>
      <c r="J218" s="1">
        <f>'1-Kurs'!J218/'1-Kurs'!J217-1</f>
        <v>0.10369174233410883</v>
      </c>
      <c r="K218" s="1">
        <f>'1-Kurs'!K218/'1-Kurs'!K217-1</f>
        <v>-0.11026803800363316</v>
      </c>
      <c r="L218" s="1">
        <f>'1-Kurs'!L218/'1-Kurs'!L217-1</f>
        <v>1.7125466794577937E-2</v>
      </c>
      <c r="M218" s="1">
        <f>'1-Kurs'!M218/'1-Kurs'!M217-1</f>
        <v>0.13891497357626426</v>
      </c>
      <c r="N218" s="1">
        <f>'1-Kurs'!N218/'1-Kurs'!N217-1</f>
        <v>-3.0412186228503391E-3</v>
      </c>
      <c r="O218" s="1">
        <f>'1-Kurs'!O218/'1-Kurs'!O217-1</f>
        <v>3.3637163637987522E-2</v>
      </c>
      <c r="P218" s="1">
        <f>'1-Kurs'!P218/'1-Kurs'!P217-1</f>
        <v>0.16817409465337185</v>
      </c>
      <c r="Q218" s="1">
        <f>'1-Kurs'!Q218/'1-Kurs'!Q217-1</f>
        <v>0.26335985005605345</v>
      </c>
      <c r="R218" s="1">
        <f>'1-Kurs'!R218/'1-Kurs'!R217-1</f>
        <v>7.7388619899042999E-2</v>
      </c>
      <c r="S218" s="1">
        <f>'1-Kurs'!S218/'1-Kurs'!S217-1</f>
        <v>0.16817564132942064</v>
      </c>
      <c r="T218" s="1">
        <f>'1-Kurs'!T218/'1-Kurs'!T217-1</f>
        <v>5.8678420501588668E-2</v>
      </c>
      <c r="U218" s="1">
        <f>'1-Kurs'!U218/'1-Kurs'!U217-1</f>
        <v>0.10711945681988566</v>
      </c>
      <c r="V218" s="1">
        <f>'1-Kurs'!V218/'1-Kurs'!V217-1</f>
        <v>0.10036302128512942</v>
      </c>
      <c r="W218" s="1">
        <f>'1-Kurs'!W218/'1-Kurs'!W217-1</f>
        <v>-4.0552462531804334E-2</v>
      </c>
      <c r="X218" s="1">
        <f>'1-Kurs'!X218/'1-Kurs'!X217-1</f>
        <v>0.16389150990745027</v>
      </c>
      <c r="Y218" s="1">
        <f>'1-Kurs'!Y218/'1-Kurs'!Y217-1</f>
        <v>-9.4256961856458821E-2</v>
      </c>
      <c r="Z218" s="1">
        <f>'1-Kurs'!Z218/'1-Kurs'!Z217-1</f>
        <v>2.7748193632601392E-2</v>
      </c>
      <c r="AA218" s="1">
        <f>'1-Kurs'!AA218/'1-Kurs'!AA217-1</f>
        <v>0.16453492324975172</v>
      </c>
      <c r="AB218" s="1">
        <f>'1-Kurs'!AB218/'1-Kurs'!AB217-1</f>
        <v>8.0590675150713276E-2</v>
      </c>
      <c r="AC218" s="5">
        <f>'1-Kurs'!AC218/'1-Kurs'!AC217-1</f>
        <v>9.0989357160662809E-2</v>
      </c>
    </row>
    <row r="219" spans="1:29" ht="12.75" customHeight="1" x14ac:dyDescent="0.2">
      <c r="A219" s="9">
        <f>IF('1-Kurs'!A219=0,"",'1-Kurs'!A219)</f>
        <v>39660</v>
      </c>
      <c r="B219" s="1">
        <f>'1-Kurs'!B219/'1-Kurs'!B218-1</f>
        <v>-4.7896476940549548E-2</v>
      </c>
      <c r="C219" s="1">
        <f>'1-Kurs'!C219/'1-Kurs'!C218-1</f>
        <v>-0.11177678691548942</v>
      </c>
      <c r="D219" s="1">
        <f>'1-Kurs'!D219/'1-Kurs'!D218-1</f>
        <v>-8.9039555046428243E-2</v>
      </c>
      <c r="E219" s="1">
        <f>'1-Kurs'!E219/'1-Kurs'!E218-1</f>
        <v>-5.551443007536716E-2</v>
      </c>
      <c r="F219" s="1">
        <f>'1-Kurs'!F219/'1-Kurs'!F218-1</f>
        <v>-0.20245641901156719</v>
      </c>
      <c r="G219" s="1">
        <f>'1-Kurs'!G219/'1-Kurs'!G218-1</f>
        <v>-5.0985719550195263E-2</v>
      </c>
      <c r="H219" s="1">
        <f>'1-Kurs'!H219/'1-Kurs'!H218-1</f>
        <v>-1.5052317597826437E-2</v>
      </c>
      <c r="I219" s="1">
        <f>'1-Kurs'!I219/'1-Kurs'!I218-1</f>
        <v>-0.12247370201629937</v>
      </c>
      <c r="J219" s="1">
        <f>'1-Kurs'!J219/'1-Kurs'!J218-1</f>
        <v>-8.9566578471694802E-2</v>
      </c>
      <c r="K219" s="1">
        <f>'1-Kurs'!K219/'1-Kurs'!K218-1</f>
        <v>9.5462196723334225E-2</v>
      </c>
      <c r="L219" s="1">
        <f>'1-Kurs'!L219/'1-Kurs'!L218-1</f>
        <v>-3.8610229949798236E-2</v>
      </c>
      <c r="M219" s="1">
        <f>'1-Kurs'!M219/'1-Kurs'!M218-1</f>
        <v>-0.31936308543235437</v>
      </c>
      <c r="N219" s="1">
        <f>'1-Kurs'!N219/'1-Kurs'!N218-1</f>
        <v>-0.1635175181518661</v>
      </c>
      <c r="O219" s="1">
        <f>'1-Kurs'!O219/'1-Kurs'!O218-1</f>
        <v>1.7499769717003844E-2</v>
      </c>
      <c r="P219" s="1">
        <f>'1-Kurs'!P219/'1-Kurs'!P218-1</f>
        <v>-0.1066638697414094</v>
      </c>
      <c r="Q219" s="1">
        <f>'1-Kurs'!Q219/'1-Kurs'!Q218-1</f>
        <v>-8.7221945224908448E-2</v>
      </c>
      <c r="R219" s="1">
        <f>'1-Kurs'!R219/'1-Kurs'!R218-1</f>
        <v>-0.12045139441774566</v>
      </c>
      <c r="S219" s="1">
        <f>'1-Kurs'!S219/'1-Kurs'!S218-1</f>
        <v>6.4945322687851359E-2</v>
      </c>
      <c r="T219" s="1">
        <f>'1-Kurs'!T219/'1-Kurs'!T218-1</f>
        <v>-0.1226927644737863</v>
      </c>
      <c r="U219" s="1">
        <f>'1-Kurs'!U219/'1-Kurs'!U218-1</f>
        <v>-8.5962498665749454E-2</v>
      </c>
      <c r="V219" s="1">
        <f>'1-Kurs'!V219/'1-Kurs'!V218-1</f>
        <v>-0.1160527548517527</v>
      </c>
      <c r="W219" s="1">
        <f>'1-Kurs'!W219/'1-Kurs'!W218-1</f>
        <v>-1.5649549161309451E-2</v>
      </c>
      <c r="X219" s="1">
        <f>'1-Kurs'!X219/'1-Kurs'!X218-1</f>
        <v>-0.10018755339982233</v>
      </c>
      <c r="Y219" s="1">
        <f>'1-Kurs'!Y219/'1-Kurs'!Y218-1</f>
        <v>0.24497702261019239</v>
      </c>
      <c r="Z219" s="1">
        <f>'1-Kurs'!Z219/'1-Kurs'!Z218-1</f>
        <v>-0.14838876074367691</v>
      </c>
      <c r="AA219" s="1">
        <f>'1-Kurs'!AA219/'1-Kurs'!AA218-1</f>
        <v>-5.1308612938978926E-2</v>
      </c>
      <c r="AB219" s="1">
        <f>'1-Kurs'!AB219/'1-Kurs'!AB218-1</f>
        <v>-7.0690315809238236E-2</v>
      </c>
      <c r="AC219" s="5">
        <f>'1-Kurs'!AC219/'1-Kurs'!AC218-1</f>
        <v>-0.11854208597444305</v>
      </c>
    </row>
    <row r="220" spans="1:29" ht="12.75" customHeight="1" x14ac:dyDescent="0.2">
      <c r="A220" s="9">
        <f>IF('1-Kurs'!A220=0,"",'1-Kurs'!A220)</f>
        <v>39689</v>
      </c>
      <c r="B220" s="1">
        <f>'1-Kurs'!B220/'1-Kurs'!B219-1</f>
        <v>-9.3768076454908922E-2</v>
      </c>
      <c r="C220" s="1">
        <f>'1-Kurs'!C220/'1-Kurs'!C219-1</f>
        <v>-8.3470499123711961E-2</v>
      </c>
      <c r="D220" s="1">
        <f>'1-Kurs'!D220/'1-Kurs'!D219-1</f>
        <v>1.8443392011437743E-2</v>
      </c>
      <c r="E220" s="1">
        <f>'1-Kurs'!E220/'1-Kurs'!E219-1</f>
        <v>-7.1201648640932924E-2</v>
      </c>
      <c r="F220" s="1">
        <f>'1-Kurs'!F220/'1-Kurs'!F219-1</f>
        <v>-3.9422006678327182E-2</v>
      </c>
      <c r="G220" s="1">
        <f>'1-Kurs'!G220/'1-Kurs'!G219-1</f>
        <v>-6.1998956842219011E-2</v>
      </c>
      <c r="H220" s="1">
        <f>'1-Kurs'!H220/'1-Kurs'!H219-1</f>
        <v>-9.3520015994747907E-2</v>
      </c>
      <c r="I220" s="1">
        <f>'1-Kurs'!I220/'1-Kurs'!I219-1</f>
        <v>-8.8032688251403313E-2</v>
      </c>
      <c r="J220" s="1">
        <f>'1-Kurs'!J220/'1-Kurs'!J219-1</f>
        <v>5.3734860544729646E-3</v>
      </c>
      <c r="K220" s="1">
        <f>'1-Kurs'!K220/'1-Kurs'!K219-1</f>
        <v>-7.8363542261660646E-2</v>
      </c>
      <c r="L220" s="1">
        <f>'1-Kurs'!L220/'1-Kurs'!L219-1</f>
        <v>-1.97575616488469E-2</v>
      </c>
      <c r="M220" s="1">
        <f>'1-Kurs'!M220/'1-Kurs'!M219-1</f>
        <v>-0.12799951252208885</v>
      </c>
      <c r="N220" s="1">
        <f>'1-Kurs'!N220/'1-Kurs'!N219-1</f>
        <v>0.10447291370911382</v>
      </c>
      <c r="O220" s="1">
        <f>'1-Kurs'!O220/'1-Kurs'!O219-1</f>
        <v>-0.2351642307624735</v>
      </c>
      <c r="P220" s="1">
        <f>'1-Kurs'!P220/'1-Kurs'!P219-1</f>
        <v>-5.5624309490832968E-2</v>
      </c>
      <c r="Q220" s="1">
        <f>'1-Kurs'!Q220/'1-Kurs'!Q219-1</f>
        <v>-4.5234482586021363E-2</v>
      </c>
      <c r="R220" s="1">
        <f>'1-Kurs'!R220/'1-Kurs'!R219-1</f>
        <v>-8.7762195195908776E-2</v>
      </c>
      <c r="S220" s="1">
        <f>'1-Kurs'!S220/'1-Kurs'!S219-1</f>
        <v>-8.266686462122308E-2</v>
      </c>
      <c r="T220" s="1">
        <f>'1-Kurs'!T220/'1-Kurs'!T219-1</f>
        <v>-5.3097250538038265E-2</v>
      </c>
      <c r="U220" s="1">
        <f>'1-Kurs'!U220/'1-Kurs'!U219-1</f>
        <v>-6.8951289041364605E-3</v>
      </c>
      <c r="V220" s="1">
        <f>'1-Kurs'!V220/'1-Kurs'!V219-1</f>
        <v>-6.7760892438027187E-2</v>
      </c>
      <c r="W220" s="1">
        <f>'1-Kurs'!W220/'1-Kurs'!W219-1</f>
        <v>-4.8296636367486157E-2</v>
      </c>
      <c r="X220" s="1">
        <f>'1-Kurs'!X220/'1-Kurs'!X219-1</f>
        <v>4.2620135106468116E-3</v>
      </c>
      <c r="Y220" s="1">
        <f>'1-Kurs'!Y220/'1-Kurs'!Y219-1</f>
        <v>-0.10644529167379213</v>
      </c>
      <c r="Z220" s="1">
        <f>'1-Kurs'!Z220/'1-Kurs'!Z219-1</f>
        <v>-0.15320580824587093</v>
      </c>
      <c r="AA220" s="1">
        <f>'1-Kurs'!AA220/'1-Kurs'!AA219-1</f>
        <v>-9.6089419697621636E-2</v>
      </c>
      <c r="AB220" s="1">
        <f>'1-Kurs'!AB220/'1-Kurs'!AB219-1</f>
        <v>-6.3970200525177212E-2</v>
      </c>
      <c r="AC220" s="5">
        <f>'1-Kurs'!AC220/'1-Kurs'!AC219-1</f>
        <v>-7.2840491870725055E-2</v>
      </c>
    </row>
    <row r="221" spans="1:29" ht="12.75" customHeight="1" x14ac:dyDescent="0.2">
      <c r="A221" s="9">
        <f>IF('1-Kurs'!A221=0,"",'1-Kurs'!A221)</f>
        <v>39721</v>
      </c>
      <c r="B221" s="1">
        <f>'1-Kurs'!B221/'1-Kurs'!B220-1</f>
        <v>-0.11131954276566913</v>
      </c>
      <c r="C221" s="1">
        <f>'1-Kurs'!C221/'1-Kurs'!C220-1</f>
        <v>-0.14651746219168504</v>
      </c>
      <c r="D221" s="1">
        <f>'1-Kurs'!D221/'1-Kurs'!D220-1</f>
        <v>-0.10379241198550859</v>
      </c>
      <c r="E221" s="1">
        <f>'1-Kurs'!E221/'1-Kurs'!E220-1</f>
        <v>-0.14885366142167578</v>
      </c>
      <c r="F221" s="1">
        <f>'1-Kurs'!F221/'1-Kurs'!F220-1</f>
        <v>-0.16556035142751913</v>
      </c>
      <c r="G221" s="1">
        <f>'1-Kurs'!G221/'1-Kurs'!G220-1</f>
        <v>-0.17847607009705224</v>
      </c>
      <c r="H221" s="1">
        <f>'1-Kurs'!H221/'1-Kurs'!H220-1</f>
        <v>5.5981456416551278E-2</v>
      </c>
      <c r="I221" s="1">
        <f>'1-Kurs'!I221/'1-Kurs'!I220-1</f>
        <v>-9.9658187891385475E-2</v>
      </c>
      <c r="J221" s="1">
        <f>'1-Kurs'!J221/'1-Kurs'!J220-1</f>
        <v>-0.15074780217067618</v>
      </c>
      <c r="K221" s="1">
        <f>'1-Kurs'!K221/'1-Kurs'!K220-1</f>
        <v>-4.3877898399969584E-2</v>
      </c>
      <c r="L221" s="1">
        <f>'1-Kurs'!L221/'1-Kurs'!L220-1</f>
        <v>-4.8144102087390395E-2</v>
      </c>
      <c r="M221" s="1">
        <f>'1-Kurs'!M221/'1-Kurs'!M220-1</f>
        <v>-0.10941692754919508</v>
      </c>
      <c r="N221" s="1">
        <f>'1-Kurs'!N221/'1-Kurs'!N220-1</f>
        <v>-0.22022046168482157</v>
      </c>
      <c r="O221" s="1">
        <f>'1-Kurs'!O221/'1-Kurs'!O220-1</f>
        <v>-0.10328480625165692</v>
      </c>
      <c r="P221" s="1">
        <f>'1-Kurs'!P221/'1-Kurs'!P220-1</f>
        <v>-0.20967543430494395</v>
      </c>
      <c r="Q221" s="1">
        <f>'1-Kurs'!Q221/'1-Kurs'!Q220-1</f>
        <v>-0.2028551556296383</v>
      </c>
      <c r="R221" s="1">
        <f>'1-Kurs'!R221/'1-Kurs'!R220-1</f>
        <v>-0.17824372616889683</v>
      </c>
      <c r="S221" s="1">
        <f>'1-Kurs'!S221/'1-Kurs'!S220-1</f>
        <v>-5.9149077837578501E-2</v>
      </c>
      <c r="T221" s="1">
        <f>'1-Kurs'!T221/'1-Kurs'!T220-1</f>
        <v>-0.12581914063561295</v>
      </c>
      <c r="U221" s="1">
        <f>'1-Kurs'!U221/'1-Kurs'!U220-1</f>
        <v>-0.15019565572431814</v>
      </c>
      <c r="V221" s="1">
        <f>'1-Kurs'!V221/'1-Kurs'!V220-1</f>
        <v>-0.13012559261415613</v>
      </c>
      <c r="W221" s="1">
        <f>'1-Kurs'!W221/'1-Kurs'!W220-1</f>
        <v>-7.5527528593891891E-2</v>
      </c>
      <c r="X221" s="1">
        <f>'1-Kurs'!X221/'1-Kurs'!X220-1</f>
        <v>-0.11185130607294969</v>
      </c>
      <c r="Y221" s="1">
        <f>'1-Kurs'!Y221/'1-Kurs'!Y220-1</f>
        <v>-7.6709681181635792E-2</v>
      </c>
      <c r="Z221" s="1">
        <f>'1-Kurs'!Z221/'1-Kurs'!Z220-1</f>
        <v>-0.31236417642085768</v>
      </c>
      <c r="AA221" s="1">
        <f>'1-Kurs'!AA221/'1-Kurs'!AA220-1</f>
        <v>-0.13812157456864826</v>
      </c>
      <c r="AB221" s="1">
        <f>'1-Kurs'!AB221/'1-Kurs'!AB220-1</f>
        <v>-0.12863562612541468</v>
      </c>
      <c r="AC221" s="5">
        <f>'1-Kurs'!AC221/'1-Kurs'!AC220-1</f>
        <v>-0.11527988144288059</v>
      </c>
    </row>
    <row r="222" spans="1:29" ht="12.75" customHeight="1" x14ac:dyDescent="0.2">
      <c r="A222" s="9">
        <f>IF('1-Kurs'!A222=0,"",'1-Kurs'!A222)</f>
        <v>39752</v>
      </c>
      <c r="B222" s="1">
        <f>'1-Kurs'!B222/'1-Kurs'!B221-1</f>
        <v>-0.16715042243799294</v>
      </c>
      <c r="C222" s="1">
        <f>'1-Kurs'!C222/'1-Kurs'!C221-1</f>
        <v>-0.33314641400810407</v>
      </c>
      <c r="D222" s="1">
        <f>'1-Kurs'!D222/'1-Kurs'!D221-1</f>
        <v>-0.13314132938408041</v>
      </c>
      <c r="E222" s="1">
        <f>'1-Kurs'!E222/'1-Kurs'!E221-1</f>
        <v>-0.36424926474413333</v>
      </c>
      <c r="F222" s="1">
        <f>'1-Kurs'!F222/'1-Kurs'!F221-1</f>
        <v>-0.17581638245059805</v>
      </c>
      <c r="G222" s="1">
        <f>'1-Kurs'!G222/'1-Kurs'!G221-1</f>
        <v>-0.22581655107432297</v>
      </c>
      <c r="H222" s="1">
        <f>'1-Kurs'!H222/'1-Kurs'!H221-1</f>
        <v>-0.18402221011390474</v>
      </c>
      <c r="I222" s="1">
        <f>'1-Kurs'!I222/'1-Kurs'!I221-1</f>
        <v>-0.28956628339610546</v>
      </c>
      <c r="J222" s="1">
        <f>'1-Kurs'!J222/'1-Kurs'!J221-1</f>
        <v>-0.1946451356619272</v>
      </c>
      <c r="K222" s="1">
        <f>'1-Kurs'!K222/'1-Kurs'!K221-1</f>
        <v>-0.14580600789407228</v>
      </c>
      <c r="L222" s="1">
        <f>'1-Kurs'!L222/'1-Kurs'!L221-1</f>
        <v>-7.5801660944053051E-2</v>
      </c>
      <c r="M222" s="1">
        <f>'1-Kurs'!M222/'1-Kurs'!M221-1</f>
        <v>-0.13333961050170273</v>
      </c>
      <c r="N222" s="1">
        <f>'1-Kurs'!N222/'1-Kurs'!N221-1</f>
        <v>-0.24122609773039738</v>
      </c>
      <c r="O222" s="1">
        <f>'1-Kurs'!O222/'1-Kurs'!O221-1</f>
        <v>-0.20676245657166548</v>
      </c>
      <c r="P222" s="1">
        <f>'1-Kurs'!P222/'1-Kurs'!P221-1</f>
        <v>-0.1208181489987038</v>
      </c>
      <c r="Q222" s="1">
        <f>'1-Kurs'!Q222/'1-Kurs'!Q221-1</f>
        <v>-4.6290855490122906E-2</v>
      </c>
      <c r="R222" s="1">
        <f>'1-Kurs'!R222/'1-Kurs'!R221-1</f>
        <v>-0.24347141372701997</v>
      </c>
      <c r="S222" s="1">
        <f>'1-Kurs'!S222/'1-Kurs'!S221-1</f>
        <v>-0.11942524204454796</v>
      </c>
      <c r="T222" s="1">
        <f>'1-Kurs'!T222/'1-Kurs'!T221-1</f>
        <v>-0.38899851244884309</v>
      </c>
      <c r="U222" s="1">
        <f>'1-Kurs'!U222/'1-Kurs'!U221-1</f>
        <v>-0.21082717448291022</v>
      </c>
      <c r="V222" s="1">
        <f>'1-Kurs'!V222/'1-Kurs'!V221-1</f>
        <v>-0.31885473350359517</v>
      </c>
      <c r="W222" s="1">
        <f>'1-Kurs'!W222/'1-Kurs'!W221-1</f>
        <v>-0.33731222425995666</v>
      </c>
      <c r="X222" s="1">
        <f>'1-Kurs'!X222/'1-Kurs'!X221-1</f>
        <v>-0.19684124407357151</v>
      </c>
      <c r="Y222" s="1">
        <f>'1-Kurs'!Y222/'1-Kurs'!Y221-1</f>
        <v>-0.17556898587134351</v>
      </c>
      <c r="Z222" s="1">
        <f>'1-Kurs'!Z222/'1-Kurs'!Z221-1</f>
        <v>-0.19086339075603254</v>
      </c>
      <c r="AA222" s="1">
        <f>'1-Kurs'!AA222/'1-Kurs'!AA221-1</f>
        <v>-0.22072516367673689</v>
      </c>
      <c r="AB222" s="1">
        <f>'1-Kurs'!AB222/'1-Kurs'!AB221-1</f>
        <v>-0.20924949677870941</v>
      </c>
      <c r="AC222" s="5">
        <f>'1-Kurs'!AC222/'1-Kurs'!AC221-1</f>
        <v>-0.21283337120895107</v>
      </c>
    </row>
    <row r="223" spans="1:29" ht="12.75" customHeight="1" x14ac:dyDescent="0.2">
      <c r="A223" s="9">
        <f>IF('1-Kurs'!A223=0,"",'1-Kurs'!A223)</f>
        <v>39780</v>
      </c>
      <c r="B223" s="1">
        <f>'1-Kurs'!B223/'1-Kurs'!B222-1</f>
        <v>-0.13816486582273879</v>
      </c>
      <c r="C223" s="1">
        <f>'1-Kurs'!C223/'1-Kurs'!C222-1</f>
        <v>-0.19514775296183251</v>
      </c>
      <c r="D223" s="1">
        <f>'1-Kurs'!D223/'1-Kurs'!D222-1</f>
        <v>-1.3632555503535926E-2</v>
      </c>
      <c r="E223" s="1">
        <f>'1-Kurs'!E223/'1-Kurs'!E222-1</f>
        <v>-0.10104600231303196</v>
      </c>
      <c r="F223" s="1">
        <f>'1-Kurs'!F223/'1-Kurs'!F222-1</f>
        <v>-0.12899741553866007</v>
      </c>
      <c r="G223" s="1">
        <f>'1-Kurs'!G223/'1-Kurs'!G222-1</f>
        <v>1.7069723194719E-2</v>
      </c>
      <c r="H223" s="1">
        <f>'1-Kurs'!H223/'1-Kurs'!H222-1</f>
        <v>0.13771837220098826</v>
      </c>
      <c r="I223" s="1">
        <f>'1-Kurs'!I223/'1-Kurs'!I222-1</f>
        <v>-0.18227172637703526</v>
      </c>
      <c r="J223" s="1">
        <f>'1-Kurs'!J223/'1-Kurs'!J222-1</f>
        <v>-1.1128168782021275E-2</v>
      </c>
      <c r="K223" s="1">
        <f>'1-Kurs'!K223/'1-Kurs'!K222-1</f>
        <v>8.0152766941347986E-2</v>
      </c>
      <c r="L223" s="1">
        <f>'1-Kurs'!L223/'1-Kurs'!L222-1</f>
        <v>-6.6072451257474407E-2</v>
      </c>
      <c r="M223" s="1">
        <f>'1-Kurs'!M223/'1-Kurs'!M222-1</f>
        <v>-7.6720831779119369E-2</v>
      </c>
      <c r="N223" s="1">
        <f>'1-Kurs'!N223/'1-Kurs'!N222-1</f>
        <v>-0.15905684112604002</v>
      </c>
      <c r="O223" s="1">
        <f>'1-Kurs'!O223/'1-Kurs'!O222-1</f>
        <v>4.7609692647537116E-2</v>
      </c>
      <c r="P223" s="1">
        <f>'1-Kurs'!P223/'1-Kurs'!P222-1</f>
        <v>-5.3314509344822847E-2</v>
      </c>
      <c r="Q223" s="1">
        <f>'1-Kurs'!Q223/'1-Kurs'!Q222-1</f>
        <v>-7.2642303227145266E-2</v>
      </c>
      <c r="R223" s="1">
        <f>'1-Kurs'!R223/'1-Kurs'!R222-1</f>
        <v>-3.4344384877634471E-2</v>
      </c>
      <c r="S223" s="1">
        <f>'1-Kurs'!S223/'1-Kurs'!S222-1</f>
        <v>-9.6942263896814262E-3</v>
      </c>
      <c r="T223" s="1">
        <f>'1-Kurs'!T223/'1-Kurs'!T222-1</f>
        <v>-0.20937980008711798</v>
      </c>
      <c r="U223" s="1">
        <f>'1-Kurs'!U223/'1-Kurs'!U222-1</f>
        <v>7.3349919052081436E-3</v>
      </c>
      <c r="V223" s="1">
        <f>'1-Kurs'!V223/'1-Kurs'!V222-1</f>
        <v>-0.20493184545725995</v>
      </c>
      <c r="W223" s="1">
        <f>'1-Kurs'!W223/'1-Kurs'!W222-1</f>
        <v>7.2885313349810632E-2</v>
      </c>
      <c r="X223" s="1">
        <f>'1-Kurs'!X223/'1-Kurs'!X222-1</f>
        <v>0.1080811558627135</v>
      </c>
      <c r="Y223" s="1">
        <f>'1-Kurs'!Y223/'1-Kurs'!Y222-1</f>
        <v>-0.27148609084095054</v>
      </c>
      <c r="Z223" s="1">
        <f>'1-Kurs'!Z223/'1-Kurs'!Z222-1</f>
        <v>6.1277742681208114E-2</v>
      </c>
      <c r="AA223" s="1">
        <f>'1-Kurs'!AA223/'1-Kurs'!AA222-1</f>
        <v>-7.8260843283016412E-2</v>
      </c>
      <c r="AB223" s="1">
        <f>'1-Kurs'!AB223/'1-Kurs'!AB222-1</f>
        <v>-5.6698571391753383E-2</v>
      </c>
      <c r="AC223" s="5">
        <f>'1-Kurs'!AC223/'1-Kurs'!AC222-1</f>
        <v>-6.9583112773596523E-2</v>
      </c>
    </row>
    <row r="224" spans="1:29" ht="12.75" customHeight="1" x14ac:dyDescent="0.2">
      <c r="A224" s="9">
        <f>IF('1-Kurs'!A224=0,"",'1-Kurs'!A224)</f>
        <v>39813</v>
      </c>
      <c r="B224" s="1">
        <f>'1-Kurs'!B224/'1-Kurs'!B223-1</f>
        <v>-0.14016862581349931</v>
      </c>
      <c r="C224" s="1">
        <f>'1-Kurs'!C224/'1-Kurs'!C223-1</f>
        <v>-0.14914282486050523</v>
      </c>
      <c r="D224" s="1">
        <f>'1-Kurs'!D224/'1-Kurs'!D223-1</f>
        <v>-3.4840753855986284E-2</v>
      </c>
      <c r="E224" s="1">
        <f>'1-Kurs'!E224/'1-Kurs'!E223-1</f>
        <v>-0.1451584564808287</v>
      </c>
      <c r="F224" s="1">
        <f>'1-Kurs'!F224/'1-Kurs'!F223-1</f>
        <v>0.1128305745157101</v>
      </c>
      <c r="G224" s="1">
        <f>'1-Kurs'!G224/'1-Kurs'!G223-1</f>
        <v>2.3213278146573035E-2</v>
      </c>
      <c r="H224" s="1">
        <f>'1-Kurs'!H224/'1-Kurs'!H223-1</f>
        <v>7.9778589225998564E-2</v>
      </c>
      <c r="I224" s="1">
        <f>'1-Kurs'!I224/'1-Kurs'!I223-1</f>
        <v>-0.18684372252338666</v>
      </c>
      <c r="J224" s="1">
        <f>'1-Kurs'!J224/'1-Kurs'!J223-1</f>
        <v>8.3452346948490908E-2</v>
      </c>
      <c r="K224" s="1">
        <f>'1-Kurs'!K224/'1-Kurs'!K223-1</f>
        <v>-9.1715673825065069E-2</v>
      </c>
      <c r="L224" s="1">
        <f>'1-Kurs'!L224/'1-Kurs'!L223-1</f>
        <v>-1.8210811826428919E-2</v>
      </c>
      <c r="M224" s="1">
        <f>'1-Kurs'!M224/'1-Kurs'!M223-1</f>
        <v>-0.14292830638645038</v>
      </c>
      <c r="N224" s="1">
        <f>'1-Kurs'!N224/'1-Kurs'!N223-1</f>
        <v>0.14200545480219939</v>
      </c>
      <c r="O224" s="1">
        <f>'1-Kurs'!O224/'1-Kurs'!O223-1</f>
        <v>0.10415417918269343</v>
      </c>
      <c r="P224" s="1">
        <f>'1-Kurs'!P224/'1-Kurs'!P223-1</f>
        <v>0.10364692461654057</v>
      </c>
      <c r="Q224" s="1">
        <f>'1-Kurs'!Q224/'1-Kurs'!Q223-1</f>
        <v>0.17926180772102329</v>
      </c>
      <c r="R224" s="1">
        <f>'1-Kurs'!R224/'1-Kurs'!R223-1</f>
        <v>8.5809907389937656E-3</v>
      </c>
      <c r="S224" s="1">
        <f>'1-Kurs'!S224/'1-Kurs'!S223-1</f>
        <v>-7.5197467433393284E-3</v>
      </c>
      <c r="T224" s="1">
        <f>'1-Kurs'!T224/'1-Kurs'!T223-1</f>
        <v>-0.17019330272918232</v>
      </c>
      <c r="U224" s="1">
        <f>'1-Kurs'!U224/'1-Kurs'!U223-1</f>
        <v>8.824348525697312E-2</v>
      </c>
      <c r="V224" s="1">
        <f>'1-Kurs'!V224/'1-Kurs'!V223-1</f>
        <v>-0.19288727731184385</v>
      </c>
      <c r="W224" s="1">
        <f>'1-Kurs'!W224/'1-Kurs'!W223-1</f>
        <v>-1.2262114774270305E-2</v>
      </c>
      <c r="X224" s="1">
        <f>'1-Kurs'!X224/'1-Kurs'!X223-1</f>
        <v>0.16177777491563838</v>
      </c>
      <c r="Y224" s="1">
        <f>'1-Kurs'!Y224/'1-Kurs'!Y223-1</f>
        <v>-9.5311508411009327E-2</v>
      </c>
      <c r="Z224" s="1">
        <f>'1-Kurs'!Z224/'1-Kurs'!Z223-1</f>
        <v>6.2057284150087932E-2</v>
      </c>
      <c r="AA224" s="1">
        <f>'1-Kurs'!AA224/'1-Kurs'!AA223-1</f>
        <v>-0.1263027076847173</v>
      </c>
      <c r="AB224" s="1">
        <f>'1-Kurs'!AB224/'1-Kurs'!AB223-1</f>
        <v>-1.4018582423292014E-2</v>
      </c>
      <c r="AC224" s="5">
        <f>'1-Kurs'!AC224/'1-Kurs'!AC223-1</f>
        <v>-4.4836591844801599E-2</v>
      </c>
    </row>
    <row r="225" spans="1:29" ht="12.75" customHeight="1" x14ac:dyDescent="0.2">
      <c r="A225" s="9">
        <f>IF('1-Kurs'!A225=0,"",'1-Kurs'!A225)</f>
        <v>39843</v>
      </c>
      <c r="B225" s="1">
        <f>'1-Kurs'!B225/'1-Kurs'!B224-1</f>
        <v>-0.13225497890709303</v>
      </c>
      <c r="C225" s="1">
        <f>'1-Kurs'!C225/'1-Kurs'!C224-1</f>
        <v>-7.180500967298109E-2</v>
      </c>
      <c r="D225" s="1">
        <f>'1-Kurs'!D225/'1-Kurs'!D224-1</f>
        <v>6.1241833307809745E-2</v>
      </c>
      <c r="E225" s="1">
        <f>'1-Kurs'!E225/'1-Kurs'!E224-1</f>
        <v>4.1596298424081413E-2</v>
      </c>
      <c r="F225" s="1">
        <f>'1-Kurs'!F225/'1-Kurs'!F224-1</f>
        <v>-6.8698783213310133E-2</v>
      </c>
      <c r="G225" s="1">
        <f>'1-Kurs'!G225/'1-Kurs'!G224-1</f>
        <v>8.060606284904237E-3</v>
      </c>
      <c r="H225" s="1">
        <f>'1-Kurs'!H225/'1-Kurs'!H224-1</f>
        <v>4.8158233270608086E-2</v>
      </c>
      <c r="I225" s="1">
        <f>'1-Kurs'!I225/'1-Kurs'!I224-1</f>
        <v>-2.2792983234159458E-2</v>
      </c>
      <c r="J225" s="1">
        <f>'1-Kurs'!J225/'1-Kurs'!J224-1</f>
        <v>-4.5932500451591807E-2</v>
      </c>
      <c r="K225" s="1">
        <f>'1-Kurs'!K225/'1-Kurs'!K224-1</f>
        <v>-6.1638463214467309E-2</v>
      </c>
      <c r="L225" s="1">
        <f>'1-Kurs'!L225/'1-Kurs'!L224-1</f>
        <v>-5.1860362573894703E-2</v>
      </c>
      <c r="M225" s="1">
        <f>'1-Kurs'!M225/'1-Kurs'!M224-1</f>
        <v>-0.21911426178566362</v>
      </c>
      <c r="N225" s="1">
        <f>'1-Kurs'!N225/'1-Kurs'!N224-1</f>
        <v>-4.3869568727021857E-2</v>
      </c>
      <c r="O225" s="1">
        <f>'1-Kurs'!O225/'1-Kurs'!O224-1</f>
        <v>0.11255352000936814</v>
      </c>
      <c r="P225" s="1">
        <f>'1-Kurs'!P225/'1-Kurs'!P224-1</f>
        <v>1.0370712800900073E-4</v>
      </c>
      <c r="Q225" s="1">
        <f>'1-Kurs'!Q225/'1-Kurs'!Q224-1</f>
        <v>3.7465717947688493E-2</v>
      </c>
      <c r="R225" s="1">
        <f>'1-Kurs'!R225/'1-Kurs'!R224-1</f>
        <v>-2.5791528777578177E-2</v>
      </c>
      <c r="S225" s="1">
        <f>'1-Kurs'!S225/'1-Kurs'!S224-1</f>
        <v>7.2930142302716661E-2</v>
      </c>
      <c r="T225" s="1">
        <f>'1-Kurs'!T225/'1-Kurs'!T224-1</f>
        <v>0.14360572064125421</v>
      </c>
      <c r="U225" s="1">
        <f>'1-Kurs'!U225/'1-Kurs'!U224-1</f>
        <v>-6.9898788842780668E-2</v>
      </c>
      <c r="V225" s="1">
        <f>'1-Kurs'!V225/'1-Kurs'!V224-1</f>
        <v>-0.14212050403371745</v>
      </c>
      <c r="W225" s="1">
        <f>'1-Kurs'!W225/'1-Kurs'!W224-1</f>
        <v>-9.7873425529577451E-2</v>
      </c>
      <c r="X225" s="1">
        <f>'1-Kurs'!X225/'1-Kurs'!X224-1</f>
        <v>3.9882376091638028E-2</v>
      </c>
      <c r="Y225" s="1">
        <f>'1-Kurs'!Y225/'1-Kurs'!Y224-1</f>
        <v>0.11999452463018812</v>
      </c>
      <c r="Z225" s="1">
        <f>'1-Kurs'!Z225/'1-Kurs'!Z224-1</f>
        <v>5.3002514076480045E-2</v>
      </c>
      <c r="AA225" s="1">
        <f>'1-Kurs'!AA225/'1-Kurs'!AA224-1</f>
        <v>1.5036376234193627E-2</v>
      </c>
      <c r="AB225" s="1">
        <f>'1-Kurs'!AB225/'1-Kurs'!AB224-1</f>
        <v>-1.1539214946726717E-2</v>
      </c>
      <c r="AC225" s="5">
        <f>'1-Kurs'!AC225/'1-Kurs'!AC224-1</f>
        <v>-5.375258170008379E-2</v>
      </c>
    </row>
    <row r="226" spans="1:29" ht="12.75" customHeight="1" x14ac:dyDescent="0.2">
      <c r="A226" s="9">
        <f>IF('1-Kurs'!A226=0,"",'1-Kurs'!A226)</f>
        <v>39871</v>
      </c>
      <c r="B226" s="1">
        <f>'1-Kurs'!B226/'1-Kurs'!B225-1</f>
        <v>-1.289439989598562E-2</v>
      </c>
      <c r="C226" s="1">
        <f>'1-Kurs'!C226/'1-Kurs'!C225-1</f>
        <v>-4.3731982217631304E-2</v>
      </c>
      <c r="D226" s="1">
        <f>'1-Kurs'!D226/'1-Kurs'!D225-1</f>
        <v>-7.5711260248692014E-2</v>
      </c>
      <c r="E226" s="1">
        <f>'1-Kurs'!E226/'1-Kurs'!E225-1</f>
        <v>3.9077790648813115E-2</v>
      </c>
      <c r="F226" s="1">
        <f>'1-Kurs'!F226/'1-Kurs'!F225-1</f>
        <v>-7.7636087298518786E-2</v>
      </c>
      <c r="G226" s="1">
        <f>'1-Kurs'!G226/'1-Kurs'!G225-1</f>
        <v>-0.14245119887216795</v>
      </c>
      <c r="H226" s="1">
        <f>'1-Kurs'!H226/'1-Kurs'!H225-1</f>
        <v>1.5418497669856812E-2</v>
      </c>
      <c r="I226" s="1">
        <f>'1-Kurs'!I226/'1-Kurs'!I225-1</f>
        <v>-0.12444481089682802</v>
      </c>
      <c r="J226" s="1">
        <f>'1-Kurs'!J226/'1-Kurs'!J225-1</f>
        <v>-8.4445197228979696E-2</v>
      </c>
      <c r="K226" s="1">
        <f>'1-Kurs'!K226/'1-Kurs'!K225-1</f>
        <v>-3.2727568245319305E-2</v>
      </c>
      <c r="L226" s="1">
        <f>'1-Kurs'!L226/'1-Kurs'!L225-1</f>
        <v>9.9250079295076787E-3</v>
      </c>
      <c r="M226" s="1">
        <f>'1-Kurs'!M226/'1-Kurs'!M225-1</f>
        <v>-5.8841111417168079E-2</v>
      </c>
      <c r="N226" s="1">
        <f>'1-Kurs'!N226/'1-Kurs'!N225-1</f>
        <v>-0.10990549366292923</v>
      </c>
      <c r="O226" s="1">
        <f>'1-Kurs'!O226/'1-Kurs'!O225-1</f>
        <v>4.112733430897908E-2</v>
      </c>
      <c r="P226" s="1">
        <f>'1-Kurs'!P226/'1-Kurs'!P225-1</f>
        <v>-0.114244323197491</v>
      </c>
      <c r="Q226" s="1">
        <f>'1-Kurs'!Q226/'1-Kurs'!Q225-1</f>
        <v>-0.12510912435315791</v>
      </c>
      <c r="R226" s="1">
        <f>'1-Kurs'!R226/'1-Kurs'!R225-1</f>
        <v>-5.867566509355604E-2</v>
      </c>
      <c r="S226" s="1">
        <f>'1-Kurs'!S226/'1-Kurs'!S225-1</f>
        <v>5.9507999926876387E-2</v>
      </c>
      <c r="T226" s="1">
        <f>'1-Kurs'!T226/'1-Kurs'!T225-1</f>
        <v>6.7952330002201133E-3</v>
      </c>
      <c r="U226" s="1">
        <f>'1-Kurs'!U226/'1-Kurs'!U225-1</f>
        <v>-0.10262652048135679</v>
      </c>
      <c r="V226" s="1">
        <f>'1-Kurs'!V226/'1-Kurs'!V225-1</f>
        <v>-0.1052400091741067</v>
      </c>
      <c r="W226" s="1">
        <f>'1-Kurs'!W226/'1-Kurs'!W225-1</f>
        <v>2.2720442253140183E-2</v>
      </c>
      <c r="X226" s="1">
        <f>'1-Kurs'!X226/'1-Kurs'!X225-1</f>
        <v>-0.1272597887532283</v>
      </c>
      <c r="Y226" s="1">
        <f>'1-Kurs'!Y226/'1-Kurs'!Y225-1</f>
        <v>-7.2853950287854907E-2</v>
      </c>
      <c r="Z226" s="1">
        <f>'1-Kurs'!Z226/'1-Kurs'!Z225-1</f>
        <v>9.5073354167112045E-2</v>
      </c>
      <c r="AA226" s="1">
        <f>'1-Kurs'!AA226/'1-Kurs'!AA225-1</f>
        <v>2.520760787546128E-2</v>
      </c>
      <c r="AB226" s="1">
        <f>'1-Kurs'!AB226/'1-Kurs'!AB225-1</f>
        <v>-4.438250859788484E-2</v>
      </c>
      <c r="AC226" s="5">
        <f>'1-Kurs'!AC226/'1-Kurs'!AC225-1</f>
        <v>-4.4334017850233054E-2</v>
      </c>
    </row>
    <row r="227" spans="1:29" ht="12.75" customHeight="1" x14ac:dyDescent="0.2">
      <c r="A227" s="9">
        <f>IF('1-Kurs'!A227=0,"",'1-Kurs'!A227)</f>
        <v>39903</v>
      </c>
      <c r="B227" s="1">
        <f>'1-Kurs'!B227/'1-Kurs'!B226-1</f>
        <v>2.6167194009764305E-2</v>
      </c>
      <c r="C227" s="1">
        <f>'1-Kurs'!C227/'1-Kurs'!C226-1</f>
        <v>4.7246022829649181E-2</v>
      </c>
      <c r="D227" s="1">
        <f>'1-Kurs'!D227/'1-Kurs'!D226-1</f>
        <v>3.4637822338228874E-2</v>
      </c>
      <c r="E227" s="1">
        <f>'1-Kurs'!E227/'1-Kurs'!E226-1</f>
        <v>0.19916242028106379</v>
      </c>
      <c r="F227" s="1">
        <f>'1-Kurs'!F227/'1-Kurs'!F226-1</f>
        <v>0.12768894429689048</v>
      </c>
      <c r="G227" s="1">
        <f>'1-Kurs'!G227/'1-Kurs'!G226-1</f>
        <v>7.4441304906242012E-2</v>
      </c>
      <c r="H227" s="1">
        <f>'1-Kurs'!H227/'1-Kurs'!H226-1</f>
        <v>-2.067170056352674E-2</v>
      </c>
      <c r="I227" s="1">
        <f>'1-Kurs'!I227/'1-Kurs'!I226-1</f>
        <v>7.1172453591657803E-2</v>
      </c>
      <c r="J227" s="1">
        <f>'1-Kurs'!J227/'1-Kurs'!J226-1</f>
        <v>2.3889434445878432E-2</v>
      </c>
      <c r="K227" s="1">
        <f>'1-Kurs'!K227/'1-Kurs'!K226-1</f>
        <v>4.4129002316473098E-3</v>
      </c>
      <c r="L227" s="1">
        <f>'1-Kurs'!L227/'1-Kurs'!L226-1</f>
        <v>-2.9532192212549768E-2</v>
      </c>
      <c r="M227" s="1">
        <f>'1-Kurs'!M227/'1-Kurs'!M226-1</f>
        <v>-0.11714376451687236</v>
      </c>
      <c r="N227" s="1">
        <f>'1-Kurs'!N227/'1-Kurs'!N226-1</f>
        <v>-1.8486638479059181E-2</v>
      </c>
      <c r="O227" s="1">
        <f>'1-Kurs'!O227/'1-Kurs'!O226-1</f>
        <v>-9.3116864074687111E-3</v>
      </c>
      <c r="P227" s="1">
        <f>'1-Kurs'!P227/'1-Kurs'!P226-1</f>
        <v>9.1987629345183786E-2</v>
      </c>
      <c r="Q227" s="1">
        <f>'1-Kurs'!Q227/'1-Kurs'!Q226-1</f>
        <v>9.4759382055621844E-2</v>
      </c>
      <c r="R227" s="1">
        <f>'1-Kurs'!R227/'1-Kurs'!R226-1</f>
        <v>8.0923768685341235E-2</v>
      </c>
      <c r="S227" s="1">
        <f>'1-Kurs'!S227/'1-Kurs'!S226-1</f>
        <v>-7.6994128606259982E-2</v>
      </c>
      <c r="T227" s="1">
        <f>'1-Kurs'!T227/'1-Kurs'!T226-1</f>
        <v>3.5789085820254085E-2</v>
      </c>
      <c r="U227" s="1">
        <f>'1-Kurs'!U227/'1-Kurs'!U226-1</f>
        <v>2.1801619950430728E-2</v>
      </c>
      <c r="V227" s="1">
        <f>'1-Kurs'!V227/'1-Kurs'!V226-1</f>
        <v>5.9313263108647263E-2</v>
      </c>
      <c r="W227" s="1">
        <f>'1-Kurs'!W227/'1-Kurs'!W226-1</f>
        <v>0.16101351447308199</v>
      </c>
      <c r="X227" s="1">
        <f>'1-Kurs'!X227/'1-Kurs'!X226-1</f>
        <v>7.9811453857500103E-2</v>
      </c>
      <c r="Y227" s="1">
        <f>'1-Kurs'!Y227/'1-Kurs'!Y226-1</f>
        <v>0.209210024730758</v>
      </c>
      <c r="Z227" s="1">
        <f>'1-Kurs'!Z227/'1-Kurs'!Z226-1</f>
        <v>3.6242322312805442E-2</v>
      </c>
      <c r="AA227" s="1">
        <f>'1-Kurs'!AA227/'1-Kurs'!AA226-1</f>
        <v>-4.5841182296622929E-2</v>
      </c>
      <c r="AB227" s="1">
        <f>'1-Kurs'!AB227/'1-Kurs'!AB226-1</f>
        <v>4.4680356468780325E-2</v>
      </c>
      <c r="AC227" s="5">
        <f>'1-Kurs'!AC227/'1-Kurs'!AC226-1</f>
        <v>3.6030339554417257E-2</v>
      </c>
    </row>
    <row r="228" spans="1:29" ht="12.75" customHeight="1" x14ac:dyDescent="0.2">
      <c r="A228" s="9">
        <f>IF('1-Kurs'!A228=0,"",'1-Kurs'!A228)</f>
        <v>39933</v>
      </c>
      <c r="B228" s="1">
        <f>'1-Kurs'!B228/'1-Kurs'!B227-1</f>
        <v>6.5562883416323992E-2</v>
      </c>
      <c r="C228" s="1">
        <f>'1-Kurs'!C228/'1-Kurs'!C227-1</f>
        <v>-6.2523238742284715E-4</v>
      </c>
      <c r="D228" s="1">
        <f>'1-Kurs'!D228/'1-Kurs'!D227-1</f>
        <v>-1.5786956845158961E-2</v>
      </c>
      <c r="E228" s="1">
        <f>'1-Kurs'!E228/'1-Kurs'!E227-1</f>
        <v>0.10304146915898982</v>
      </c>
      <c r="F228" s="1">
        <f>'1-Kurs'!F228/'1-Kurs'!F227-1</f>
        <v>-2.6965017576128458E-2</v>
      </c>
      <c r="G228" s="1">
        <f>'1-Kurs'!G228/'1-Kurs'!G227-1</f>
        <v>0.153051385037136</v>
      </c>
      <c r="H228" s="1">
        <f>'1-Kurs'!H228/'1-Kurs'!H227-1</f>
        <v>-3.6401849064272351E-2</v>
      </c>
      <c r="I228" s="1">
        <f>'1-Kurs'!I228/'1-Kurs'!I227-1</f>
        <v>-3.9557350404087033E-2</v>
      </c>
      <c r="J228" s="1">
        <f>'1-Kurs'!J228/'1-Kurs'!J227-1</f>
        <v>2.9433214115714978E-3</v>
      </c>
      <c r="K228" s="1">
        <f>'1-Kurs'!K228/'1-Kurs'!K227-1</f>
        <v>-0.10864283096728966</v>
      </c>
      <c r="L228" s="1">
        <f>'1-Kurs'!L228/'1-Kurs'!L227-1</f>
        <v>9.9379388017895032E-3</v>
      </c>
      <c r="M228" s="1">
        <f>'1-Kurs'!M228/'1-Kurs'!M227-1</f>
        <v>-0.13968415187230643</v>
      </c>
      <c r="N228" s="1">
        <f>'1-Kurs'!N228/'1-Kurs'!N227-1</f>
        <v>0.18317695842008619</v>
      </c>
      <c r="O228" s="1">
        <f>'1-Kurs'!O228/'1-Kurs'!O227-1</f>
        <v>-5.2815471254626822E-2</v>
      </c>
      <c r="P228" s="1">
        <f>'1-Kurs'!P228/'1-Kurs'!P227-1</f>
        <v>0.1132848769013306</v>
      </c>
      <c r="Q228" s="1">
        <f>'1-Kurs'!Q228/'1-Kurs'!Q227-1</f>
        <v>0.13634187770076367</v>
      </c>
      <c r="R228" s="1">
        <f>'1-Kurs'!R228/'1-Kurs'!R227-1</f>
        <v>7.7413786171819821E-2</v>
      </c>
      <c r="S228" s="1">
        <f>'1-Kurs'!S228/'1-Kurs'!S227-1</f>
        <v>8.782463735786239E-2</v>
      </c>
      <c r="T228" s="1">
        <f>'1-Kurs'!T228/'1-Kurs'!T227-1</f>
        <v>1.1370834286206222E-2</v>
      </c>
      <c r="U228" s="1">
        <f>'1-Kurs'!U228/'1-Kurs'!U227-1</f>
        <v>-1.4655655649397969E-2</v>
      </c>
      <c r="V228" s="1">
        <f>'1-Kurs'!V228/'1-Kurs'!V227-1</f>
        <v>-4.5155383702109475E-2</v>
      </c>
      <c r="W228" s="1">
        <f>'1-Kurs'!W228/'1-Kurs'!W227-1</f>
        <v>7.2262436499027638E-2</v>
      </c>
      <c r="X228" s="1">
        <f>'1-Kurs'!X228/'1-Kurs'!X227-1</f>
        <v>-9.4070067522183387E-2</v>
      </c>
      <c r="Y228" s="1">
        <f>'1-Kurs'!Y228/'1-Kurs'!Y227-1</f>
        <v>4.4293832483073059E-2</v>
      </c>
      <c r="Z228" s="1">
        <f>'1-Kurs'!Z228/'1-Kurs'!Z227-1</f>
        <v>-1.9525813634630018E-2</v>
      </c>
      <c r="AA228" s="1">
        <f>'1-Kurs'!AA228/'1-Kurs'!AA227-1</f>
        <v>0.19611865872894718</v>
      </c>
      <c r="AB228" s="1">
        <f>'1-Kurs'!AB228/'1-Kurs'!AB227-1</f>
        <v>2.5489965980588947E-2</v>
      </c>
      <c r="AC228" s="5">
        <f>'1-Kurs'!AC228/'1-Kurs'!AC227-1</f>
        <v>7.3333766570762293E-3</v>
      </c>
    </row>
    <row r="229" spans="1:29" ht="12.75" customHeight="1" x14ac:dyDescent="0.2">
      <c r="A229" s="9">
        <f>IF('1-Kurs'!A229=0,"",'1-Kurs'!A229)</f>
        <v>39962</v>
      </c>
      <c r="B229" s="1">
        <f>'1-Kurs'!B229/'1-Kurs'!B228-1</f>
        <v>-4.3711267854594449E-2</v>
      </c>
      <c r="C229" s="1">
        <f>'1-Kurs'!C229/'1-Kurs'!C228-1</f>
        <v>0.24907913670771631</v>
      </c>
      <c r="D229" s="1">
        <f>'1-Kurs'!D229/'1-Kurs'!D228-1</f>
        <v>0.18567569376812565</v>
      </c>
      <c r="E229" s="1">
        <f>'1-Kurs'!E229/'1-Kurs'!E228-1</f>
        <v>7.3415403310114868E-2</v>
      </c>
      <c r="F229" s="1">
        <f>'1-Kurs'!F229/'1-Kurs'!F228-1</f>
        <v>8.1322285744394929E-2</v>
      </c>
      <c r="G229" s="1">
        <f>'1-Kurs'!G229/'1-Kurs'!G228-1</f>
        <v>4.8358726790817652E-2</v>
      </c>
      <c r="H229" s="1">
        <f>'1-Kurs'!H229/'1-Kurs'!H228-1</f>
        <v>9.784343109601501E-2</v>
      </c>
      <c r="I229" s="1">
        <f>'1-Kurs'!I229/'1-Kurs'!I228-1</f>
        <v>0.22514897270618639</v>
      </c>
      <c r="J229" s="1">
        <f>'1-Kurs'!J229/'1-Kurs'!J228-1</f>
        <v>0.17503113203028731</v>
      </c>
      <c r="K229" s="1">
        <f>'1-Kurs'!K229/'1-Kurs'!K228-1</f>
        <v>-1.3231922851767552E-2</v>
      </c>
      <c r="L229" s="1">
        <f>'1-Kurs'!L229/'1-Kurs'!L228-1</f>
        <v>-1.3873607802802779E-2</v>
      </c>
      <c r="M229" s="1">
        <f>'1-Kurs'!M229/'1-Kurs'!M228-1</f>
        <v>9.1200511588630295E-2</v>
      </c>
      <c r="N229" s="1">
        <f>'1-Kurs'!N229/'1-Kurs'!N228-1</f>
        <v>0.19189656062135518</v>
      </c>
      <c r="O229" s="1">
        <f>'1-Kurs'!O229/'1-Kurs'!O228-1</f>
        <v>0.26671437581873758</v>
      </c>
      <c r="P229" s="1">
        <f>'1-Kurs'!P229/'1-Kurs'!P228-1</f>
        <v>0.12243726029422297</v>
      </c>
      <c r="Q229" s="1">
        <f>'1-Kurs'!Q229/'1-Kurs'!Q228-1</f>
        <v>0.15750387654170694</v>
      </c>
      <c r="R229" s="1">
        <f>'1-Kurs'!R229/'1-Kurs'!R228-1</f>
        <v>6.9725309998149632E-2</v>
      </c>
      <c r="S229" s="1">
        <f>'1-Kurs'!S229/'1-Kurs'!S228-1</f>
        <v>8.5114637909175617E-2</v>
      </c>
      <c r="T229" s="1">
        <f>'1-Kurs'!T229/'1-Kurs'!T228-1</f>
        <v>0.28819062566417997</v>
      </c>
      <c r="U229" s="1">
        <f>'1-Kurs'!U229/'1-Kurs'!U228-1</f>
        <v>0.18796447076239819</v>
      </c>
      <c r="V229" s="1">
        <f>'1-Kurs'!V229/'1-Kurs'!V228-1</f>
        <v>0.26854489015781802</v>
      </c>
      <c r="W229" s="1">
        <f>'1-Kurs'!W229/'1-Kurs'!W228-1</f>
        <v>9.2887893588679216E-2</v>
      </c>
      <c r="X229" s="1">
        <f>'1-Kurs'!X229/'1-Kurs'!X228-1</f>
        <v>8.9842987835810684E-2</v>
      </c>
      <c r="Y229" s="1">
        <f>'1-Kurs'!Y229/'1-Kurs'!Y228-1</f>
        <v>0.17959061435228518</v>
      </c>
      <c r="Z229" s="1">
        <f>'1-Kurs'!Z229/'1-Kurs'!Z228-1</f>
        <v>8.0945172739417925E-2</v>
      </c>
      <c r="AA229" s="1">
        <f>'1-Kurs'!AA229/'1-Kurs'!AA228-1</f>
        <v>0.15609022454039234</v>
      </c>
      <c r="AB229" s="1">
        <f>'1-Kurs'!AB229/'1-Kurs'!AB228-1</f>
        <v>0.13052720754067115</v>
      </c>
      <c r="AC229" s="5">
        <f>'1-Kurs'!AC229/'1-Kurs'!AC228-1</f>
        <v>0.13004505951392753</v>
      </c>
    </row>
    <row r="230" spans="1:29" ht="12.75" customHeight="1" x14ac:dyDescent="0.2">
      <c r="A230" s="9">
        <f>IF('1-Kurs'!A230=0,"",'1-Kurs'!A230)</f>
        <v>39994</v>
      </c>
      <c r="B230" s="1">
        <f>'1-Kurs'!B230/'1-Kurs'!B229-1</f>
        <v>0.1270656050824599</v>
      </c>
      <c r="C230" s="1">
        <f>'1-Kurs'!C230/'1-Kurs'!C229-1</f>
        <v>4.656919193957787E-2</v>
      </c>
      <c r="D230" s="1">
        <f>'1-Kurs'!D230/'1-Kurs'!D229-1</f>
        <v>-0.14083060296391536</v>
      </c>
      <c r="E230" s="1">
        <f>'1-Kurs'!E230/'1-Kurs'!E229-1</f>
        <v>2.9298684347023096E-2</v>
      </c>
      <c r="F230" s="1">
        <f>'1-Kurs'!F230/'1-Kurs'!F229-1</f>
        <v>-0.20427287954926143</v>
      </c>
      <c r="G230" s="1">
        <f>'1-Kurs'!G230/'1-Kurs'!G229-1</f>
        <v>-6.9403012133578135E-2</v>
      </c>
      <c r="H230" s="1">
        <f>'1-Kurs'!H230/'1-Kurs'!H229-1</f>
        <v>-5.3815610173291173E-2</v>
      </c>
      <c r="I230" s="1">
        <f>'1-Kurs'!I230/'1-Kurs'!I229-1</f>
        <v>5.3395964834631604E-2</v>
      </c>
      <c r="J230" s="1">
        <f>'1-Kurs'!J230/'1-Kurs'!J229-1</f>
        <v>-0.16902238936286407</v>
      </c>
      <c r="K230" s="1">
        <f>'1-Kurs'!K230/'1-Kurs'!K229-1</f>
        <v>-9.8733787406709794E-2</v>
      </c>
      <c r="L230" s="1">
        <f>'1-Kurs'!L230/'1-Kurs'!L229-1</f>
        <v>4.2018531661600633E-2</v>
      </c>
      <c r="M230" s="1">
        <f>'1-Kurs'!M230/'1-Kurs'!M229-1</f>
        <v>-5.1804323162806032E-2</v>
      </c>
      <c r="N230" s="1">
        <f>'1-Kurs'!N230/'1-Kurs'!N229-1</f>
        <v>0.10026946050897534</v>
      </c>
      <c r="O230" s="1">
        <f>'1-Kurs'!O230/'1-Kurs'!O229-1</f>
        <v>-0.13062272968708899</v>
      </c>
      <c r="P230" s="1">
        <f>'1-Kurs'!P230/'1-Kurs'!P229-1</f>
        <v>-3.8319159168019978E-2</v>
      </c>
      <c r="Q230" s="1">
        <f>'1-Kurs'!Q230/'1-Kurs'!Q229-1</f>
        <v>7.4088945990387067E-3</v>
      </c>
      <c r="R230" s="1">
        <f>'1-Kurs'!R230/'1-Kurs'!R229-1</f>
        <v>-0.10036925692294452</v>
      </c>
      <c r="S230" s="1">
        <f>'1-Kurs'!S230/'1-Kurs'!S229-1</f>
        <v>6.9739312942713516E-2</v>
      </c>
      <c r="T230" s="1">
        <f>'1-Kurs'!T230/'1-Kurs'!T229-1</f>
        <v>1.5678900999230638E-2</v>
      </c>
      <c r="U230" s="1">
        <f>'1-Kurs'!U230/'1-Kurs'!U229-1</f>
        <v>-0.18915170838607231</v>
      </c>
      <c r="V230" s="1">
        <f>'1-Kurs'!V230/'1-Kurs'!V229-1</f>
        <v>4.2930847879220746E-2</v>
      </c>
      <c r="W230" s="1">
        <f>'1-Kurs'!W230/'1-Kurs'!W229-1</f>
        <v>-1.7613982629306579E-2</v>
      </c>
      <c r="X230" s="1">
        <f>'1-Kurs'!X230/'1-Kurs'!X229-1</f>
        <v>-3.7514555097399094E-2</v>
      </c>
      <c r="Y230" s="1">
        <f>'1-Kurs'!Y230/'1-Kurs'!Y229-1</f>
        <v>7.2373407180353677E-2</v>
      </c>
      <c r="Z230" s="1">
        <f>'1-Kurs'!Z230/'1-Kurs'!Z229-1</f>
        <v>-1.3836532854242467E-2</v>
      </c>
      <c r="AA230" s="1">
        <f>'1-Kurs'!AA230/'1-Kurs'!AA229-1</f>
        <v>-1.0429146773838216E-4</v>
      </c>
      <c r="AB230" s="1">
        <f>'1-Kurs'!AB230/'1-Kurs'!AB229-1</f>
        <v>-2.7256385345785117E-2</v>
      </c>
      <c r="AC230" s="5">
        <f>'1-Kurs'!AC230/'1-Kurs'!AC229-1</f>
        <v>-1.9028418470308894E-2</v>
      </c>
    </row>
    <row r="231" spans="1:29" ht="12.75" customHeight="1" x14ac:dyDescent="0.2">
      <c r="A231" s="9">
        <f>IF('1-Kurs'!A231=0,"",'1-Kurs'!A231)</f>
        <v>40025</v>
      </c>
      <c r="B231" s="1">
        <f>'1-Kurs'!B231/'1-Kurs'!B230-1</f>
        <v>0.15826123295892169</v>
      </c>
      <c r="C231" s="1">
        <f>'1-Kurs'!C231/'1-Kurs'!C230-1</f>
        <v>2.1554848479692357E-2</v>
      </c>
      <c r="D231" s="1">
        <f>'1-Kurs'!D231/'1-Kurs'!D230-1</f>
        <v>6.6476592226732523E-2</v>
      </c>
      <c r="E231" s="1">
        <f>'1-Kurs'!E231/'1-Kurs'!E230-1</f>
        <v>0.15489636112751182</v>
      </c>
      <c r="F231" s="1">
        <f>'1-Kurs'!F231/'1-Kurs'!F230-1</f>
        <v>-4.2158322393475167E-2</v>
      </c>
      <c r="G231" s="1">
        <f>'1-Kurs'!G231/'1-Kurs'!G230-1</f>
        <v>4.4357780942058334E-2</v>
      </c>
      <c r="H231" s="1">
        <f>'1-Kurs'!H231/'1-Kurs'!H230-1</f>
        <v>2.7606696065844316E-2</v>
      </c>
      <c r="I231" s="1">
        <f>'1-Kurs'!I231/'1-Kurs'!I230-1</f>
        <v>-2.5042534291986884E-3</v>
      </c>
      <c r="J231" s="1">
        <f>'1-Kurs'!J231/'1-Kurs'!J230-1</f>
        <v>-3.5619446828909385E-2</v>
      </c>
      <c r="K231" s="1">
        <f>'1-Kurs'!K231/'1-Kurs'!K230-1</f>
        <v>-4.1811128865306024E-2</v>
      </c>
      <c r="L231" s="1">
        <f>'1-Kurs'!L231/'1-Kurs'!L230-1</f>
        <v>-3.5436479293100565E-3</v>
      </c>
      <c r="M231" s="1">
        <f>'1-Kurs'!M231/'1-Kurs'!M230-1</f>
        <v>-8.2470959255796283E-2</v>
      </c>
      <c r="N231" s="1">
        <f>'1-Kurs'!N231/'1-Kurs'!N230-1</f>
        <v>0.16685582024474566</v>
      </c>
      <c r="O231" s="1">
        <f>'1-Kurs'!O231/'1-Kurs'!O230-1</f>
        <v>2.5166209522316185E-2</v>
      </c>
      <c r="P231" s="1">
        <f>'1-Kurs'!P231/'1-Kurs'!P230-1</f>
        <v>1.1831541757869601E-3</v>
      </c>
      <c r="Q231" s="1">
        <f>'1-Kurs'!Q231/'1-Kurs'!Q230-1</f>
        <v>-1.8774714726541464E-2</v>
      </c>
      <c r="R231" s="1">
        <f>'1-Kurs'!R231/'1-Kurs'!R230-1</f>
        <v>-2.6232014452534091E-3</v>
      </c>
      <c r="S231" s="1">
        <f>'1-Kurs'!S231/'1-Kurs'!S230-1</f>
        <v>4.2746132313420393E-2</v>
      </c>
      <c r="T231" s="1">
        <f>'1-Kurs'!T231/'1-Kurs'!T230-1</f>
        <v>6.1390582702708585E-2</v>
      </c>
      <c r="U231" s="1">
        <f>'1-Kurs'!U231/'1-Kurs'!U230-1</f>
        <v>-2.2956153658691858E-2</v>
      </c>
      <c r="V231" s="1">
        <f>'1-Kurs'!V231/'1-Kurs'!V230-1</f>
        <v>-1.9461445023242652E-2</v>
      </c>
      <c r="W231" s="1">
        <f>'1-Kurs'!W231/'1-Kurs'!W230-1</f>
        <v>0.12580936236712237</v>
      </c>
      <c r="X231" s="1">
        <f>'1-Kurs'!X231/'1-Kurs'!X230-1</f>
        <v>0.1523773243494202</v>
      </c>
      <c r="Y231" s="1">
        <f>'1-Kurs'!Y231/'1-Kurs'!Y230-1</f>
        <v>0.10625997069130855</v>
      </c>
      <c r="Z231" s="1">
        <f>'1-Kurs'!Z231/'1-Kurs'!Z230-1</f>
        <v>2.4548584349609159E-2</v>
      </c>
      <c r="AA231" s="1">
        <f>'1-Kurs'!AA231/'1-Kurs'!AA230-1</f>
        <v>-1.488600552718311E-2</v>
      </c>
      <c r="AB231" s="1">
        <f>'1-Kurs'!AB231/'1-Kurs'!AB230-1</f>
        <v>3.4333898978242017E-2</v>
      </c>
      <c r="AC231" s="5">
        <f>'1-Kurs'!AC231/'1-Kurs'!AC230-1</f>
        <v>3.2315774608795866E-2</v>
      </c>
    </row>
    <row r="232" spans="1:29" ht="12.75" customHeight="1" x14ac:dyDescent="0.2">
      <c r="A232" s="9">
        <f>IF('1-Kurs'!A232=0,"",'1-Kurs'!A232)</f>
        <v>40056</v>
      </c>
      <c r="B232" s="1">
        <f>'1-Kurs'!B232/'1-Kurs'!B231-1</f>
        <v>-2.5371500012586479E-3</v>
      </c>
      <c r="C232" s="1">
        <f>'1-Kurs'!C232/'1-Kurs'!C231-1</f>
        <v>-3.5478204286854886E-2</v>
      </c>
      <c r="D232" s="1">
        <f>'1-Kurs'!D232/'1-Kurs'!D231-1</f>
        <v>-6.5089792389262602E-2</v>
      </c>
      <c r="E232" s="1">
        <f>'1-Kurs'!E232/'1-Kurs'!E231-1</f>
        <v>7.1846691631309412E-2</v>
      </c>
      <c r="F232" s="1">
        <f>'1-Kurs'!F232/'1-Kurs'!F231-1</f>
        <v>-4.511272186748283E-2</v>
      </c>
      <c r="G232" s="1">
        <f>'1-Kurs'!G232/'1-Kurs'!G231-1</f>
        <v>-4.5109058780835598E-3</v>
      </c>
      <c r="H232" s="1">
        <f>'1-Kurs'!H232/'1-Kurs'!H231-1</f>
        <v>-2.2533397714469272E-3</v>
      </c>
      <c r="I232" s="1">
        <f>'1-Kurs'!I232/'1-Kurs'!I231-1</f>
        <v>-2.6596597928996046E-2</v>
      </c>
      <c r="J232" s="1">
        <f>'1-Kurs'!J232/'1-Kurs'!J231-1</f>
        <v>-9.7561553605014284E-2</v>
      </c>
      <c r="K232" s="1">
        <f>'1-Kurs'!K232/'1-Kurs'!K231-1</f>
        <v>-0.10653773342492889</v>
      </c>
      <c r="L232" s="1">
        <f>'1-Kurs'!L232/'1-Kurs'!L231-1</f>
        <v>-3.8932001581528319E-2</v>
      </c>
      <c r="M232" s="1">
        <f>'1-Kurs'!M232/'1-Kurs'!M231-1</f>
        <v>-0.16741800093269077</v>
      </c>
      <c r="N232" s="1">
        <f>'1-Kurs'!N232/'1-Kurs'!N231-1</f>
        <v>6.1111090893431363E-2</v>
      </c>
      <c r="O232" s="1">
        <f>'1-Kurs'!O232/'1-Kurs'!O231-1</f>
        <v>6.7767426119484719E-2</v>
      </c>
      <c r="P232" s="1">
        <f>'1-Kurs'!P232/'1-Kurs'!P231-1</f>
        <v>-2.3931051739801701E-3</v>
      </c>
      <c r="Q232" s="1">
        <f>'1-Kurs'!Q232/'1-Kurs'!Q231-1</f>
        <v>-9.8314691894852979E-3</v>
      </c>
      <c r="R232" s="1">
        <f>'1-Kurs'!R232/'1-Kurs'!R231-1</f>
        <v>-5.4347481133093511E-3</v>
      </c>
      <c r="S232" s="1">
        <f>'1-Kurs'!S232/'1-Kurs'!S231-1</f>
        <v>0.31078306475681727</v>
      </c>
      <c r="T232" s="1">
        <f>'1-Kurs'!T232/'1-Kurs'!T231-1</f>
        <v>-4.5792918157812834E-2</v>
      </c>
      <c r="U232" s="1">
        <f>'1-Kurs'!U232/'1-Kurs'!U231-1</f>
        <v>-0.10535008460274908</v>
      </c>
      <c r="V232" s="1">
        <f>'1-Kurs'!V232/'1-Kurs'!V231-1</f>
        <v>-2.8020658691847777E-2</v>
      </c>
      <c r="W232" s="1">
        <f>'1-Kurs'!W232/'1-Kurs'!W231-1</f>
        <v>6.9203968866454302E-2</v>
      </c>
      <c r="X232" s="1">
        <f>'1-Kurs'!X232/'1-Kurs'!X231-1</f>
        <v>-4.5933968306439921E-2</v>
      </c>
      <c r="Y232" s="1">
        <f>'1-Kurs'!Y232/'1-Kurs'!Y231-1</f>
        <v>0.12093233030479511</v>
      </c>
      <c r="Z232" s="1">
        <f>'1-Kurs'!Z232/'1-Kurs'!Z231-1</f>
        <v>2.4699868981773232E-2</v>
      </c>
      <c r="AA232" s="1">
        <f>'1-Kurs'!AA232/'1-Kurs'!AA231-1</f>
        <v>2.7067527612182563E-2</v>
      </c>
      <c r="AB232" s="1">
        <f>'1-Kurs'!AB232/'1-Kurs'!AB231-1</f>
        <v>-3.1297301821894274E-3</v>
      </c>
      <c r="AC232" s="5">
        <f>'1-Kurs'!AC232/'1-Kurs'!AC231-1</f>
        <v>-5.8270270611221475E-3</v>
      </c>
    </row>
    <row r="233" spans="1:29" ht="12.75" customHeight="1" x14ac:dyDescent="0.2">
      <c r="A233" s="9">
        <f>IF('1-Kurs'!A233=0,"",'1-Kurs'!A233)</f>
        <v>40086</v>
      </c>
      <c r="B233" s="1">
        <f>'1-Kurs'!B233/'1-Kurs'!B232-1</f>
        <v>-1.1225924356449424E-2</v>
      </c>
      <c r="C233" s="1">
        <f>'1-Kurs'!C233/'1-Kurs'!C232-1</f>
        <v>-1.9090012681085455E-2</v>
      </c>
      <c r="D233" s="1">
        <f>'1-Kurs'!D233/'1-Kurs'!D232-1</f>
        <v>4.5084807742187705E-2</v>
      </c>
      <c r="E233" s="1">
        <f>'1-Kurs'!E233/'1-Kurs'!E232-1</f>
        <v>-2.5452895543530696E-3</v>
      </c>
      <c r="F233" s="1">
        <f>'1-Kurs'!F233/'1-Kurs'!F232-1</f>
        <v>4.3327251728235927E-2</v>
      </c>
      <c r="G233" s="1">
        <f>'1-Kurs'!G233/'1-Kurs'!G232-1</f>
        <v>5.2004865235033781E-2</v>
      </c>
      <c r="H233" s="1">
        <f>'1-Kurs'!H233/'1-Kurs'!H232-1</f>
        <v>5.8636473624778196E-2</v>
      </c>
      <c r="I233" s="1">
        <f>'1-Kurs'!I233/'1-Kurs'!I232-1</f>
        <v>-3.6973372685109585E-3</v>
      </c>
      <c r="J233" s="1">
        <f>'1-Kurs'!J233/'1-Kurs'!J232-1</f>
        <v>-8.4873424815461229E-2</v>
      </c>
      <c r="K233" s="1">
        <f>'1-Kurs'!K233/'1-Kurs'!K232-1</f>
        <v>7.2415877729975264E-2</v>
      </c>
      <c r="L233" s="1">
        <f>'1-Kurs'!L233/'1-Kurs'!L232-1</f>
        <v>-3.7215635880335496E-3</v>
      </c>
      <c r="M233" s="1">
        <f>'1-Kurs'!M233/'1-Kurs'!M232-1</f>
        <v>0.21098871462949109</v>
      </c>
      <c r="N233" s="1">
        <f>'1-Kurs'!N233/'1-Kurs'!N232-1</f>
        <v>-6.3505829055674479E-2</v>
      </c>
      <c r="O233" s="1">
        <f>'1-Kurs'!O233/'1-Kurs'!O232-1</f>
        <v>0.11638443827573353</v>
      </c>
      <c r="P233" s="1">
        <f>'1-Kurs'!P233/'1-Kurs'!P232-1</f>
        <v>-5.3495778947573069E-2</v>
      </c>
      <c r="Q233" s="1">
        <f>'1-Kurs'!Q233/'1-Kurs'!Q232-1</f>
        <v>-4.023160674307813E-2</v>
      </c>
      <c r="R233" s="1">
        <f>'1-Kurs'!R233/'1-Kurs'!R232-1</f>
        <v>-3.5569155954491061E-2</v>
      </c>
      <c r="S233" s="1">
        <f>'1-Kurs'!S233/'1-Kurs'!S232-1</f>
        <v>-3.1160682158153818E-2</v>
      </c>
      <c r="T233" s="1">
        <f>'1-Kurs'!T233/'1-Kurs'!T232-1</f>
        <v>-2.7755249705180174E-2</v>
      </c>
      <c r="U233" s="1">
        <f>'1-Kurs'!U233/'1-Kurs'!U232-1</f>
        <v>-8.2604524059497031E-2</v>
      </c>
      <c r="V233" s="1">
        <f>'1-Kurs'!V233/'1-Kurs'!V232-1</f>
        <v>-5.9906510712293137E-4</v>
      </c>
      <c r="W233" s="1">
        <f>'1-Kurs'!W233/'1-Kurs'!W232-1</f>
        <v>4.1746562878544946E-2</v>
      </c>
      <c r="X233" s="1">
        <f>'1-Kurs'!X233/'1-Kurs'!X232-1</f>
        <v>0.12395850815598441</v>
      </c>
      <c r="Y233" s="1">
        <f>'1-Kurs'!Y233/'1-Kurs'!Y232-1</f>
        <v>7.8333375881984413E-2</v>
      </c>
      <c r="Z233" s="1">
        <f>'1-Kurs'!Z233/'1-Kurs'!Z232-1</f>
        <v>4.3422229131462986E-2</v>
      </c>
      <c r="AA233" s="1">
        <f>'1-Kurs'!AA233/'1-Kurs'!AA232-1</f>
        <v>7.6766558216309733E-2</v>
      </c>
      <c r="AB233" s="1">
        <f>'1-Kurs'!AB233/'1-Kurs'!AB232-1</f>
        <v>1.9345931509040737E-2</v>
      </c>
      <c r="AC233" s="5">
        <f>'1-Kurs'!AC233/'1-Kurs'!AC232-1</f>
        <v>1.5733706287494709E-2</v>
      </c>
    </row>
    <row r="234" spans="1:29" ht="12.75" customHeight="1" x14ac:dyDescent="0.2">
      <c r="A234" s="9">
        <f>IF('1-Kurs'!A234=0,"",'1-Kurs'!A234)</f>
        <v>40116</v>
      </c>
      <c r="B234" s="1">
        <f>'1-Kurs'!B234/'1-Kurs'!B233-1</f>
        <v>2.8542958535078267E-3</v>
      </c>
      <c r="C234" s="1">
        <f>'1-Kurs'!C234/'1-Kurs'!C233-1</f>
        <v>7.8546575455973322E-2</v>
      </c>
      <c r="D234" s="1">
        <f>'1-Kurs'!D234/'1-Kurs'!D233-1</f>
        <v>6.0323782864489583E-2</v>
      </c>
      <c r="E234" s="1">
        <f>'1-Kurs'!E234/'1-Kurs'!E233-1</f>
        <v>4.8492624391573758E-2</v>
      </c>
      <c r="F234" s="1">
        <f>'1-Kurs'!F234/'1-Kurs'!F233-1</f>
        <v>6.4024610349502131E-2</v>
      </c>
      <c r="G234" s="1">
        <f>'1-Kurs'!G234/'1-Kurs'!G233-1</f>
        <v>7.6456967047202617E-2</v>
      </c>
      <c r="H234" s="1">
        <f>'1-Kurs'!H234/'1-Kurs'!H233-1</f>
        <v>3.0883487397118881E-2</v>
      </c>
      <c r="I234" s="1">
        <f>'1-Kurs'!I234/'1-Kurs'!I233-1</f>
        <v>7.8187370612254226E-2</v>
      </c>
      <c r="J234" s="1">
        <f>'1-Kurs'!J234/'1-Kurs'!J233-1</f>
        <v>4.7290402502782047E-2</v>
      </c>
      <c r="K234" s="1">
        <f>'1-Kurs'!K234/'1-Kurs'!K233-1</f>
        <v>0.14322305229455723</v>
      </c>
      <c r="L234" s="1">
        <f>'1-Kurs'!L234/'1-Kurs'!L233-1</f>
        <v>-5.1571211546345141E-3</v>
      </c>
      <c r="M234" s="1">
        <f>'1-Kurs'!M234/'1-Kurs'!M233-1</f>
        <v>-9.8784572030595541E-2</v>
      </c>
      <c r="N234" s="1">
        <f>'1-Kurs'!N234/'1-Kurs'!N233-1</f>
        <v>1.8703652252548775E-2</v>
      </c>
      <c r="O234" s="1">
        <f>'1-Kurs'!O234/'1-Kurs'!O233-1</f>
        <v>-2.4125938080708842E-2</v>
      </c>
      <c r="P234" s="1">
        <f>'1-Kurs'!P234/'1-Kurs'!P233-1</f>
        <v>5.0199971793269071E-2</v>
      </c>
      <c r="Q234" s="1">
        <f>'1-Kurs'!Q234/'1-Kurs'!Q233-1</f>
        <v>2.6902741982329115E-2</v>
      </c>
      <c r="R234" s="1">
        <f>'1-Kurs'!R234/'1-Kurs'!R233-1</f>
        <v>6.0603654350397385E-2</v>
      </c>
      <c r="S234" s="1">
        <f>'1-Kurs'!S234/'1-Kurs'!S233-1</f>
        <v>-0.10155342844863346</v>
      </c>
      <c r="T234" s="1">
        <f>'1-Kurs'!T234/'1-Kurs'!T233-1</f>
        <v>0.10514125869014967</v>
      </c>
      <c r="U234" s="1">
        <f>'1-Kurs'!U234/'1-Kurs'!U233-1</f>
        <v>8.0399726214921197E-2</v>
      </c>
      <c r="V234" s="1">
        <f>'1-Kurs'!V234/'1-Kurs'!V233-1</f>
        <v>8.4569701099257655E-2</v>
      </c>
      <c r="W234" s="1">
        <f>'1-Kurs'!W234/'1-Kurs'!W233-1</f>
        <v>9.1817633125758524E-2</v>
      </c>
      <c r="X234" s="1">
        <f>'1-Kurs'!X234/'1-Kurs'!X233-1</f>
        <v>5.0070445431884547E-2</v>
      </c>
      <c r="Y234" s="1">
        <f>'1-Kurs'!Y234/'1-Kurs'!Y233-1</f>
        <v>5.3705086412558778E-3</v>
      </c>
      <c r="Z234" s="1">
        <f>'1-Kurs'!Z234/'1-Kurs'!Z233-1</f>
        <v>1.8029297133019373E-2</v>
      </c>
      <c r="AA234" s="1">
        <f>'1-Kurs'!AA234/'1-Kurs'!AA233-1</f>
        <v>-1.8046145228492905E-2</v>
      </c>
      <c r="AB234" s="1">
        <f>'1-Kurs'!AB234/'1-Kurs'!AB233-1</f>
        <v>3.7477867482334171E-2</v>
      </c>
      <c r="AC234" s="5">
        <f>'1-Kurs'!AC234/'1-Kurs'!AC233-1</f>
        <v>3.279843062238319E-2</v>
      </c>
    </row>
    <row r="235" spans="1:29" ht="12.75" customHeight="1" x14ac:dyDescent="0.2">
      <c r="A235" s="9">
        <f>IF('1-Kurs'!A235=0,"",'1-Kurs'!A235)</f>
        <v>40147</v>
      </c>
      <c r="B235" s="1">
        <f>'1-Kurs'!B235/'1-Kurs'!B234-1</f>
        <v>7.3938968485325329E-2</v>
      </c>
      <c r="C235" s="1">
        <f>'1-Kurs'!C235/'1-Kurs'!C234-1</f>
        <v>3.4367365682255846E-2</v>
      </c>
      <c r="D235" s="1">
        <f>'1-Kurs'!D235/'1-Kurs'!D234-1</f>
        <v>2.4757442677426189E-2</v>
      </c>
      <c r="E235" s="1">
        <f>'1-Kurs'!E235/'1-Kurs'!E234-1</f>
        <v>6.6173161619375698E-2</v>
      </c>
      <c r="F235" s="1">
        <f>'1-Kurs'!F235/'1-Kurs'!F234-1</f>
        <v>9.9107011598671635E-2</v>
      </c>
      <c r="G235" s="1">
        <f>'1-Kurs'!G235/'1-Kurs'!G234-1</f>
        <v>4.4927087125394394E-2</v>
      </c>
      <c r="H235" s="1">
        <f>'1-Kurs'!H235/'1-Kurs'!H234-1</f>
        <v>0.13502858764611636</v>
      </c>
      <c r="I235" s="1">
        <f>'1-Kurs'!I235/'1-Kurs'!I234-1</f>
        <v>4.8593561169540944E-3</v>
      </c>
      <c r="J235" s="1">
        <f>'1-Kurs'!J235/'1-Kurs'!J234-1</f>
        <v>0.11814921219824659</v>
      </c>
      <c r="K235" s="1">
        <f>'1-Kurs'!K235/'1-Kurs'!K234-1</f>
        <v>4.1783956645793818E-2</v>
      </c>
      <c r="L235" s="1">
        <f>'1-Kurs'!L235/'1-Kurs'!L234-1</f>
        <v>-1.9434286655153787E-2</v>
      </c>
      <c r="M235" s="1">
        <f>'1-Kurs'!M235/'1-Kurs'!M234-1</f>
        <v>-0.10050752737226265</v>
      </c>
      <c r="N235" s="1">
        <f>'1-Kurs'!N235/'1-Kurs'!N234-1</f>
        <v>-0.10307756868886087</v>
      </c>
      <c r="O235" s="1">
        <f>'1-Kurs'!O235/'1-Kurs'!O234-1</f>
        <v>0.13740265377708383</v>
      </c>
      <c r="P235" s="1">
        <f>'1-Kurs'!P235/'1-Kurs'!P234-1</f>
        <v>8.6076320407240337E-2</v>
      </c>
      <c r="Q235" s="1">
        <f>'1-Kurs'!Q235/'1-Kurs'!Q234-1</f>
        <v>8.8828857485351298E-2</v>
      </c>
      <c r="R235" s="1">
        <f>'1-Kurs'!R235/'1-Kurs'!R234-1</f>
        <v>0.10097813354463048</v>
      </c>
      <c r="S235" s="1">
        <f>'1-Kurs'!S235/'1-Kurs'!S234-1</f>
        <v>-7.4024445680750395E-3</v>
      </c>
      <c r="T235" s="1">
        <f>'1-Kurs'!T235/'1-Kurs'!T234-1</f>
        <v>1.5293805312548203E-2</v>
      </c>
      <c r="U235" s="1">
        <f>'1-Kurs'!U235/'1-Kurs'!U234-1</f>
        <v>0.14684908873436475</v>
      </c>
      <c r="V235" s="1">
        <f>'1-Kurs'!V235/'1-Kurs'!V234-1</f>
        <v>-4.5861645113628446E-3</v>
      </c>
      <c r="W235" s="1">
        <f>'1-Kurs'!W235/'1-Kurs'!W234-1</f>
        <v>7.0605547745053343E-2</v>
      </c>
      <c r="X235" s="1">
        <f>'1-Kurs'!X235/'1-Kurs'!X234-1</f>
        <v>-2.8045549936353886E-2</v>
      </c>
      <c r="Y235" s="1">
        <f>'1-Kurs'!Y235/'1-Kurs'!Y234-1</f>
        <v>1.2529457902144436E-2</v>
      </c>
      <c r="Z235" s="1">
        <f>'1-Kurs'!Z235/'1-Kurs'!Z234-1</f>
        <v>0.10101322787663269</v>
      </c>
      <c r="AA235" s="1">
        <f>'1-Kurs'!AA235/'1-Kurs'!AA234-1</f>
        <v>3.2898516909130926E-2</v>
      </c>
      <c r="AB235" s="1">
        <f>'1-Kurs'!AB235/'1-Kurs'!AB234-1</f>
        <v>4.5096700682987434E-2</v>
      </c>
      <c r="AC235" s="5">
        <f>'1-Kurs'!AC235/'1-Kurs'!AC234-1</f>
        <v>3.5174306634678132E-2</v>
      </c>
    </row>
    <row r="236" spans="1:29" ht="12.75" customHeight="1" x14ac:dyDescent="0.2">
      <c r="A236" s="9">
        <f>IF('1-Kurs'!A236=0,"",'1-Kurs'!A236)</f>
        <v>40178</v>
      </c>
      <c r="B236" s="1">
        <f>'1-Kurs'!B236/'1-Kurs'!B235-1</f>
        <v>7.7546514578665793E-2</v>
      </c>
      <c r="C236" s="1">
        <f>'1-Kurs'!C236/'1-Kurs'!C235-1</f>
        <v>-1.8173962370068741E-2</v>
      </c>
      <c r="D236" s="1">
        <f>'1-Kurs'!D236/'1-Kurs'!D235-1</f>
        <v>-4.2555900254811263E-2</v>
      </c>
      <c r="E236" s="1">
        <f>'1-Kurs'!E236/'1-Kurs'!E235-1</f>
        <v>5.3406640958522988E-2</v>
      </c>
      <c r="F236" s="1">
        <f>'1-Kurs'!F236/'1-Kurs'!F235-1</f>
        <v>-7.1335237892730108E-3</v>
      </c>
      <c r="G236" s="1">
        <f>'1-Kurs'!G236/'1-Kurs'!G235-1</f>
        <v>1.2372018565225851E-2</v>
      </c>
      <c r="H236" s="1">
        <f>'1-Kurs'!H236/'1-Kurs'!H235-1</f>
        <v>-7.2775813456792515E-2</v>
      </c>
      <c r="I236" s="1">
        <f>'1-Kurs'!I236/'1-Kurs'!I235-1</f>
        <v>1.2391325179101242E-2</v>
      </c>
      <c r="J236" s="1">
        <f>'1-Kurs'!J236/'1-Kurs'!J235-1</f>
        <v>-6.734322470751708E-2</v>
      </c>
      <c r="K236" s="1">
        <f>'1-Kurs'!K236/'1-Kurs'!K235-1</f>
        <v>-1.9015495468999832E-2</v>
      </c>
      <c r="L236" s="1">
        <f>'1-Kurs'!L236/'1-Kurs'!L235-1</f>
        <v>5.301435167540447E-3</v>
      </c>
      <c r="M236" s="1">
        <f>'1-Kurs'!M236/'1-Kurs'!M235-1</f>
        <v>0.11850043849917058</v>
      </c>
      <c r="N236" s="1">
        <f>'1-Kurs'!N236/'1-Kurs'!N235-1</f>
        <v>0.12793834842460194</v>
      </c>
      <c r="O236" s="1">
        <f>'1-Kurs'!O236/'1-Kurs'!O235-1</f>
        <v>-9.0640823740871457E-2</v>
      </c>
      <c r="P236" s="1">
        <f>'1-Kurs'!P236/'1-Kurs'!P235-1</f>
        <v>-1.9348770013574046E-2</v>
      </c>
      <c r="Q236" s="1">
        <f>'1-Kurs'!Q236/'1-Kurs'!Q235-1</f>
        <v>-1.9021440273422119E-2</v>
      </c>
      <c r="R236" s="1">
        <f>'1-Kurs'!R236/'1-Kurs'!R235-1</f>
        <v>-5.3941444313162501E-3</v>
      </c>
      <c r="S236" s="1">
        <f>'1-Kurs'!S236/'1-Kurs'!S235-1</f>
        <v>0.19043261386558408</v>
      </c>
      <c r="T236" s="1">
        <f>'1-Kurs'!T236/'1-Kurs'!T235-1</f>
        <v>1.7513247280163124E-3</v>
      </c>
      <c r="U236" s="1">
        <f>'1-Kurs'!U236/'1-Kurs'!U235-1</f>
        <v>-8.0207263045087407E-2</v>
      </c>
      <c r="V236" s="1">
        <f>'1-Kurs'!V236/'1-Kurs'!V235-1</f>
        <v>-1.1990929282821416E-2</v>
      </c>
      <c r="W236" s="1">
        <f>'1-Kurs'!W236/'1-Kurs'!W235-1</f>
        <v>9.714191079790746E-2</v>
      </c>
      <c r="X236" s="1">
        <f>'1-Kurs'!X236/'1-Kurs'!X235-1</f>
        <v>9.2572272681152867E-3</v>
      </c>
      <c r="Y236" s="1">
        <f>'1-Kurs'!Y236/'1-Kurs'!Y235-1</f>
        <v>3.23216023585986E-2</v>
      </c>
      <c r="Z236" s="1">
        <f>'1-Kurs'!Z236/'1-Kurs'!Z235-1</f>
        <v>4.5493786762482724E-3</v>
      </c>
      <c r="AA236" s="1">
        <f>'1-Kurs'!AA236/'1-Kurs'!AA235-1</f>
        <v>0.11265994182290151</v>
      </c>
      <c r="AB236" s="1">
        <f>'1-Kurs'!AB236/'1-Kurs'!AB235-1</f>
        <v>1.5460362694447838E-2</v>
      </c>
      <c r="AC236" s="5">
        <f>'1-Kurs'!AC236/'1-Kurs'!AC235-1</f>
        <v>1.9789351762254714E-2</v>
      </c>
    </row>
    <row r="237" spans="1:29" ht="12.75" customHeight="1" x14ac:dyDescent="0.2">
      <c r="A237" s="9">
        <f>IF('1-Kurs'!A237=0,"",'1-Kurs'!A237)</f>
        <v>40207</v>
      </c>
      <c r="B237" s="1">
        <f>'1-Kurs'!B237/'1-Kurs'!B236-1</f>
        <v>-7.2728222402642095E-2</v>
      </c>
      <c r="C237" s="1">
        <f>'1-Kurs'!C237/'1-Kurs'!C236-1</f>
        <v>-8.9673995444600418E-2</v>
      </c>
      <c r="D237" s="1">
        <f>'1-Kurs'!D237/'1-Kurs'!D236-1</f>
        <v>-3.121095208949709E-2</v>
      </c>
      <c r="E237" s="1">
        <f>'1-Kurs'!E237/'1-Kurs'!E236-1</f>
        <v>-8.7804938452394232E-2</v>
      </c>
      <c r="F237" s="1">
        <f>'1-Kurs'!F237/'1-Kurs'!F236-1</f>
        <v>-0.13988207294620736</v>
      </c>
      <c r="G237" s="1">
        <f>'1-Kurs'!G237/'1-Kurs'!G236-1</f>
        <v>-8.6856856828387841E-2</v>
      </c>
      <c r="H237" s="1">
        <f>'1-Kurs'!H237/'1-Kurs'!H236-1</f>
        <v>-1.2458162624669367E-2</v>
      </c>
      <c r="I237" s="1">
        <f>'1-Kurs'!I237/'1-Kurs'!I236-1</f>
        <v>-9.8402028847169309E-2</v>
      </c>
      <c r="J237" s="1">
        <f>'1-Kurs'!J237/'1-Kurs'!J236-1</f>
        <v>-9.1793773526143596E-2</v>
      </c>
      <c r="K237" s="1">
        <f>'1-Kurs'!K237/'1-Kurs'!K236-1</f>
        <v>-1.7032519182664019E-2</v>
      </c>
      <c r="L237" s="1">
        <f>'1-Kurs'!L237/'1-Kurs'!L236-1</f>
        <v>-8.7414814837835086E-3</v>
      </c>
      <c r="M237" s="1">
        <f>'1-Kurs'!M237/'1-Kurs'!M236-1</f>
        <v>-7.2438029020556183E-2</v>
      </c>
      <c r="N237" s="1">
        <f>'1-Kurs'!N237/'1-Kurs'!N236-1</f>
        <v>-2.5397666191137036E-3</v>
      </c>
      <c r="O237" s="1">
        <f>'1-Kurs'!O237/'1-Kurs'!O236-1</f>
        <v>-3.8833747940968832E-2</v>
      </c>
      <c r="P237" s="1">
        <f>'1-Kurs'!P237/'1-Kurs'!P236-1</f>
        <v>-0.12823211012858848</v>
      </c>
      <c r="Q237" s="1">
        <f>'1-Kurs'!Q237/'1-Kurs'!Q236-1</f>
        <v>-0.10547375134450676</v>
      </c>
      <c r="R237" s="1">
        <f>'1-Kurs'!R237/'1-Kurs'!R236-1</f>
        <v>-0.11348969910284235</v>
      </c>
      <c r="S237" s="1">
        <f>'1-Kurs'!S237/'1-Kurs'!S236-1</f>
        <v>0.10951995394702974</v>
      </c>
      <c r="T237" s="1">
        <f>'1-Kurs'!T237/'1-Kurs'!T236-1</f>
        <v>-7.6317578334606506E-2</v>
      </c>
      <c r="U237" s="1">
        <f>'1-Kurs'!U237/'1-Kurs'!U236-1</f>
        <v>-0.12460782288248395</v>
      </c>
      <c r="V237" s="1">
        <f>'1-Kurs'!V237/'1-Kurs'!V236-1</f>
        <v>-8.9054714071311714E-2</v>
      </c>
      <c r="W237" s="1">
        <f>'1-Kurs'!W237/'1-Kurs'!W236-1</f>
        <v>-0.17985471470748027</v>
      </c>
      <c r="X237" s="1">
        <f>'1-Kurs'!X237/'1-Kurs'!X236-1</f>
        <v>-3.187280804302095E-2</v>
      </c>
      <c r="Y237" s="1">
        <f>'1-Kurs'!Y237/'1-Kurs'!Y236-1</f>
        <v>-0.1701908600302654</v>
      </c>
      <c r="Z237" s="1">
        <f>'1-Kurs'!Z237/'1-Kurs'!Z236-1</f>
        <v>2.3846761578740328E-2</v>
      </c>
      <c r="AA237" s="1">
        <f>'1-Kurs'!AA237/'1-Kurs'!AA236-1</f>
        <v>1.351222147858433E-2</v>
      </c>
      <c r="AB237" s="1">
        <f>'1-Kurs'!AB237/'1-Kurs'!AB236-1</f>
        <v>-6.625429496344426E-2</v>
      </c>
      <c r="AC237" s="5">
        <f>'1-Kurs'!AC237/'1-Kurs'!AC236-1</f>
        <v>-7.277921819371258E-2</v>
      </c>
    </row>
    <row r="238" spans="1:29" ht="12.75" customHeight="1" x14ac:dyDescent="0.2">
      <c r="A238" s="9">
        <f>IF('1-Kurs'!A238=0,"",'1-Kurs'!A238)</f>
        <v>40235</v>
      </c>
      <c r="B238" s="1">
        <f>'1-Kurs'!B238/'1-Kurs'!B237-1</f>
        <v>2.2070035526699394E-2</v>
      </c>
      <c r="C238" s="1">
        <f>'1-Kurs'!C238/'1-Kurs'!C237-1</f>
        <v>7.1685253968919227E-2</v>
      </c>
      <c r="D238" s="1">
        <f>'1-Kurs'!D238/'1-Kurs'!D237-1</f>
        <v>-1.6815695456472213E-2</v>
      </c>
      <c r="E238" s="1">
        <f>'1-Kurs'!E238/'1-Kurs'!E237-1</f>
        <v>6.948855390292219E-2</v>
      </c>
      <c r="F238" s="1">
        <f>'1-Kurs'!F238/'1-Kurs'!F237-1</f>
        <v>5.700688741189941E-2</v>
      </c>
      <c r="G238" s="1">
        <f>'1-Kurs'!G238/'1-Kurs'!G237-1</f>
        <v>0.17538379122504844</v>
      </c>
      <c r="H238" s="1">
        <f>'1-Kurs'!H238/'1-Kurs'!H237-1</f>
        <v>3.246348737685123E-2</v>
      </c>
      <c r="I238" s="1">
        <f>'1-Kurs'!I238/'1-Kurs'!I237-1</f>
        <v>6.1951776172544326E-2</v>
      </c>
      <c r="J238" s="1">
        <f>'1-Kurs'!J238/'1-Kurs'!J237-1</f>
        <v>4.5293927552859214E-2</v>
      </c>
      <c r="K238" s="1">
        <f>'1-Kurs'!K238/'1-Kurs'!K237-1</f>
        <v>6.1304434849741352E-2</v>
      </c>
      <c r="L238" s="1">
        <f>'1-Kurs'!L238/'1-Kurs'!L237-1</f>
        <v>2.8608622321982802E-2</v>
      </c>
      <c r="M238" s="1">
        <f>'1-Kurs'!M238/'1-Kurs'!M237-1</f>
        <v>-5.5373365380698147E-2</v>
      </c>
      <c r="N238" s="1">
        <f>'1-Kurs'!N238/'1-Kurs'!N237-1</f>
        <v>0.14274938588534991</v>
      </c>
      <c r="O238" s="1">
        <f>'1-Kurs'!O238/'1-Kurs'!O237-1</f>
        <v>1.890537938089798E-2</v>
      </c>
      <c r="P238" s="1">
        <f>'1-Kurs'!P238/'1-Kurs'!P237-1</f>
        <v>4.0185462022997331E-2</v>
      </c>
      <c r="Q238" s="1">
        <f>'1-Kurs'!Q238/'1-Kurs'!Q237-1</f>
        <v>9.5618972812103742E-3</v>
      </c>
      <c r="R238" s="1">
        <f>'1-Kurs'!R238/'1-Kurs'!R237-1</f>
        <v>8.4394456718216437E-2</v>
      </c>
      <c r="S238" s="1">
        <f>'1-Kurs'!S238/'1-Kurs'!S237-1</f>
        <v>-0.1873590593070843</v>
      </c>
      <c r="T238" s="1">
        <f>'1-Kurs'!T238/'1-Kurs'!T237-1</f>
        <v>7.4292547816098731E-2</v>
      </c>
      <c r="U238" s="1">
        <f>'1-Kurs'!U238/'1-Kurs'!U237-1</f>
        <v>6.2835486668349816E-2</v>
      </c>
      <c r="V238" s="1">
        <f>'1-Kurs'!V238/'1-Kurs'!V237-1</f>
        <v>8.4874286996717396E-2</v>
      </c>
      <c r="W238" s="1">
        <f>'1-Kurs'!W238/'1-Kurs'!W237-1</f>
        <v>3.8235135548822852E-2</v>
      </c>
      <c r="X238" s="1">
        <f>'1-Kurs'!X238/'1-Kurs'!X237-1</f>
        <v>-9.3048726296163786E-2</v>
      </c>
      <c r="Y238" s="1">
        <f>'1-Kurs'!Y238/'1-Kurs'!Y237-1</f>
        <v>6.7683871985743105E-2</v>
      </c>
      <c r="Z238" s="1">
        <f>'1-Kurs'!Z238/'1-Kurs'!Z237-1</f>
        <v>2.2586686866519878E-2</v>
      </c>
      <c r="AA238" s="1">
        <f>'1-Kurs'!AA238/'1-Kurs'!AA237-1</f>
        <v>-5.3936844563805542E-3</v>
      </c>
      <c r="AB238" s="1">
        <f>'1-Kurs'!AB238/'1-Kurs'!AB237-1</f>
        <v>3.5137339868599682E-2</v>
      </c>
      <c r="AC238" s="5">
        <f>'1-Kurs'!AC238/'1-Kurs'!AC237-1</f>
        <v>3.7127172014093768E-2</v>
      </c>
    </row>
    <row r="239" spans="1:29" ht="12.75" customHeight="1" x14ac:dyDescent="0.2">
      <c r="A239" s="9">
        <f>IF('1-Kurs'!A239=0,"",'1-Kurs'!A239)</f>
        <v>40268</v>
      </c>
      <c r="B239" s="1">
        <f>'1-Kurs'!B239/'1-Kurs'!B238-1</f>
        <v>8.3250825720716737E-2</v>
      </c>
      <c r="C239" s="1">
        <f>'1-Kurs'!C239/'1-Kurs'!C238-1</f>
        <v>6.1993885632664503E-2</v>
      </c>
      <c r="D239" s="1">
        <f>'1-Kurs'!D239/'1-Kurs'!D238-1</f>
        <v>3.7864992537451236E-2</v>
      </c>
      <c r="E239" s="1">
        <f>'1-Kurs'!E239/'1-Kurs'!E238-1</f>
        <v>8.2206962507927805E-2</v>
      </c>
      <c r="F239" s="1">
        <f>'1-Kurs'!F239/'1-Kurs'!F238-1</f>
        <v>-0.11299012158054711</v>
      </c>
      <c r="G239" s="1">
        <f>'1-Kurs'!G239/'1-Kurs'!G238-1</f>
        <v>-2.3032243020371768E-2</v>
      </c>
      <c r="H239" s="1">
        <f>'1-Kurs'!H239/'1-Kurs'!H238-1</f>
        <v>-4.9563427204922794E-3</v>
      </c>
      <c r="I239" s="1">
        <f>'1-Kurs'!I239/'1-Kurs'!I238-1</f>
        <v>6.368961797343653E-2</v>
      </c>
      <c r="J239" s="1">
        <f>'1-Kurs'!J239/'1-Kurs'!J238-1</f>
        <v>-0.11360581917544121</v>
      </c>
      <c r="K239" s="1">
        <f>'1-Kurs'!K239/'1-Kurs'!K238-1</f>
        <v>2.0772152921841869E-2</v>
      </c>
      <c r="L239" s="1">
        <f>'1-Kurs'!L239/'1-Kurs'!L238-1</f>
        <v>3.8627845543477202E-2</v>
      </c>
      <c r="M239" s="1">
        <f>'1-Kurs'!M239/'1-Kurs'!M238-1</f>
        <v>-0.20690882039007663</v>
      </c>
      <c r="N239" s="1">
        <f>'1-Kurs'!N239/'1-Kurs'!N238-1</f>
        <v>0.18054345512829051</v>
      </c>
      <c r="O239" s="1">
        <f>'1-Kurs'!O239/'1-Kurs'!O238-1</f>
        <v>6.0971466161572563E-2</v>
      </c>
      <c r="P239" s="1">
        <f>'1-Kurs'!P239/'1-Kurs'!P238-1</f>
        <v>-2.0682419239823946E-2</v>
      </c>
      <c r="Q239" s="1">
        <f>'1-Kurs'!Q239/'1-Kurs'!Q238-1</f>
        <v>-1.5425897628704721E-2</v>
      </c>
      <c r="R239" s="1">
        <f>'1-Kurs'!R239/'1-Kurs'!R238-1</f>
        <v>-3.4885168173062642E-2</v>
      </c>
      <c r="S239" s="1">
        <f>'1-Kurs'!S239/'1-Kurs'!S238-1</f>
        <v>-0.29693954352689578</v>
      </c>
      <c r="T239" s="1">
        <f>'1-Kurs'!T239/'1-Kurs'!T238-1</f>
        <v>5.1637941205147753E-2</v>
      </c>
      <c r="U239" s="1">
        <f>'1-Kurs'!U239/'1-Kurs'!U238-1</f>
        <v>-0.1322848592667567</v>
      </c>
      <c r="V239" s="1">
        <f>'1-Kurs'!V239/'1-Kurs'!V238-1</f>
        <v>4.7007261117155918E-2</v>
      </c>
      <c r="W239" s="1">
        <f>'1-Kurs'!W239/'1-Kurs'!W238-1</f>
        <v>7.637225520607327E-2</v>
      </c>
      <c r="X239" s="1">
        <f>'1-Kurs'!X239/'1-Kurs'!X238-1</f>
        <v>1.7960827023522308E-2</v>
      </c>
      <c r="Y239" s="1">
        <f>'1-Kurs'!Y239/'1-Kurs'!Y238-1</f>
        <v>-1.362012777087751E-2</v>
      </c>
      <c r="Z239" s="1">
        <f>'1-Kurs'!Z239/'1-Kurs'!Z238-1</f>
        <v>6.6644333579936044E-2</v>
      </c>
      <c r="AA239" s="1">
        <f>'1-Kurs'!AA239/'1-Kurs'!AA238-1</f>
        <v>7.5829453042270956E-2</v>
      </c>
      <c r="AB239" s="1">
        <f>'1-Kurs'!AB239/'1-Kurs'!AB238-1</f>
        <v>-3.830033535218158E-4</v>
      </c>
      <c r="AC239" s="5">
        <f>'1-Kurs'!AC239/'1-Kurs'!AC238-1</f>
        <v>-1.2423696993752897E-2</v>
      </c>
    </row>
    <row r="240" spans="1:29" ht="12.75" customHeight="1" x14ac:dyDescent="0.2">
      <c r="A240" s="9">
        <f>IF('1-Kurs'!A240=0,"",'1-Kurs'!A240)</f>
        <v>40298</v>
      </c>
      <c r="B240" s="1">
        <f>'1-Kurs'!B240/'1-Kurs'!B239-1</f>
        <v>-3.364127281653051E-2</v>
      </c>
      <c r="C240" s="1">
        <f>'1-Kurs'!C240/'1-Kurs'!C239-1</f>
        <v>5.6886559482630883E-2</v>
      </c>
      <c r="D240" s="1">
        <f>'1-Kurs'!D240/'1-Kurs'!D239-1</f>
        <v>-1.8805521983293216E-2</v>
      </c>
      <c r="E240" s="1">
        <f>'1-Kurs'!E240/'1-Kurs'!E239-1</f>
        <v>-6.1259376109905395E-2</v>
      </c>
      <c r="F240" s="1">
        <f>'1-Kurs'!F240/'1-Kurs'!F239-1</f>
        <v>5.4540158741716915E-2</v>
      </c>
      <c r="G240" s="1">
        <f>'1-Kurs'!G240/'1-Kurs'!G239-1</f>
        <v>2.54087422564091E-2</v>
      </c>
      <c r="H240" s="1">
        <f>'1-Kurs'!H240/'1-Kurs'!H239-1</f>
        <v>5.9535634510317514E-2</v>
      </c>
      <c r="I240" s="1">
        <f>'1-Kurs'!I240/'1-Kurs'!I239-1</f>
        <v>5.4706790265258931E-2</v>
      </c>
      <c r="J240" s="1">
        <f>'1-Kurs'!J240/'1-Kurs'!J239-1</f>
        <v>9.0753046500541279E-2</v>
      </c>
      <c r="K240" s="1">
        <f>'1-Kurs'!K240/'1-Kurs'!K239-1</f>
        <v>4.1451119087837718E-2</v>
      </c>
      <c r="L240" s="1">
        <f>'1-Kurs'!L240/'1-Kurs'!L239-1</f>
        <v>7.3455188886866196E-3</v>
      </c>
      <c r="M240" s="1">
        <f>'1-Kurs'!M240/'1-Kurs'!M239-1</f>
        <v>-9.1761827079934744E-3</v>
      </c>
      <c r="N240" s="1">
        <f>'1-Kurs'!N240/'1-Kurs'!N239-1</f>
        <v>5.0765595523040608E-2</v>
      </c>
      <c r="O240" s="1">
        <f>'1-Kurs'!O240/'1-Kurs'!O239-1</f>
        <v>6.194904329803097E-2</v>
      </c>
      <c r="P240" s="1">
        <f>'1-Kurs'!P240/'1-Kurs'!P239-1</f>
        <v>5.2270593522846909E-2</v>
      </c>
      <c r="Q240" s="1">
        <f>'1-Kurs'!Q240/'1-Kurs'!Q239-1</f>
        <v>0.10482168705160499</v>
      </c>
      <c r="R240" s="1">
        <f>'1-Kurs'!R240/'1-Kurs'!R239-1</f>
        <v>4.6111496631644489E-3</v>
      </c>
      <c r="S240" s="1">
        <f>'1-Kurs'!S240/'1-Kurs'!S239-1</f>
        <v>-0.10281567540549574</v>
      </c>
      <c r="T240" s="1">
        <f>'1-Kurs'!T240/'1-Kurs'!T239-1</f>
        <v>3.3019115912452435E-2</v>
      </c>
      <c r="U240" s="1">
        <f>'1-Kurs'!U240/'1-Kurs'!U239-1</f>
        <v>8.6761292626316822E-2</v>
      </c>
      <c r="V240" s="1">
        <f>'1-Kurs'!V240/'1-Kurs'!V239-1</f>
        <v>3.3146419245299485E-2</v>
      </c>
      <c r="W240" s="1">
        <f>'1-Kurs'!W240/'1-Kurs'!W239-1</f>
        <v>-4.1941871613599635E-2</v>
      </c>
      <c r="X240" s="1">
        <f>'1-Kurs'!X240/'1-Kurs'!X239-1</f>
        <v>8.4953745181925999E-2</v>
      </c>
      <c r="Y240" s="1">
        <f>'1-Kurs'!Y240/'1-Kurs'!Y239-1</f>
        <v>3.6854836008792358E-2</v>
      </c>
      <c r="Z240" s="1">
        <f>'1-Kurs'!Z240/'1-Kurs'!Z239-1</f>
        <v>5.9763429269728663E-2</v>
      </c>
      <c r="AA240" s="1">
        <f>'1-Kurs'!AA240/'1-Kurs'!AA239-1</f>
        <v>-1.2062763274125921E-2</v>
      </c>
      <c r="AB240" s="1">
        <f>'1-Kurs'!AB240/'1-Kurs'!AB239-1</f>
        <v>2.7686223581756098E-2</v>
      </c>
      <c r="AC240" s="5">
        <f>'1-Kurs'!AC240/'1-Kurs'!AC239-1</f>
        <v>1.9442689159780979E-2</v>
      </c>
    </row>
    <row r="241" spans="1:29" ht="12.75" customHeight="1" x14ac:dyDescent="0.2">
      <c r="A241" s="9">
        <f>IF('1-Kurs'!A241=0,"",'1-Kurs'!A241)</f>
        <v>40326</v>
      </c>
      <c r="B241" s="1">
        <f>'1-Kurs'!B241/'1-Kurs'!B240-1</f>
        <v>-9.8455655515120255E-2</v>
      </c>
      <c r="C241" s="1">
        <f>'1-Kurs'!C241/'1-Kurs'!C240-1</f>
        <v>-0.1648862566082232</v>
      </c>
      <c r="D241" s="1">
        <f>'1-Kurs'!D241/'1-Kurs'!D240-1</f>
        <v>-7.636542509011357E-3</v>
      </c>
      <c r="E241" s="1">
        <f>'1-Kurs'!E241/'1-Kurs'!E240-1</f>
        <v>-7.413523066332528E-2</v>
      </c>
      <c r="F241" s="1">
        <f>'1-Kurs'!F241/'1-Kurs'!F240-1</f>
        <v>-4.318545537259233E-2</v>
      </c>
      <c r="G241" s="1">
        <f>'1-Kurs'!G241/'1-Kurs'!G240-1</f>
        <v>-4.8378564249061062E-2</v>
      </c>
      <c r="H241" s="1">
        <f>'1-Kurs'!H241/'1-Kurs'!H240-1</f>
        <v>2.7679655789444313E-2</v>
      </c>
      <c r="I241" s="1">
        <f>'1-Kurs'!I241/'1-Kurs'!I240-1</f>
        <v>-0.14301278820125085</v>
      </c>
      <c r="J241" s="1">
        <f>'1-Kurs'!J241/'1-Kurs'!J240-1</f>
        <v>-6.4477999997207269E-2</v>
      </c>
      <c r="K241" s="1">
        <f>'1-Kurs'!K241/'1-Kurs'!K240-1</f>
        <v>-4.7552069473835501E-2</v>
      </c>
      <c r="L241" s="1">
        <f>'1-Kurs'!L241/'1-Kurs'!L240-1</f>
        <v>-3.9370589087773578E-2</v>
      </c>
      <c r="M241" s="1">
        <f>'1-Kurs'!M241/'1-Kurs'!M240-1</f>
        <v>7.1990121424161391E-2</v>
      </c>
      <c r="N241" s="1">
        <f>'1-Kurs'!N241/'1-Kurs'!N240-1</f>
        <v>-0.18920703469312228</v>
      </c>
      <c r="O241" s="1">
        <f>'1-Kurs'!O241/'1-Kurs'!O240-1</f>
        <v>-1.1519523662293474E-2</v>
      </c>
      <c r="P241" s="1">
        <f>'1-Kurs'!P241/'1-Kurs'!P240-1</f>
        <v>-6.1194246656032014E-2</v>
      </c>
      <c r="Q241" s="1">
        <f>'1-Kurs'!Q241/'1-Kurs'!Q240-1</f>
        <v>-6.6754760399503676E-2</v>
      </c>
      <c r="R241" s="1">
        <f>'1-Kurs'!R241/'1-Kurs'!R240-1</f>
        <v>-3.3787237749280052E-2</v>
      </c>
      <c r="S241" s="1">
        <f>'1-Kurs'!S241/'1-Kurs'!S240-1</f>
        <v>-6.3249160216393485E-2</v>
      </c>
      <c r="T241" s="1">
        <f>'1-Kurs'!T241/'1-Kurs'!T240-1</f>
        <v>-0.15597007491710324</v>
      </c>
      <c r="U241" s="1">
        <f>'1-Kurs'!U241/'1-Kurs'!U240-1</f>
        <v>-8.9847953408521586E-2</v>
      </c>
      <c r="V241" s="1">
        <f>'1-Kurs'!V241/'1-Kurs'!V240-1</f>
        <v>-0.16275192925906701</v>
      </c>
      <c r="W241" s="1">
        <f>'1-Kurs'!W241/'1-Kurs'!W240-1</f>
        <v>-0.15769133486560594</v>
      </c>
      <c r="X241" s="1">
        <f>'1-Kurs'!X241/'1-Kurs'!X240-1</f>
        <v>-8.4481183139205496E-2</v>
      </c>
      <c r="Y241" s="1">
        <f>'1-Kurs'!Y241/'1-Kurs'!Y240-1</f>
        <v>-0.17447287954893143</v>
      </c>
      <c r="Z241" s="1">
        <f>'1-Kurs'!Z241/'1-Kurs'!Z240-1</f>
        <v>-0.11203180061669604</v>
      </c>
      <c r="AA241" s="1">
        <f>'1-Kurs'!AA241/'1-Kurs'!AA240-1</f>
        <v>-1.9829817585984455E-2</v>
      </c>
      <c r="AB241" s="1">
        <f>'1-Kurs'!AB241/'1-Kurs'!AB240-1</f>
        <v>-7.7469627353135784E-2</v>
      </c>
      <c r="AC241" s="5">
        <f>'1-Kurs'!AC241/'1-Kurs'!AC240-1</f>
        <v>-6.922950608681766E-2</v>
      </c>
    </row>
    <row r="242" spans="1:29" ht="12.75" customHeight="1" x14ac:dyDescent="0.2">
      <c r="A242" s="9">
        <f>IF('1-Kurs'!A242=0,"",'1-Kurs'!A242)</f>
        <v>40359</v>
      </c>
      <c r="B242" s="1">
        <f>'1-Kurs'!B242/'1-Kurs'!B241-1</f>
        <v>-3.7520003770236787E-2</v>
      </c>
      <c r="C242" s="1">
        <f>'1-Kurs'!C242/'1-Kurs'!C241-1</f>
        <v>-2.9318310896895294E-3</v>
      </c>
      <c r="D242" s="1">
        <f>'1-Kurs'!D242/'1-Kurs'!D241-1</f>
        <v>0.22230867367668328</v>
      </c>
      <c r="E242" s="1">
        <f>'1-Kurs'!E242/'1-Kurs'!E241-1</f>
        <v>-5.5933020305357739E-2</v>
      </c>
      <c r="F242" s="1">
        <f>'1-Kurs'!F242/'1-Kurs'!F241-1</f>
        <v>-1.5715607780541929E-2</v>
      </c>
      <c r="G242" s="1">
        <f>'1-Kurs'!G242/'1-Kurs'!G241-1</f>
        <v>-1.3697640158990332E-2</v>
      </c>
      <c r="H242" s="1">
        <f>'1-Kurs'!H242/'1-Kurs'!H241-1</f>
        <v>2.5548930110739443E-2</v>
      </c>
      <c r="I242" s="1">
        <f>'1-Kurs'!I242/'1-Kurs'!I241-1</f>
        <v>-2.4590171076835921E-3</v>
      </c>
      <c r="J242" s="1">
        <f>'1-Kurs'!J242/'1-Kurs'!J241-1</f>
        <v>4.2717533666924989E-3</v>
      </c>
      <c r="K242" s="1">
        <f>'1-Kurs'!K242/'1-Kurs'!K241-1</f>
        <v>-3.0768139144008888E-2</v>
      </c>
      <c r="L242" s="1">
        <f>'1-Kurs'!L242/'1-Kurs'!L241-1</f>
        <v>8.7992146130491111E-3</v>
      </c>
      <c r="M242" s="1">
        <f>'1-Kurs'!M242/'1-Kurs'!M241-1</f>
        <v>4.8366866328777069E-2</v>
      </c>
      <c r="N242" s="1">
        <f>'1-Kurs'!N242/'1-Kurs'!N241-1</f>
        <v>-7.6147827687966352E-2</v>
      </c>
      <c r="O242" s="1">
        <f>'1-Kurs'!O242/'1-Kurs'!O241-1</f>
        <v>1.3268509370716108E-2</v>
      </c>
      <c r="P242" s="1">
        <f>'1-Kurs'!P242/'1-Kurs'!P241-1</f>
        <v>4.5140830875192162E-3</v>
      </c>
      <c r="Q242" s="1">
        <f>'1-Kurs'!Q242/'1-Kurs'!Q241-1</f>
        <v>6.1304018948376449E-2</v>
      </c>
      <c r="R242" s="1">
        <f>'1-Kurs'!R242/'1-Kurs'!R241-1</f>
        <v>-3.9592693086047404E-2</v>
      </c>
      <c r="S242" s="1">
        <f>'1-Kurs'!S242/'1-Kurs'!S241-1</f>
        <v>0.1177040306272148</v>
      </c>
      <c r="T242" s="1">
        <f>'1-Kurs'!T242/'1-Kurs'!T241-1</f>
        <v>1.5627735188644909E-2</v>
      </c>
      <c r="U242" s="1">
        <f>'1-Kurs'!U242/'1-Kurs'!U241-1</f>
        <v>1.0312782977289769E-2</v>
      </c>
      <c r="V242" s="1">
        <f>'1-Kurs'!V242/'1-Kurs'!V241-1</f>
        <v>-7.6210130167331247E-4</v>
      </c>
      <c r="W242" s="1">
        <f>'1-Kurs'!W242/'1-Kurs'!W241-1</f>
        <v>-8.0702494586918805E-2</v>
      </c>
      <c r="X242" s="1">
        <f>'1-Kurs'!X242/'1-Kurs'!X241-1</f>
        <v>-1.3411144746873771E-2</v>
      </c>
      <c r="Y242" s="1">
        <f>'1-Kurs'!Y242/'1-Kurs'!Y241-1</f>
        <v>-5.7301748778820216E-2</v>
      </c>
      <c r="Z242" s="1">
        <f>'1-Kurs'!Z242/'1-Kurs'!Z241-1</f>
        <v>-1.1890908965526581E-2</v>
      </c>
      <c r="AA242" s="1">
        <f>'1-Kurs'!AA242/'1-Kurs'!AA241-1</f>
        <v>-2.7313047831832749E-2</v>
      </c>
      <c r="AB242" s="1">
        <f>'1-Kurs'!AB242/'1-Kurs'!AB241-1</f>
        <v>2.5338219982129484E-3</v>
      </c>
      <c r="AC242" s="5">
        <f>'1-Kurs'!AC242/'1-Kurs'!AC241-1</f>
        <v>3.1823571296878406E-3</v>
      </c>
    </row>
    <row r="243" spans="1:29" ht="12.75" customHeight="1" x14ac:dyDescent="0.2">
      <c r="A243" s="9">
        <f>IF('1-Kurs'!A243=0,"",'1-Kurs'!A243)</f>
        <v>40389</v>
      </c>
      <c r="B243" s="1">
        <f>'1-Kurs'!B243/'1-Kurs'!B242-1</f>
        <v>9.6289933194527944E-2</v>
      </c>
      <c r="C243" s="1">
        <f>'1-Kurs'!C243/'1-Kurs'!C242-1</f>
        <v>3.7473399492034432E-2</v>
      </c>
      <c r="D243" s="1">
        <f>'1-Kurs'!D243/'1-Kurs'!D242-1</f>
        <v>6.3148290035051735E-2</v>
      </c>
      <c r="E243" s="1">
        <f>'1-Kurs'!E243/'1-Kurs'!E242-1</f>
        <v>0.12249756190326444</v>
      </c>
      <c r="F243" s="1">
        <f>'1-Kurs'!F243/'1-Kurs'!F242-1</f>
        <v>8.2843094971103204E-2</v>
      </c>
      <c r="G243" s="1">
        <f>'1-Kurs'!G243/'1-Kurs'!G242-1</f>
        <v>3.1292800739483928E-2</v>
      </c>
      <c r="H243" s="1">
        <f>'1-Kurs'!H243/'1-Kurs'!H242-1</f>
        <v>-5.2720595072059395E-2</v>
      </c>
      <c r="I243" s="1">
        <f>'1-Kurs'!I243/'1-Kurs'!I242-1</f>
        <v>2.1658392958481931E-2</v>
      </c>
      <c r="J243" s="1">
        <f>'1-Kurs'!J243/'1-Kurs'!J242-1</f>
        <v>0.36005421757924738</v>
      </c>
      <c r="K243" s="1">
        <f>'1-Kurs'!K243/'1-Kurs'!K242-1</f>
        <v>3.6027544554002588E-2</v>
      </c>
      <c r="L243" s="1">
        <f>'1-Kurs'!L243/'1-Kurs'!L242-1</f>
        <v>3.6913598987602159E-2</v>
      </c>
      <c r="M243" s="1">
        <f>'1-Kurs'!M243/'1-Kurs'!M242-1</f>
        <v>5.8392645676404786E-2</v>
      </c>
      <c r="N243" s="1">
        <f>'1-Kurs'!N243/'1-Kurs'!N242-1</f>
        <v>7.0101940757335557E-2</v>
      </c>
      <c r="O243" s="1">
        <f>'1-Kurs'!O243/'1-Kurs'!O242-1</f>
        <v>-3.7559037997003442E-2</v>
      </c>
      <c r="P243" s="1">
        <f>'1-Kurs'!P243/'1-Kurs'!P242-1</f>
        <v>0.11371851868600236</v>
      </c>
      <c r="Q243" s="1">
        <f>'1-Kurs'!Q243/'1-Kurs'!Q242-1</f>
        <v>0.11811012442736457</v>
      </c>
      <c r="R243" s="1">
        <f>'1-Kurs'!R243/'1-Kurs'!R242-1</f>
        <v>9.1075198693055803E-2</v>
      </c>
      <c r="S243" s="1">
        <f>'1-Kurs'!S243/'1-Kurs'!S242-1</f>
        <v>0.21871218769170175</v>
      </c>
      <c r="T243" s="1">
        <f>'1-Kurs'!T243/'1-Kurs'!T242-1</f>
        <v>3.3838083820019182E-2</v>
      </c>
      <c r="U243" s="1">
        <f>'1-Kurs'!U243/'1-Kurs'!U242-1</f>
        <v>0.37758574997543382</v>
      </c>
      <c r="V243" s="1">
        <f>'1-Kurs'!V243/'1-Kurs'!V242-1</f>
        <v>3.6768154147568399E-2</v>
      </c>
      <c r="W243" s="1">
        <f>'1-Kurs'!W243/'1-Kurs'!W242-1</f>
        <v>0.12614187036141433</v>
      </c>
      <c r="X243" s="1">
        <f>'1-Kurs'!X243/'1-Kurs'!X242-1</f>
        <v>5.0069535460415704E-2</v>
      </c>
      <c r="Y243" s="1">
        <f>'1-Kurs'!Y243/'1-Kurs'!Y242-1</f>
        <v>0.1831548232138156</v>
      </c>
      <c r="Z243" s="1">
        <f>'1-Kurs'!Z243/'1-Kurs'!Z242-1</f>
        <v>2.5827685236848419E-2</v>
      </c>
      <c r="AA243" s="1">
        <f>'1-Kurs'!AA243/'1-Kurs'!AA242-1</f>
        <v>0.11983482767703024</v>
      </c>
      <c r="AB243" s="1">
        <f>'1-Kurs'!AB243/'1-Kurs'!AB242-1</f>
        <v>9.312502104500564E-2</v>
      </c>
      <c r="AC243" s="5">
        <f>'1-Kurs'!AC243/'1-Kurs'!AC242-1</f>
        <v>6.7742386512124275E-2</v>
      </c>
    </row>
    <row r="244" spans="1:29" ht="12.75" customHeight="1" x14ac:dyDescent="0.2">
      <c r="A244" s="9">
        <f>IF('1-Kurs'!A244=0,"",'1-Kurs'!A244)</f>
        <v>40421</v>
      </c>
      <c r="B244" s="1">
        <f>'1-Kurs'!B244/'1-Kurs'!B243-1</f>
        <v>-5.7283064521610361E-2</v>
      </c>
      <c r="C244" s="1">
        <f>'1-Kurs'!C244/'1-Kurs'!C243-1</f>
        <v>-5.1357222036074401E-2</v>
      </c>
      <c r="D244" s="1">
        <f>'1-Kurs'!D244/'1-Kurs'!D243-1</f>
        <v>2.7170089764474437E-3</v>
      </c>
      <c r="E244" s="1">
        <f>'1-Kurs'!E244/'1-Kurs'!E243-1</f>
        <v>1.1263959357840747E-2</v>
      </c>
      <c r="F244" s="1">
        <f>'1-Kurs'!F244/'1-Kurs'!F243-1</f>
        <v>7.7405324453932778E-2</v>
      </c>
      <c r="G244" s="1">
        <f>'1-Kurs'!G244/'1-Kurs'!G243-1</f>
        <v>9.4615052494083862E-2</v>
      </c>
      <c r="H244" s="1">
        <f>'1-Kurs'!H244/'1-Kurs'!H243-1</f>
        <v>5.6229279115245889E-2</v>
      </c>
      <c r="I244" s="1">
        <f>'1-Kurs'!I244/'1-Kurs'!I243-1</f>
        <v>-6.2215497458358526E-2</v>
      </c>
      <c r="J244" s="1">
        <f>'1-Kurs'!J244/'1-Kurs'!J243-1</f>
        <v>2.0040323241595326E-2</v>
      </c>
      <c r="K244" s="1">
        <f>'1-Kurs'!K244/'1-Kurs'!K243-1</f>
        <v>-4.8907162951742134E-2</v>
      </c>
      <c r="L244" s="1">
        <f>'1-Kurs'!L244/'1-Kurs'!L243-1</f>
        <v>2.8416688227403064E-2</v>
      </c>
      <c r="M244" s="1">
        <f>'1-Kurs'!M244/'1-Kurs'!M243-1</f>
        <v>-0.20503149006851684</v>
      </c>
      <c r="N244" s="1">
        <f>'1-Kurs'!N244/'1-Kurs'!N243-1</f>
        <v>-2.1902719885223298E-2</v>
      </c>
      <c r="O244" s="1">
        <f>'1-Kurs'!O244/'1-Kurs'!O243-1</f>
        <v>7.6204623012644523E-2</v>
      </c>
      <c r="P244" s="1">
        <f>'1-Kurs'!P244/'1-Kurs'!P243-1</f>
        <v>5.1118873665483289E-3</v>
      </c>
      <c r="Q244" s="1">
        <f>'1-Kurs'!Q244/'1-Kurs'!Q243-1</f>
        <v>1.8069607043388114E-2</v>
      </c>
      <c r="R244" s="1">
        <f>'1-Kurs'!R244/'1-Kurs'!R243-1</f>
        <v>-1.2195849034105199E-2</v>
      </c>
      <c r="S244" s="1">
        <f>'1-Kurs'!S244/'1-Kurs'!S243-1</f>
        <v>9.3354637017786235E-3</v>
      </c>
      <c r="T244" s="1">
        <f>'1-Kurs'!T244/'1-Kurs'!T243-1</f>
        <v>-9.8152205034235163E-2</v>
      </c>
      <c r="U244" s="1">
        <f>'1-Kurs'!U244/'1-Kurs'!U243-1</f>
        <v>-6.9860538306573128E-3</v>
      </c>
      <c r="V244" s="1">
        <f>'1-Kurs'!V244/'1-Kurs'!V243-1</f>
        <v>-8.0718748082132419E-2</v>
      </c>
      <c r="W244" s="1">
        <f>'1-Kurs'!W244/'1-Kurs'!W243-1</f>
        <v>1.3979316108040596E-2</v>
      </c>
      <c r="X244" s="1">
        <f>'1-Kurs'!X244/'1-Kurs'!X243-1</f>
        <v>-0.12281051840874058</v>
      </c>
      <c r="Y244" s="1">
        <f>'1-Kurs'!Y244/'1-Kurs'!Y243-1</f>
        <v>-8.2875076709471029E-3</v>
      </c>
      <c r="Z244" s="1">
        <f>'1-Kurs'!Z244/'1-Kurs'!Z243-1</f>
        <v>-3.3670875296369362E-2</v>
      </c>
      <c r="AA244" s="1">
        <f>'1-Kurs'!AA244/'1-Kurs'!AA243-1</f>
        <v>7.8063949575522207E-2</v>
      </c>
      <c r="AB244" s="1">
        <f>'1-Kurs'!AB244/'1-Kurs'!AB243-1</f>
        <v>-1.2233324292470926E-2</v>
      </c>
      <c r="AC244" s="5">
        <f>'1-Kurs'!AC244/'1-Kurs'!AC243-1</f>
        <v>-2.545139973424615E-2</v>
      </c>
    </row>
    <row r="245" spans="1:29" ht="12.75" customHeight="1" x14ac:dyDescent="0.2">
      <c r="A245" s="9">
        <f>IF('1-Kurs'!A245=0,"",'1-Kurs'!A245)</f>
        <v>40451</v>
      </c>
      <c r="B245" s="1">
        <f>'1-Kurs'!B245/'1-Kurs'!B244-1</f>
        <v>0.1383242679267942</v>
      </c>
      <c r="C245" s="1">
        <f>'1-Kurs'!C245/'1-Kurs'!C244-1</f>
        <v>9.4024289053758148E-2</v>
      </c>
      <c r="D245" s="1">
        <f>'1-Kurs'!D245/'1-Kurs'!D244-1</f>
        <v>2.5902228209013778E-2</v>
      </c>
      <c r="E245" s="1">
        <f>'1-Kurs'!E245/'1-Kurs'!E244-1</f>
        <v>8.3662996583857119E-2</v>
      </c>
      <c r="F245" s="1">
        <f>'1-Kurs'!F245/'1-Kurs'!F244-1</f>
        <v>0.128764297491331</v>
      </c>
      <c r="G245" s="1">
        <f>'1-Kurs'!G245/'1-Kurs'!G244-1</f>
        <v>0.18250742691664379</v>
      </c>
      <c r="H245" s="1">
        <f>'1-Kurs'!H245/'1-Kurs'!H244-1</f>
        <v>4.7556017862276034E-2</v>
      </c>
      <c r="I245" s="1">
        <f>'1-Kurs'!I245/'1-Kurs'!I244-1</f>
        <v>0.12537225072383551</v>
      </c>
      <c r="J245" s="1">
        <f>'1-Kurs'!J245/'1-Kurs'!J244-1</f>
        <v>7.596063609600634E-3</v>
      </c>
      <c r="K245" s="1">
        <f>'1-Kurs'!K245/'1-Kurs'!K244-1</f>
        <v>2.6101088899723734E-2</v>
      </c>
      <c r="L245" s="1">
        <f>'1-Kurs'!L245/'1-Kurs'!L244-1</f>
        <v>-3.6891319652186949E-3</v>
      </c>
      <c r="M245" s="1">
        <f>'1-Kurs'!M245/'1-Kurs'!M244-1</f>
        <v>-6.6425804204936156E-2</v>
      </c>
      <c r="N245" s="1">
        <f>'1-Kurs'!N245/'1-Kurs'!N244-1</f>
        <v>0.12971438145186887</v>
      </c>
      <c r="O245" s="1">
        <f>'1-Kurs'!O245/'1-Kurs'!O244-1</f>
        <v>0.12307777019392363</v>
      </c>
      <c r="P245" s="1">
        <f>'1-Kurs'!P245/'1-Kurs'!P244-1</f>
        <v>9.5924945346025137E-2</v>
      </c>
      <c r="Q245" s="1">
        <f>'1-Kurs'!Q245/'1-Kurs'!Q244-1</f>
        <v>3.9760652282398778E-2</v>
      </c>
      <c r="R245" s="1">
        <f>'1-Kurs'!R245/'1-Kurs'!R244-1</f>
        <v>0.12597936710823965</v>
      </c>
      <c r="S245" s="1">
        <f>'1-Kurs'!S245/'1-Kurs'!S244-1</f>
        <v>0.23669003519335896</v>
      </c>
      <c r="T245" s="1">
        <f>'1-Kurs'!T245/'1-Kurs'!T244-1</f>
        <v>9.4633767936709523E-2</v>
      </c>
      <c r="U245" s="1">
        <f>'1-Kurs'!U245/'1-Kurs'!U244-1</f>
        <v>-1.7015524462129061E-2</v>
      </c>
      <c r="V245" s="1">
        <f>'1-Kurs'!V245/'1-Kurs'!V244-1</f>
        <v>8.7567423706350622E-2</v>
      </c>
      <c r="W245" s="1">
        <f>'1-Kurs'!W245/'1-Kurs'!W244-1</f>
        <v>5.8838315733246827E-2</v>
      </c>
      <c r="X245" s="1">
        <f>'1-Kurs'!X245/'1-Kurs'!X244-1</f>
        <v>2.8634396340500468E-2</v>
      </c>
      <c r="Y245" s="1">
        <f>'1-Kurs'!Y245/'1-Kurs'!Y244-1</f>
        <v>9.7266277526775635E-2</v>
      </c>
      <c r="Z245" s="1">
        <f>'1-Kurs'!Z245/'1-Kurs'!Z244-1</f>
        <v>8.4528212931744395E-2</v>
      </c>
      <c r="AA245" s="1">
        <f>'1-Kurs'!AA245/'1-Kurs'!AA244-1</f>
        <v>0.15486472571770316</v>
      </c>
      <c r="AB245" s="1">
        <f>'1-Kurs'!AB245/'1-Kurs'!AB244-1</f>
        <v>8.1929259158207479E-2</v>
      </c>
      <c r="AC245" s="5">
        <f>'1-Kurs'!AC245/'1-Kurs'!AC244-1</f>
        <v>7.2603189200629359E-2</v>
      </c>
    </row>
    <row r="246" spans="1:29" ht="12.75" customHeight="1" x14ac:dyDescent="0.2">
      <c r="A246" s="9">
        <f>IF('1-Kurs'!A246=0,"",'1-Kurs'!A246)</f>
        <v>40480</v>
      </c>
      <c r="B246" s="1">
        <f>'1-Kurs'!B246/'1-Kurs'!B245-1</f>
        <v>-7.0964081841682347E-3</v>
      </c>
      <c r="C246" s="1">
        <f>'1-Kurs'!C246/'1-Kurs'!C245-1</f>
        <v>5.049581178907081E-3</v>
      </c>
      <c r="D246" s="1">
        <f>'1-Kurs'!D246/'1-Kurs'!D245-1</f>
        <v>0.11156550045135005</v>
      </c>
      <c r="E246" s="1">
        <f>'1-Kurs'!E246/'1-Kurs'!E245-1</f>
        <v>2.2566353741879874E-2</v>
      </c>
      <c r="F246" s="1">
        <f>'1-Kurs'!F246/'1-Kurs'!F245-1</f>
        <v>0.17410499356440345</v>
      </c>
      <c r="G246" s="1">
        <f>'1-Kurs'!G246/'1-Kurs'!G245-1</f>
        <v>0.22913504350010672</v>
      </c>
      <c r="H246" s="1">
        <f>'1-Kurs'!H246/'1-Kurs'!H245-1</f>
        <v>3.6763786161070788E-2</v>
      </c>
      <c r="I246" s="1">
        <f>'1-Kurs'!I246/'1-Kurs'!I245-1</f>
        <v>-2.0814536581124088E-2</v>
      </c>
      <c r="J246" s="1">
        <f>'1-Kurs'!J246/'1-Kurs'!J245-1</f>
        <v>8.9485287355221876E-2</v>
      </c>
      <c r="K246" s="1">
        <f>'1-Kurs'!K246/'1-Kurs'!K245-1</f>
        <v>-0.11576370284555793</v>
      </c>
      <c r="L246" s="1">
        <f>'1-Kurs'!L246/'1-Kurs'!L245-1</f>
        <v>-7.6736563497753485E-3</v>
      </c>
      <c r="M246" s="1">
        <f>'1-Kurs'!M246/'1-Kurs'!M245-1</f>
        <v>-6.1267310113302553E-2</v>
      </c>
      <c r="N246" s="1">
        <f>'1-Kurs'!N246/'1-Kurs'!N245-1</f>
        <v>-1.8676234774520628E-2</v>
      </c>
      <c r="O246" s="1">
        <f>'1-Kurs'!O246/'1-Kurs'!O245-1</f>
        <v>0.12582502899309533</v>
      </c>
      <c r="P246" s="1">
        <f>'1-Kurs'!P246/'1-Kurs'!P245-1</f>
        <v>0.10674940014675238</v>
      </c>
      <c r="Q246" s="1">
        <f>'1-Kurs'!Q246/'1-Kurs'!Q245-1</f>
        <v>0.10019273832111075</v>
      </c>
      <c r="R246" s="1">
        <f>'1-Kurs'!R246/'1-Kurs'!R245-1</f>
        <v>9.3126960529199554E-2</v>
      </c>
      <c r="S246" s="1">
        <f>'1-Kurs'!S246/'1-Kurs'!S245-1</f>
        <v>0.2403368838297415</v>
      </c>
      <c r="T246" s="1">
        <f>'1-Kurs'!T246/'1-Kurs'!T245-1</f>
        <v>1.9342140502814686E-2</v>
      </c>
      <c r="U246" s="1">
        <f>'1-Kurs'!U246/'1-Kurs'!U245-1</f>
        <v>6.4284401455312112E-2</v>
      </c>
      <c r="V246" s="1">
        <f>'1-Kurs'!V246/'1-Kurs'!V245-1</f>
        <v>8.5587983868700146E-3</v>
      </c>
      <c r="W246" s="1">
        <f>'1-Kurs'!W246/'1-Kurs'!W245-1</f>
        <v>0.10057445682547672</v>
      </c>
      <c r="X246" s="1">
        <f>'1-Kurs'!X246/'1-Kurs'!X245-1</f>
        <v>-5.9345467248711481E-3</v>
      </c>
      <c r="Y246" s="1">
        <f>'1-Kurs'!Y246/'1-Kurs'!Y245-1</f>
        <v>7.2304462973210137E-2</v>
      </c>
      <c r="Z246" s="1">
        <f>'1-Kurs'!Z246/'1-Kurs'!Z245-1</f>
        <v>2.9352283249477473E-2</v>
      </c>
      <c r="AA246" s="1">
        <f>'1-Kurs'!AA246/'1-Kurs'!AA245-1</f>
        <v>5.5845246087496525E-2</v>
      </c>
      <c r="AB246" s="1">
        <f>'1-Kurs'!AB246/'1-Kurs'!AB245-1</f>
        <v>5.5689882756929876E-2</v>
      </c>
      <c r="AC246" s="5">
        <f>'1-Kurs'!AC246/'1-Kurs'!AC245-1</f>
        <v>4.9827652471580386E-2</v>
      </c>
    </row>
    <row r="247" spans="1:29" ht="12.75" customHeight="1" x14ac:dyDescent="0.2">
      <c r="A247" s="9">
        <f>IF('1-Kurs'!A247=0,"",'1-Kurs'!A247)</f>
        <v>40512</v>
      </c>
      <c r="B247" s="1">
        <f>'1-Kurs'!B247/'1-Kurs'!B246-1</f>
        <v>-3.3667042111824363E-2</v>
      </c>
      <c r="C247" s="1">
        <f>'1-Kurs'!C247/'1-Kurs'!C246-1</f>
        <v>2.728288300771986E-2</v>
      </c>
      <c r="D247" s="1">
        <f>'1-Kurs'!D247/'1-Kurs'!D246-1</f>
        <v>-2.3367635578633306E-2</v>
      </c>
      <c r="E247" s="1">
        <f>'1-Kurs'!E247/'1-Kurs'!E246-1</f>
        <v>2.2526472251704899E-2</v>
      </c>
      <c r="F247" s="1">
        <f>'1-Kurs'!F247/'1-Kurs'!F246-1</f>
        <v>-8.7443827355066839E-2</v>
      </c>
      <c r="G247" s="1">
        <f>'1-Kurs'!G247/'1-Kurs'!G246-1</f>
        <v>-3.0414985580878517E-2</v>
      </c>
      <c r="H247" s="1">
        <f>'1-Kurs'!H247/'1-Kurs'!H246-1</f>
        <v>1.9499695673776074E-2</v>
      </c>
      <c r="I247" s="1">
        <f>'1-Kurs'!I247/'1-Kurs'!I246-1</f>
        <v>2.7752182691642036E-2</v>
      </c>
      <c r="J247" s="1">
        <f>'1-Kurs'!J247/'1-Kurs'!J246-1</f>
        <v>-5.2116793378735204E-2</v>
      </c>
      <c r="K247" s="1">
        <f>'1-Kurs'!K247/'1-Kurs'!K246-1</f>
        <v>4.114230149184972E-2</v>
      </c>
      <c r="L247" s="1">
        <f>'1-Kurs'!L247/'1-Kurs'!L246-1</f>
        <v>3.5324876385385284E-2</v>
      </c>
      <c r="M247" s="1">
        <f>'1-Kurs'!M247/'1-Kurs'!M246-1</f>
        <v>-1.9801652345237564E-2</v>
      </c>
      <c r="N247" s="1">
        <f>'1-Kurs'!N247/'1-Kurs'!N246-1</f>
        <v>2.1194281881056209E-3</v>
      </c>
      <c r="O247" s="1">
        <f>'1-Kurs'!O247/'1-Kurs'!O246-1</f>
        <v>0.14546835899657062</v>
      </c>
      <c r="P247" s="1">
        <f>'1-Kurs'!P247/'1-Kurs'!P246-1</f>
        <v>5.7816327778508203E-3</v>
      </c>
      <c r="Q247" s="1">
        <f>'1-Kurs'!Q247/'1-Kurs'!Q246-1</f>
        <v>4.8365510631380726E-3</v>
      </c>
      <c r="R247" s="1">
        <f>'1-Kurs'!R247/'1-Kurs'!R246-1</f>
        <v>2.7311251684490889E-2</v>
      </c>
      <c r="S247" s="1">
        <f>'1-Kurs'!S247/'1-Kurs'!S246-1</f>
        <v>-5.3803572908808661E-2</v>
      </c>
      <c r="T247" s="1">
        <f>'1-Kurs'!T247/'1-Kurs'!T246-1</f>
        <v>5.7468726526603842E-2</v>
      </c>
      <c r="U247" s="1">
        <f>'1-Kurs'!U247/'1-Kurs'!U246-1</f>
        <v>-8.7778834290089591E-2</v>
      </c>
      <c r="V247" s="1">
        <f>'1-Kurs'!V247/'1-Kurs'!V246-1</f>
        <v>2.3979108577443009E-2</v>
      </c>
      <c r="W247" s="1">
        <f>'1-Kurs'!W247/'1-Kurs'!W246-1</f>
        <v>-0.1312968694704556</v>
      </c>
      <c r="X247" s="1">
        <f>'1-Kurs'!X247/'1-Kurs'!X246-1</f>
        <v>-7.7837828646248886E-3</v>
      </c>
      <c r="Y247" s="1">
        <f>'1-Kurs'!Y247/'1-Kurs'!Y246-1</f>
        <v>-9.2035128325273052E-2</v>
      </c>
      <c r="Z247" s="1">
        <f>'1-Kurs'!Z247/'1-Kurs'!Z246-1</f>
        <v>-2.3726464552580762E-2</v>
      </c>
      <c r="AA247" s="1">
        <f>'1-Kurs'!AA247/'1-Kurs'!AA246-1</f>
        <v>-4.3246174204965571E-2</v>
      </c>
      <c r="AB247" s="1">
        <f>'1-Kurs'!AB247/'1-Kurs'!AB246-1</f>
        <v>-9.4611266788805493E-3</v>
      </c>
      <c r="AC247" s="5">
        <f>'1-Kurs'!AC247/'1-Kurs'!AC246-1</f>
        <v>-3.5402567725623113E-3</v>
      </c>
    </row>
    <row r="248" spans="1:29" ht="12.75" customHeight="1" x14ac:dyDescent="0.2">
      <c r="A248" s="9">
        <f>IF('1-Kurs'!A248=0,"",'1-Kurs'!A248)</f>
        <v>40543</v>
      </c>
      <c r="B248" s="1">
        <f>'1-Kurs'!B248/'1-Kurs'!B247-1</f>
        <v>8.4438321078743384E-2</v>
      </c>
      <c r="C248" s="1">
        <f>'1-Kurs'!C248/'1-Kurs'!C247-1</f>
        <v>9.9549951303659068E-2</v>
      </c>
      <c r="D248" s="1">
        <f>'1-Kurs'!D248/'1-Kurs'!D247-1</f>
        <v>0.19548062776213793</v>
      </c>
      <c r="E248" s="1">
        <f>'1-Kurs'!E248/'1-Kurs'!E247-1</f>
        <v>0.16261226676922957</v>
      </c>
      <c r="F248" s="1">
        <f>'1-Kurs'!F248/'1-Kurs'!F247-1</f>
        <v>0.15640159562273603</v>
      </c>
      <c r="G248" s="1">
        <f>'1-Kurs'!G248/'1-Kurs'!G247-1</f>
        <v>0.23426541837539072</v>
      </c>
      <c r="H248" s="1">
        <f>'1-Kurs'!H248/'1-Kurs'!H247-1</f>
        <v>2.5600130256927311E-2</v>
      </c>
      <c r="I248" s="1">
        <f>'1-Kurs'!I248/'1-Kurs'!I247-1</f>
        <v>8.7425869573384496E-2</v>
      </c>
      <c r="J248" s="1">
        <f>'1-Kurs'!J248/'1-Kurs'!J247-1</f>
        <v>0.14166300746066196</v>
      </c>
      <c r="K248" s="1">
        <f>'1-Kurs'!K248/'1-Kurs'!K247-1</f>
        <v>5.2591995438324046E-2</v>
      </c>
      <c r="L248" s="1">
        <f>'1-Kurs'!L248/'1-Kurs'!L247-1</f>
        <v>1.8698003728722989E-2</v>
      </c>
      <c r="M248" s="1">
        <f>'1-Kurs'!M248/'1-Kurs'!M247-1</f>
        <v>6.2192794284073427E-2</v>
      </c>
      <c r="N248" s="1">
        <f>'1-Kurs'!N248/'1-Kurs'!N247-1</f>
        <v>7.3354857883150215E-2</v>
      </c>
      <c r="O248" s="1">
        <f>'1-Kurs'!O248/'1-Kurs'!O247-1</f>
        <v>9.6731596677579024E-2</v>
      </c>
      <c r="P248" s="1">
        <f>'1-Kurs'!P248/'1-Kurs'!P247-1</f>
        <v>0.1209023587315754</v>
      </c>
      <c r="Q248" s="1">
        <f>'1-Kurs'!Q248/'1-Kurs'!Q247-1</f>
        <v>9.0957706351265877E-2</v>
      </c>
      <c r="R248" s="1">
        <f>'1-Kurs'!R248/'1-Kurs'!R247-1</f>
        <v>0.13484247924496384</v>
      </c>
      <c r="S248" s="1">
        <f>'1-Kurs'!S248/'1-Kurs'!S247-1</f>
        <v>0.16603082000007041</v>
      </c>
      <c r="T248" s="1">
        <f>'1-Kurs'!T248/'1-Kurs'!T247-1</f>
        <v>0.11221384350602692</v>
      </c>
      <c r="U248" s="1">
        <f>'1-Kurs'!U248/'1-Kurs'!U247-1</f>
        <v>0.15040063499449174</v>
      </c>
      <c r="V248" s="1">
        <f>'1-Kurs'!V248/'1-Kurs'!V247-1</f>
        <v>8.4339377235092661E-2</v>
      </c>
      <c r="W248" s="1">
        <f>'1-Kurs'!W248/'1-Kurs'!W247-1</f>
        <v>0.15992056769140639</v>
      </c>
      <c r="X248" s="1">
        <f>'1-Kurs'!X248/'1-Kurs'!X247-1</f>
        <v>8.1364743182353649E-2</v>
      </c>
      <c r="Y248" s="1">
        <f>'1-Kurs'!Y248/'1-Kurs'!Y247-1</f>
        <v>0.1448398512943776</v>
      </c>
      <c r="Z248" s="1">
        <f>'1-Kurs'!Z248/'1-Kurs'!Z247-1</f>
        <v>6.3837268370352529E-2</v>
      </c>
      <c r="AA248" s="1">
        <f>'1-Kurs'!AA248/'1-Kurs'!AA247-1</f>
        <v>9.9638141848823247E-2</v>
      </c>
      <c r="AB248" s="1">
        <f>'1-Kurs'!AB248/'1-Kurs'!AB247-1</f>
        <v>0.11154977802559696</v>
      </c>
      <c r="AC248" s="5">
        <f>'1-Kurs'!AC248/'1-Kurs'!AC247-1</f>
        <v>0.10688967689999318</v>
      </c>
    </row>
    <row r="249" spans="1:29" ht="12.75" customHeight="1" x14ac:dyDescent="0.2">
      <c r="A249" s="9">
        <f>IF('1-Kurs'!A249=0,"",'1-Kurs'!A249)</f>
        <v>40574</v>
      </c>
      <c r="B249" s="1">
        <f>'1-Kurs'!B249/'1-Kurs'!B248-1</f>
        <v>1.6932777603375415E-2</v>
      </c>
      <c r="C249" s="1">
        <f>'1-Kurs'!C249/'1-Kurs'!C248-1</f>
        <v>7.0221653919923854E-2</v>
      </c>
      <c r="D249" s="1">
        <f>'1-Kurs'!D249/'1-Kurs'!D248-1</f>
        <v>1.801547562729211E-2</v>
      </c>
      <c r="E249" s="1">
        <f>'1-Kurs'!E249/'1-Kurs'!E248-1</f>
        <v>2.719570653822112E-3</v>
      </c>
      <c r="F249" s="1">
        <f>'1-Kurs'!F249/'1-Kurs'!F248-1</f>
        <v>4.8629302346482106E-2</v>
      </c>
      <c r="G249" s="1">
        <f>'1-Kurs'!G249/'1-Kurs'!G248-1</f>
        <v>0.16333428537392969</v>
      </c>
      <c r="H249" s="1">
        <f>'1-Kurs'!H249/'1-Kurs'!H248-1</f>
        <v>-6.2316471361962833E-2</v>
      </c>
      <c r="I249" s="1">
        <f>'1-Kurs'!I249/'1-Kurs'!I248-1</f>
        <v>7.5402928088885046E-2</v>
      </c>
      <c r="J249" s="1">
        <f>'1-Kurs'!J249/'1-Kurs'!J248-1</f>
        <v>8.6806999064831469E-2</v>
      </c>
      <c r="K249" s="1">
        <f>'1-Kurs'!K249/'1-Kurs'!K248-1</f>
        <v>0.1054578229418166</v>
      </c>
      <c r="L249" s="1">
        <f>'1-Kurs'!L249/'1-Kurs'!L248-1</f>
        <v>1.1802655597509482E-2</v>
      </c>
      <c r="M249" s="1">
        <f>'1-Kurs'!M249/'1-Kurs'!M248-1</f>
        <v>-3.3394291166410905E-4</v>
      </c>
      <c r="N249" s="1">
        <f>'1-Kurs'!N249/'1-Kurs'!N248-1</f>
        <v>0.10508459935778536</v>
      </c>
      <c r="O249" s="1">
        <f>'1-Kurs'!O249/'1-Kurs'!O248-1</f>
        <v>-8.9350618512208158E-2</v>
      </c>
      <c r="P249" s="1">
        <f>'1-Kurs'!P249/'1-Kurs'!P248-1</f>
        <v>7.2621079754171536E-3</v>
      </c>
      <c r="Q249" s="1">
        <f>'1-Kurs'!Q249/'1-Kurs'!Q248-1</f>
        <v>1.7252650311709639E-2</v>
      </c>
      <c r="R249" s="1">
        <f>'1-Kurs'!R249/'1-Kurs'!R248-1</f>
        <v>-8.262755519019227E-3</v>
      </c>
      <c r="S249" s="1">
        <f>'1-Kurs'!S249/'1-Kurs'!S248-1</f>
        <v>5.7737461268048573E-2</v>
      </c>
      <c r="T249" s="1">
        <f>'1-Kurs'!T249/'1-Kurs'!T248-1</f>
        <v>2.7631744469434949E-2</v>
      </c>
      <c r="U249" s="1">
        <f>'1-Kurs'!U249/'1-Kurs'!U248-1</f>
        <v>5.868719132222644E-2</v>
      </c>
      <c r="V249" s="1">
        <f>'1-Kurs'!V249/'1-Kurs'!V248-1</f>
        <v>-1.9194789648180333E-4</v>
      </c>
      <c r="W249" s="1">
        <f>'1-Kurs'!W249/'1-Kurs'!W248-1</f>
        <v>-1.3929747511828405E-2</v>
      </c>
      <c r="X249" s="1">
        <f>'1-Kurs'!X249/'1-Kurs'!X248-1</f>
        <v>0.10459509467403261</v>
      </c>
      <c r="Y249" s="1">
        <f>'1-Kurs'!Y249/'1-Kurs'!Y248-1</f>
        <v>-1.2987114304415903E-2</v>
      </c>
      <c r="Z249" s="1">
        <f>'1-Kurs'!Z249/'1-Kurs'!Z248-1</f>
        <v>1.29008401679227E-2</v>
      </c>
      <c r="AA249" s="1">
        <f>'1-Kurs'!AA249/'1-Kurs'!AA248-1</f>
        <v>0.11981282233192792</v>
      </c>
      <c r="AB249" s="1">
        <f>'1-Kurs'!AB249/'1-Kurs'!AB248-1</f>
        <v>3.5496745579953526E-2</v>
      </c>
      <c r="AC249" s="5">
        <f>'1-Kurs'!AC249/'1-Kurs'!AC248-1</f>
        <v>1.0030111481438952E-2</v>
      </c>
    </row>
    <row r="250" spans="1:29" ht="12.75" customHeight="1" x14ac:dyDescent="0.2">
      <c r="A250" s="9">
        <f>IF('1-Kurs'!A250=0,"",'1-Kurs'!A250)</f>
        <v>40602</v>
      </c>
      <c r="B250" s="1">
        <f>'1-Kurs'!B250/'1-Kurs'!B249-1</f>
        <v>2.7725449385213929E-2</v>
      </c>
      <c r="C250" s="1">
        <f>'1-Kurs'!C250/'1-Kurs'!C249-1</f>
        <v>0.10165481617894767</v>
      </c>
      <c r="D250" s="1">
        <f>'1-Kurs'!D250/'1-Kurs'!D249-1</f>
        <v>0.1001802448431226</v>
      </c>
      <c r="E250" s="1">
        <f>'1-Kurs'!E250/'1-Kurs'!E249-1</f>
        <v>6.4836735725826156E-3</v>
      </c>
      <c r="F250" s="1">
        <f>'1-Kurs'!F250/'1-Kurs'!F249-1</f>
        <v>9.1286286134890204E-2</v>
      </c>
      <c r="G250" s="1">
        <f>'1-Kurs'!G250/'1-Kurs'!G249-1</f>
        <v>0.15372857015959496</v>
      </c>
      <c r="H250" s="1">
        <f>'1-Kurs'!H250/'1-Kurs'!H249-1</f>
        <v>5.661186956913844E-2</v>
      </c>
      <c r="I250" s="1">
        <f>'1-Kurs'!I250/'1-Kurs'!I249-1</f>
        <v>7.4404976348667384E-2</v>
      </c>
      <c r="J250" s="1">
        <f>'1-Kurs'!J250/'1-Kurs'!J249-1</f>
        <v>-2.4396952911690306E-2</v>
      </c>
      <c r="K250" s="1">
        <f>'1-Kurs'!K250/'1-Kurs'!K249-1</f>
        <v>-5.521830048792864E-2</v>
      </c>
      <c r="L250" s="1">
        <f>'1-Kurs'!L250/'1-Kurs'!L249-1</f>
        <v>-9.9784187222092813E-3</v>
      </c>
      <c r="M250" s="1">
        <f>'1-Kurs'!M250/'1-Kurs'!M249-1</f>
        <v>-9.5682743700687301E-2</v>
      </c>
      <c r="N250" s="1">
        <f>'1-Kurs'!N250/'1-Kurs'!N249-1</f>
        <v>6.0098160285221081E-2</v>
      </c>
      <c r="O250" s="1">
        <f>'1-Kurs'!O250/'1-Kurs'!O249-1</f>
        <v>0.19974403543724528</v>
      </c>
      <c r="P250" s="1">
        <f>'1-Kurs'!P250/'1-Kurs'!P249-1</f>
        <v>-4.2072265227145578E-2</v>
      </c>
      <c r="Q250" s="1">
        <f>'1-Kurs'!Q250/'1-Kurs'!Q249-1</f>
        <v>-5.64527242706514E-2</v>
      </c>
      <c r="R250" s="1">
        <f>'1-Kurs'!R250/'1-Kurs'!R249-1</f>
        <v>-1.8926078077252551E-2</v>
      </c>
      <c r="S250" s="1">
        <f>'1-Kurs'!S250/'1-Kurs'!S249-1</f>
        <v>-7.8653845089885932E-2</v>
      </c>
      <c r="T250" s="1">
        <f>'1-Kurs'!T250/'1-Kurs'!T249-1</f>
        <v>9.4245252243980948E-2</v>
      </c>
      <c r="U250" s="1">
        <f>'1-Kurs'!U250/'1-Kurs'!U249-1</f>
        <v>-6.2378153038846862E-2</v>
      </c>
      <c r="V250" s="1">
        <f>'1-Kurs'!V250/'1-Kurs'!V249-1</f>
        <v>-1.8637288569873789E-3</v>
      </c>
      <c r="W250" s="1">
        <f>'1-Kurs'!W250/'1-Kurs'!W249-1</f>
        <v>3.6066824966078714E-2</v>
      </c>
      <c r="X250" s="1">
        <f>'1-Kurs'!X250/'1-Kurs'!X249-1</f>
        <v>0.10094407525819782</v>
      </c>
      <c r="Y250" s="1">
        <f>'1-Kurs'!Y250/'1-Kurs'!Y249-1</f>
        <v>2.2607050796510597E-2</v>
      </c>
      <c r="Z250" s="1">
        <f>'1-Kurs'!Z250/'1-Kurs'!Z249-1</f>
        <v>4.7150353482947605E-3</v>
      </c>
      <c r="AA250" s="1">
        <f>'1-Kurs'!AA250/'1-Kurs'!AA249-1</f>
        <v>7.261138932898481E-2</v>
      </c>
      <c r="AB250" s="1">
        <f>'1-Kurs'!AB250/'1-Kurs'!AB249-1</f>
        <v>2.913401921051495E-2</v>
      </c>
      <c r="AC250" s="5">
        <f>'1-Kurs'!AC250/'1-Kurs'!AC249-1</f>
        <v>1.3179079269887595E-2</v>
      </c>
    </row>
    <row r="251" spans="1:29" ht="12.75" customHeight="1" x14ac:dyDescent="0.2">
      <c r="A251" s="9">
        <f>IF('1-Kurs'!A251=0,"",'1-Kurs'!A251)</f>
        <v>40633</v>
      </c>
      <c r="B251" s="1">
        <f>'1-Kurs'!B251/'1-Kurs'!B250-1</f>
        <v>1.4142316787230325E-2</v>
      </c>
      <c r="C251" s="1">
        <f>'1-Kurs'!C251/'1-Kurs'!C250-1</f>
        <v>4.9740095403000062E-2</v>
      </c>
      <c r="D251" s="1">
        <f>'1-Kurs'!D251/'1-Kurs'!D250-1</f>
        <v>-2.7696721371463839E-2</v>
      </c>
      <c r="E251" s="1">
        <f>'1-Kurs'!E251/'1-Kurs'!E250-1</f>
        <v>-4.1942140103149894E-2</v>
      </c>
      <c r="F251" s="1">
        <f>'1-Kurs'!F251/'1-Kurs'!F250-1</f>
        <v>-5.1552011678778209E-2</v>
      </c>
      <c r="G251" s="1">
        <f>'1-Kurs'!G251/'1-Kurs'!G250-1</f>
        <v>4.7162134272640932E-2</v>
      </c>
      <c r="H251" s="1">
        <f>'1-Kurs'!H251/'1-Kurs'!H250-1</f>
        <v>2.0271272956539299E-2</v>
      </c>
      <c r="I251" s="1">
        <f>'1-Kurs'!I251/'1-Kurs'!I250-1</f>
        <v>5.3647870216693594E-2</v>
      </c>
      <c r="J251" s="1">
        <f>'1-Kurs'!J251/'1-Kurs'!J250-1</f>
        <v>-4.8377693018532009E-3</v>
      </c>
      <c r="K251" s="1">
        <f>'1-Kurs'!K251/'1-Kurs'!K250-1</f>
        <v>2.8227897909177013E-2</v>
      </c>
      <c r="L251" s="1">
        <f>'1-Kurs'!L251/'1-Kurs'!L250-1</f>
        <v>6.9149610846638065E-2</v>
      </c>
      <c r="M251" s="1">
        <f>'1-Kurs'!M251/'1-Kurs'!M250-1</f>
        <v>6.7987123784059467E-2</v>
      </c>
      <c r="N251" s="1">
        <f>'1-Kurs'!N251/'1-Kurs'!N250-1</f>
        <v>-0.10012487308852613</v>
      </c>
      <c r="O251" s="1">
        <f>'1-Kurs'!O251/'1-Kurs'!O250-1</f>
        <v>0.12038834386705344</v>
      </c>
      <c r="P251" s="1">
        <f>'1-Kurs'!P251/'1-Kurs'!P250-1</f>
        <v>3.3436460081480712E-2</v>
      </c>
      <c r="Q251" s="1">
        <f>'1-Kurs'!Q251/'1-Kurs'!Q250-1</f>
        <v>2.4412413235679997E-2</v>
      </c>
      <c r="R251" s="1">
        <f>'1-Kurs'!R251/'1-Kurs'!R250-1</f>
        <v>2.5388868976121914E-2</v>
      </c>
      <c r="S251" s="1">
        <f>'1-Kurs'!S251/'1-Kurs'!S250-1</f>
        <v>-7.936950079313132E-2</v>
      </c>
      <c r="T251" s="1">
        <f>'1-Kurs'!T251/'1-Kurs'!T250-1</f>
        <v>6.8368760567040665E-2</v>
      </c>
      <c r="U251" s="1">
        <f>'1-Kurs'!U251/'1-Kurs'!U250-1</f>
        <v>-6.5701143088836567E-2</v>
      </c>
      <c r="V251" s="1">
        <f>'1-Kurs'!V251/'1-Kurs'!V250-1</f>
        <v>8.2015335303248449E-2</v>
      </c>
      <c r="W251" s="1">
        <f>'1-Kurs'!W251/'1-Kurs'!W250-1</f>
        <v>-6.6492050889585652E-2</v>
      </c>
      <c r="X251" s="1">
        <f>'1-Kurs'!X251/'1-Kurs'!X250-1</f>
        <v>-0.20100651497989253</v>
      </c>
      <c r="Y251" s="1">
        <f>'1-Kurs'!Y251/'1-Kurs'!Y250-1</f>
        <v>5.859019608804239E-2</v>
      </c>
      <c r="Z251" s="1">
        <f>'1-Kurs'!Z251/'1-Kurs'!Z250-1</f>
        <v>-1.6525274866585171E-2</v>
      </c>
      <c r="AA251" s="1">
        <f>'1-Kurs'!AA251/'1-Kurs'!AA250-1</f>
        <v>-1.5777337740665365E-2</v>
      </c>
      <c r="AB251" s="1">
        <f>'1-Kurs'!AB251/'1-Kurs'!AB250-1</f>
        <v>3.5347447073914573E-3</v>
      </c>
      <c r="AC251" s="5">
        <f>'1-Kurs'!AC251/'1-Kurs'!AC250-1</f>
        <v>2.0645485896374272E-2</v>
      </c>
    </row>
    <row r="252" spans="1:29" ht="12.75" customHeight="1" x14ac:dyDescent="0.2">
      <c r="A252" s="9">
        <f>IF('1-Kurs'!A252=0,"",'1-Kurs'!A252)</f>
        <v>40662</v>
      </c>
      <c r="B252" s="1">
        <f>'1-Kurs'!B252/'1-Kurs'!B251-1</f>
        <v>4.255155059970428E-2</v>
      </c>
      <c r="C252" s="1">
        <f>'1-Kurs'!C252/'1-Kurs'!C251-1</f>
        <v>7.4003563647809356E-2</v>
      </c>
      <c r="D252" s="1">
        <f>'1-Kurs'!D252/'1-Kurs'!D251-1</f>
        <v>0.12309457448364247</v>
      </c>
      <c r="E252" s="1">
        <f>'1-Kurs'!E252/'1-Kurs'!E251-1</f>
        <v>-3.3947139848186647E-2</v>
      </c>
      <c r="F252" s="1">
        <f>'1-Kurs'!F252/'1-Kurs'!F251-1</f>
        <v>8.3043516380746363E-2</v>
      </c>
      <c r="G252" s="1">
        <f>'1-Kurs'!G252/'1-Kurs'!G251-1</f>
        <v>-0.15065340088086843</v>
      </c>
      <c r="H252" s="1">
        <f>'1-Kurs'!H252/'1-Kurs'!H251-1</f>
        <v>8.0961734466019619E-2</v>
      </c>
      <c r="I252" s="1">
        <f>'1-Kurs'!I252/'1-Kurs'!I251-1</f>
        <v>4.9010100682500335E-2</v>
      </c>
      <c r="J252" s="1">
        <f>'1-Kurs'!J252/'1-Kurs'!J251-1</f>
        <v>-1.7886681927985815E-2</v>
      </c>
      <c r="K252" s="1">
        <f>'1-Kurs'!K252/'1-Kurs'!K251-1</f>
        <v>-8.3228603608500595E-2</v>
      </c>
      <c r="L252" s="1">
        <f>'1-Kurs'!L252/'1-Kurs'!L251-1</f>
        <v>-6.2983495142567847E-2</v>
      </c>
      <c r="M252" s="1">
        <f>'1-Kurs'!M252/'1-Kurs'!M251-1</f>
        <v>4.6299041407253716E-2</v>
      </c>
      <c r="N252" s="1">
        <f>'1-Kurs'!N252/'1-Kurs'!N251-1</f>
        <v>2.9257204016579941E-2</v>
      </c>
      <c r="O252" s="1">
        <f>'1-Kurs'!O252/'1-Kurs'!O251-1</f>
        <v>0.28182072091068622</v>
      </c>
      <c r="P252" s="1">
        <f>'1-Kurs'!P252/'1-Kurs'!P251-1</f>
        <v>-1.9779413994210238E-2</v>
      </c>
      <c r="Q252" s="1">
        <f>'1-Kurs'!Q252/'1-Kurs'!Q251-1</f>
        <v>-3.3744505597180785E-2</v>
      </c>
      <c r="R252" s="1">
        <f>'1-Kurs'!R252/'1-Kurs'!R251-1</f>
        <v>-1.3910154225799776E-2</v>
      </c>
      <c r="S252" s="1">
        <f>'1-Kurs'!S252/'1-Kurs'!S251-1</f>
        <v>-0.14207289822980917</v>
      </c>
      <c r="T252" s="1">
        <f>'1-Kurs'!T252/'1-Kurs'!T251-1</f>
        <v>8.9228480261802856E-2</v>
      </c>
      <c r="U252" s="1">
        <f>'1-Kurs'!U252/'1-Kurs'!U251-1</f>
        <v>5.2654419828677135E-3</v>
      </c>
      <c r="V252" s="1">
        <f>'1-Kurs'!V252/'1-Kurs'!V251-1</f>
        <v>6.0806521472336117E-2</v>
      </c>
      <c r="W252" s="1">
        <f>'1-Kurs'!W252/'1-Kurs'!W251-1</f>
        <v>-5.0853956937983558E-2</v>
      </c>
      <c r="X252" s="1">
        <f>'1-Kurs'!X252/'1-Kurs'!X251-1</f>
        <v>0.12855674895407732</v>
      </c>
      <c r="Y252" s="1">
        <f>'1-Kurs'!Y252/'1-Kurs'!Y251-1</f>
        <v>-7.5427546056332839E-2</v>
      </c>
      <c r="Z252" s="1">
        <f>'1-Kurs'!Z252/'1-Kurs'!Z251-1</f>
        <v>4.62046556748128E-2</v>
      </c>
      <c r="AA252" s="1">
        <f>'1-Kurs'!AA252/'1-Kurs'!AA251-1</f>
        <v>6.6574370691803164E-3</v>
      </c>
      <c r="AB252" s="1">
        <f>'1-Kurs'!AB252/'1-Kurs'!AB251-1</f>
        <v>1.7779749829253566E-2</v>
      </c>
      <c r="AC252" s="5">
        <f>'1-Kurs'!AC252/'1-Kurs'!AC251-1</f>
        <v>3.4630576375209721E-2</v>
      </c>
    </row>
    <row r="253" spans="1:29" ht="12.75" customHeight="1" x14ac:dyDescent="0.2">
      <c r="A253" s="9">
        <f>IF('1-Kurs'!A253=0,"",'1-Kurs'!A253)</f>
        <v>40694</v>
      </c>
      <c r="B253" s="1">
        <f>'1-Kurs'!B253/'1-Kurs'!B252-1</f>
        <v>-3.6274853133865581E-2</v>
      </c>
      <c r="C253" s="1">
        <f>'1-Kurs'!C253/'1-Kurs'!C252-1</f>
        <v>-6.9435493915158908E-2</v>
      </c>
      <c r="D253" s="1">
        <f>'1-Kurs'!D253/'1-Kurs'!D252-1</f>
        <v>-0.11752585808238003</v>
      </c>
      <c r="E253" s="1">
        <f>'1-Kurs'!E253/'1-Kurs'!E252-1</f>
        <v>-3.2079682193131287E-4</v>
      </c>
      <c r="F253" s="1">
        <f>'1-Kurs'!F253/'1-Kurs'!F252-1</f>
        <v>-1.185737864907277E-2</v>
      </c>
      <c r="G253" s="1">
        <f>'1-Kurs'!G253/'1-Kurs'!G252-1</f>
        <v>4.151577671653861E-3</v>
      </c>
      <c r="H253" s="1">
        <f>'1-Kurs'!H253/'1-Kurs'!H252-1</f>
        <v>-1.3395366904089823E-2</v>
      </c>
      <c r="I253" s="1">
        <f>'1-Kurs'!I253/'1-Kurs'!I252-1</f>
        <v>-7.2423925815726209E-2</v>
      </c>
      <c r="J253" s="1">
        <f>'1-Kurs'!J253/'1-Kurs'!J252-1</f>
        <v>6.6902670885502502E-3</v>
      </c>
      <c r="K253" s="1">
        <f>'1-Kurs'!K253/'1-Kurs'!K252-1</f>
        <v>-5.8306216736711436E-2</v>
      </c>
      <c r="L253" s="1">
        <f>'1-Kurs'!L253/'1-Kurs'!L252-1</f>
        <v>-8.426629563680732E-2</v>
      </c>
      <c r="M253" s="1">
        <f>'1-Kurs'!M253/'1-Kurs'!M252-1</f>
        <v>-1.9913419913419883E-2</v>
      </c>
      <c r="N253" s="1">
        <f>'1-Kurs'!N253/'1-Kurs'!N252-1</f>
        <v>-0.12159700116753769</v>
      </c>
      <c r="O253" s="1">
        <f>'1-Kurs'!O253/'1-Kurs'!O252-1</f>
        <v>-0.21178476079695019</v>
      </c>
      <c r="P253" s="1">
        <f>'1-Kurs'!P253/'1-Kurs'!P252-1</f>
        <v>-1.2874780457649337E-2</v>
      </c>
      <c r="Q253" s="1">
        <f>'1-Kurs'!Q253/'1-Kurs'!Q252-1</f>
        <v>-2.2789984625366744E-2</v>
      </c>
      <c r="R253" s="1">
        <f>'1-Kurs'!R253/'1-Kurs'!R252-1</f>
        <v>-1.4985825973915512E-3</v>
      </c>
      <c r="S253" s="1">
        <f>'1-Kurs'!S253/'1-Kurs'!S252-1</f>
        <v>4.1837145862502645E-2</v>
      </c>
      <c r="T253" s="1">
        <f>'1-Kurs'!T253/'1-Kurs'!T252-1</f>
        <v>-8.926498774396785E-2</v>
      </c>
      <c r="U253" s="1">
        <f>'1-Kurs'!U253/'1-Kurs'!U252-1</f>
        <v>-2.3675648087106316E-2</v>
      </c>
      <c r="V253" s="1">
        <f>'1-Kurs'!V253/'1-Kurs'!V252-1</f>
        <v>-0.10247391158911312</v>
      </c>
      <c r="W253" s="1">
        <f>'1-Kurs'!W253/'1-Kurs'!W252-1</f>
        <v>5.1596803436995131E-3</v>
      </c>
      <c r="X253" s="1">
        <f>'1-Kurs'!X253/'1-Kurs'!X252-1</f>
        <v>-0.10206131555651898</v>
      </c>
      <c r="Y253" s="1">
        <f>'1-Kurs'!Y253/'1-Kurs'!Y252-1</f>
        <v>1.4188033628297791E-2</v>
      </c>
      <c r="Z253" s="1">
        <f>'1-Kurs'!Z253/'1-Kurs'!Z252-1</f>
        <v>-1.6848227377232128E-2</v>
      </c>
      <c r="AA253" s="1">
        <f>'1-Kurs'!AA253/'1-Kurs'!AA252-1</f>
        <v>-0.12910060639493315</v>
      </c>
      <c r="AB253" s="1">
        <f>'1-Kurs'!AB253/'1-Kurs'!AB252-1</f>
        <v>-4.7910104131085651E-2</v>
      </c>
      <c r="AC253" s="5">
        <f>'1-Kurs'!AC253/'1-Kurs'!AC252-1</f>
        <v>-5.0582091672951024E-2</v>
      </c>
    </row>
    <row r="254" spans="1:29" ht="12.75" customHeight="1" x14ac:dyDescent="0.2">
      <c r="A254" s="9">
        <f>IF('1-Kurs'!A254=0,"",'1-Kurs'!A254)</f>
        <v>40724</v>
      </c>
      <c r="B254" s="1">
        <f>'1-Kurs'!B254/'1-Kurs'!B253-1</f>
        <v>-5.7390864104783557E-2</v>
      </c>
      <c r="C254" s="1">
        <f>'1-Kurs'!C254/'1-Kurs'!C253-1</f>
        <v>-3.0661240575244109E-2</v>
      </c>
      <c r="D254" s="1">
        <f>'1-Kurs'!D254/'1-Kurs'!D253-1</f>
        <v>-7.8181536094678039E-3</v>
      </c>
      <c r="E254" s="1">
        <f>'1-Kurs'!E254/'1-Kurs'!E253-1</f>
        <v>2.0556723261783816E-2</v>
      </c>
      <c r="F254" s="1">
        <f>'1-Kurs'!F254/'1-Kurs'!F253-1</f>
        <v>-0.10026193082386459</v>
      </c>
      <c r="G254" s="1">
        <f>'1-Kurs'!G254/'1-Kurs'!G253-1</f>
        <v>-0.15919945880254083</v>
      </c>
      <c r="H254" s="1">
        <f>'1-Kurs'!H254/'1-Kurs'!H253-1</f>
        <v>-2.208733571196686E-2</v>
      </c>
      <c r="I254" s="1">
        <f>'1-Kurs'!I254/'1-Kurs'!I253-1</f>
        <v>-3.9729925831888835E-2</v>
      </c>
      <c r="J254" s="1">
        <f>'1-Kurs'!J254/'1-Kurs'!J253-1</f>
        <v>-0.23715271174426455</v>
      </c>
      <c r="K254" s="1">
        <f>'1-Kurs'!K254/'1-Kurs'!K253-1</f>
        <v>2.3034766227093773E-2</v>
      </c>
      <c r="L254" s="1">
        <f>'1-Kurs'!L254/'1-Kurs'!L253-1</f>
        <v>5.2233828105292757E-2</v>
      </c>
      <c r="M254" s="1">
        <f>'1-Kurs'!M254/'1-Kurs'!M253-1</f>
        <v>-6.8454866688082205E-2</v>
      </c>
      <c r="N254" s="1">
        <f>'1-Kurs'!N254/'1-Kurs'!N253-1</f>
        <v>-7.8551834866092962E-3</v>
      </c>
      <c r="O254" s="1">
        <f>'1-Kurs'!O254/'1-Kurs'!O253-1</f>
        <v>-9.112356805371169E-2</v>
      </c>
      <c r="P254" s="1">
        <f>'1-Kurs'!P254/'1-Kurs'!P253-1</f>
        <v>-5.4639220633706298E-2</v>
      </c>
      <c r="Q254" s="1">
        <f>'1-Kurs'!Q254/'1-Kurs'!Q253-1</f>
        <v>-4.7000544437021841E-2</v>
      </c>
      <c r="R254" s="1">
        <f>'1-Kurs'!R254/'1-Kurs'!R253-1</f>
        <v>-6.2544411122740229E-2</v>
      </c>
      <c r="S254" s="1">
        <f>'1-Kurs'!S254/'1-Kurs'!S253-1</f>
        <v>0.18408537341807474</v>
      </c>
      <c r="T254" s="1">
        <f>'1-Kurs'!T254/'1-Kurs'!T253-1</f>
        <v>-3.0237422156408567E-2</v>
      </c>
      <c r="U254" s="1">
        <f>'1-Kurs'!U254/'1-Kurs'!U253-1</f>
        <v>-0.25268080601702914</v>
      </c>
      <c r="V254" s="1">
        <f>'1-Kurs'!V254/'1-Kurs'!V253-1</f>
        <v>-7.5488444821847578E-2</v>
      </c>
      <c r="W254" s="1">
        <f>'1-Kurs'!W254/'1-Kurs'!W253-1</f>
        <v>4.0774525433760367E-2</v>
      </c>
      <c r="X254" s="1">
        <f>'1-Kurs'!X254/'1-Kurs'!X253-1</f>
        <v>5.4529920032620138E-2</v>
      </c>
      <c r="Y254" s="1">
        <f>'1-Kurs'!Y254/'1-Kurs'!Y253-1</f>
        <v>6.480773675641105E-2</v>
      </c>
      <c r="Z254" s="1">
        <f>'1-Kurs'!Z254/'1-Kurs'!Z253-1</f>
        <v>-6.0482484124690261E-2</v>
      </c>
      <c r="AA254" s="1">
        <f>'1-Kurs'!AA254/'1-Kurs'!AA253-1</f>
        <v>-6.8555162245026779E-2</v>
      </c>
      <c r="AB254" s="1">
        <f>'1-Kurs'!AB254/'1-Kurs'!AB253-1</f>
        <v>-3.9743879298302254E-2</v>
      </c>
      <c r="AC254" s="5">
        <f>'1-Kurs'!AC254/'1-Kurs'!AC253-1</f>
        <v>-5.0442416282042379E-2</v>
      </c>
    </row>
    <row r="255" spans="1:29" ht="12.75" customHeight="1" x14ac:dyDescent="0.2">
      <c r="A255" s="9">
        <f>IF('1-Kurs'!A255=0,"",'1-Kurs'!A255)</f>
        <v>40753</v>
      </c>
      <c r="B255" s="1">
        <f>'1-Kurs'!B255/'1-Kurs'!B254-1</f>
        <v>3.3114217846072824E-2</v>
      </c>
      <c r="C255" s="1">
        <f>'1-Kurs'!C255/'1-Kurs'!C254-1</f>
        <v>3.5701651189239847E-2</v>
      </c>
      <c r="D255" s="1">
        <f>'1-Kurs'!D255/'1-Kurs'!D254-1</f>
        <v>-9.8058491298476214E-2</v>
      </c>
      <c r="E255" s="1">
        <f>'1-Kurs'!E255/'1-Kurs'!E254-1</f>
        <v>4.6026276992814363E-2</v>
      </c>
      <c r="F255" s="1">
        <f>'1-Kurs'!F255/'1-Kurs'!F254-1</f>
        <v>2.7030308242132151E-2</v>
      </c>
      <c r="G255" s="1">
        <f>'1-Kurs'!G255/'1-Kurs'!G254-1</f>
        <v>-0.141812299209369</v>
      </c>
      <c r="H255" s="1">
        <f>'1-Kurs'!H255/'1-Kurs'!H254-1</f>
        <v>8.4052962647583884E-2</v>
      </c>
      <c r="I255" s="1">
        <f>'1-Kurs'!I255/'1-Kurs'!I254-1</f>
        <v>4.6553981423530733E-2</v>
      </c>
      <c r="J255" s="1">
        <f>'1-Kurs'!J255/'1-Kurs'!J254-1</f>
        <v>8.450815148723434E-2</v>
      </c>
      <c r="K255" s="1">
        <f>'1-Kurs'!K255/'1-Kurs'!K254-1</f>
        <v>7.5022525960246167E-2</v>
      </c>
      <c r="L255" s="1">
        <f>'1-Kurs'!L255/'1-Kurs'!L254-1</f>
        <v>4.1613781612217515E-3</v>
      </c>
      <c r="M255" s="1">
        <f>'1-Kurs'!M255/'1-Kurs'!M254-1</f>
        <v>-5.6432980447601699E-2</v>
      </c>
      <c r="N255" s="1">
        <f>'1-Kurs'!N255/'1-Kurs'!N254-1</f>
        <v>6.6444592771663258E-2</v>
      </c>
      <c r="O255" s="1">
        <f>'1-Kurs'!O255/'1-Kurs'!O254-1</f>
        <v>0.15143990237244376</v>
      </c>
      <c r="P255" s="1">
        <f>'1-Kurs'!P255/'1-Kurs'!P254-1</f>
        <v>4.8904518640781935E-2</v>
      </c>
      <c r="Q255" s="1">
        <f>'1-Kurs'!Q255/'1-Kurs'!Q254-1</f>
        <v>8.434151796675482E-2</v>
      </c>
      <c r="R255" s="1">
        <f>'1-Kurs'!R255/'1-Kurs'!R254-1</f>
        <v>5.0104533806971663E-3</v>
      </c>
      <c r="S255" s="1">
        <f>'1-Kurs'!S255/'1-Kurs'!S254-1</f>
        <v>0.13176605354116067</v>
      </c>
      <c r="T255" s="1">
        <f>'1-Kurs'!T255/'1-Kurs'!T254-1</f>
        <v>4.3890665606736157E-2</v>
      </c>
      <c r="U255" s="1">
        <f>'1-Kurs'!U255/'1-Kurs'!U254-1</f>
        <v>9.4857938978466505E-2</v>
      </c>
      <c r="V255" s="1">
        <f>'1-Kurs'!V255/'1-Kurs'!V254-1</f>
        <v>-2.6853772480250893E-3</v>
      </c>
      <c r="W255" s="1">
        <f>'1-Kurs'!W255/'1-Kurs'!W254-1</f>
        <v>5.0030877079787706E-2</v>
      </c>
      <c r="X255" s="1">
        <f>'1-Kurs'!X255/'1-Kurs'!X254-1</f>
        <v>-5.6149191881548099E-2</v>
      </c>
      <c r="Y255" s="1">
        <f>'1-Kurs'!Y255/'1-Kurs'!Y254-1</f>
        <v>-2.9084854532920534E-2</v>
      </c>
      <c r="Z255" s="1">
        <f>'1-Kurs'!Z255/'1-Kurs'!Z254-1</f>
        <v>3.4321745035805762E-2</v>
      </c>
      <c r="AA255" s="1">
        <f>'1-Kurs'!AA255/'1-Kurs'!AA254-1</f>
        <v>7.7823206688252711E-2</v>
      </c>
      <c r="AB255" s="1">
        <f>'1-Kurs'!AB255/'1-Kurs'!AB254-1</f>
        <v>3.2337681976718713E-2</v>
      </c>
      <c r="AC255" s="5">
        <f>'1-Kurs'!AC255/'1-Kurs'!AC254-1</f>
        <v>2.9617689324444418E-2</v>
      </c>
    </row>
    <row r="256" spans="1:29" ht="12.75" customHeight="1" x14ac:dyDescent="0.2">
      <c r="A256" s="9">
        <f>IF('1-Kurs'!A256=0,"",'1-Kurs'!A256)</f>
        <v>40786</v>
      </c>
      <c r="B256" s="1">
        <f>'1-Kurs'!B256/'1-Kurs'!B255-1</f>
        <v>-6.5099286159305603E-2</v>
      </c>
      <c r="C256" s="1">
        <f>'1-Kurs'!C256/'1-Kurs'!C255-1</f>
        <v>-2.1062343163902875E-2</v>
      </c>
      <c r="D256" s="1">
        <f>'1-Kurs'!D256/'1-Kurs'!D255-1</f>
        <v>0.18519654567475841</v>
      </c>
      <c r="E256" s="1">
        <f>'1-Kurs'!E256/'1-Kurs'!E255-1</f>
        <v>-6.6636057672764482E-2</v>
      </c>
      <c r="F256" s="1">
        <f>'1-Kurs'!F256/'1-Kurs'!F255-1</f>
        <v>0.1357638563948993</v>
      </c>
      <c r="G256" s="1">
        <f>'1-Kurs'!G256/'1-Kurs'!G255-1</f>
        <v>3.9746780831010131E-2</v>
      </c>
      <c r="H256" s="1">
        <f>'1-Kurs'!H256/'1-Kurs'!H255-1</f>
        <v>0.12296739041188753</v>
      </c>
      <c r="I256" s="1">
        <f>'1-Kurs'!I256/'1-Kurs'!I255-1</f>
        <v>-1.0249803593971096E-2</v>
      </c>
      <c r="J256" s="1">
        <f>'1-Kurs'!J256/'1-Kurs'!J255-1</f>
        <v>0.13238967309560024</v>
      </c>
      <c r="K256" s="1">
        <f>'1-Kurs'!K256/'1-Kurs'!K255-1</f>
        <v>-7.463267624212222E-2</v>
      </c>
      <c r="L256" s="1">
        <f>'1-Kurs'!L256/'1-Kurs'!L255-1</f>
        <v>-2.8081128674142031E-2</v>
      </c>
      <c r="M256" s="1">
        <f>'1-Kurs'!M256/'1-Kurs'!M255-1</f>
        <v>-3.5413430790315337E-2</v>
      </c>
      <c r="N256" s="1">
        <f>'1-Kurs'!N256/'1-Kurs'!N255-1</f>
        <v>-0.11247568739476388</v>
      </c>
      <c r="O256" s="1">
        <f>'1-Kurs'!O256/'1-Kurs'!O255-1</f>
        <v>4.0585021218602968E-2</v>
      </c>
      <c r="P256" s="1">
        <f>'1-Kurs'!P256/'1-Kurs'!P255-1</f>
        <v>7.3912774969495443E-2</v>
      </c>
      <c r="Q256" s="1">
        <f>'1-Kurs'!Q256/'1-Kurs'!Q255-1</f>
        <v>8.0875543903015545E-2</v>
      </c>
      <c r="R256" s="1">
        <f>'1-Kurs'!R256/'1-Kurs'!R255-1</f>
        <v>4.6832734071623916E-2</v>
      </c>
      <c r="S256" s="1">
        <f>'1-Kurs'!S256/'1-Kurs'!S255-1</f>
        <v>-4.3141706981737471E-3</v>
      </c>
      <c r="T256" s="1">
        <f>'1-Kurs'!T256/'1-Kurs'!T255-1</f>
        <v>-1.3203378480884487E-2</v>
      </c>
      <c r="U256" s="1">
        <f>'1-Kurs'!U256/'1-Kurs'!U255-1</f>
        <v>0.11736862982081098</v>
      </c>
      <c r="V256" s="1">
        <f>'1-Kurs'!V256/'1-Kurs'!V255-1</f>
        <v>-7.7578027509422443E-2</v>
      </c>
      <c r="W256" s="1">
        <f>'1-Kurs'!W256/'1-Kurs'!W255-1</f>
        <v>-8.5417207456366384E-2</v>
      </c>
      <c r="X256" s="1">
        <f>'1-Kurs'!X256/'1-Kurs'!X255-1</f>
        <v>3.4914778240151767E-2</v>
      </c>
      <c r="Y256" s="1">
        <f>'1-Kurs'!Y256/'1-Kurs'!Y255-1</f>
        <v>-7.6354893370622623E-3</v>
      </c>
      <c r="Z256" s="1">
        <f>'1-Kurs'!Z256/'1-Kurs'!Z255-1</f>
        <v>3.9761759097185267E-2</v>
      </c>
      <c r="AA256" s="1">
        <f>'1-Kurs'!AA256/'1-Kurs'!AA255-1</f>
        <v>-0.13275009481652356</v>
      </c>
      <c r="AB256" s="1">
        <f>'1-Kurs'!AB256/'1-Kurs'!AB255-1</f>
        <v>1.2144873297666114E-2</v>
      </c>
      <c r="AC256" s="5">
        <f>'1-Kurs'!AC256/'1-Kurs'!AC255-1</f>
        <v>9.9858719603633794E-3</v>
      </c>
    </row>
    <row r="257" spans="1:29" ht="12.75" customHeight="1" x14ac:dyDescent="0.2">
      <c r="A257" s="9">
        <f>IF('1-Kurs'!A257=0,"",'1-Kurs'!A257)</f>
        <v>40816</v>
      </c>
      <c r="B257" s="1">
        <f>'1-Kurs'!B257/'1-Kurs'!B256-1</f>
        <v>-0.13097437682074531</v>
      </c>
      <c r="C257" s="1">
        <f>'1-Kurs'!C257/'1-Kurs'!C256-1</f>
        <v>-0.11204843898135286</v>
      </c>
      <c r="D257" s="1">
        <f>'1-Kurs'!D257/'1-Kurs'!D256-1</f>
        <v>-0.20588701634145712</v>
      </c>
      <c r="E257" s="1">
        <f>'1-Kurs'!E257/'1-Kurs'!E256-1</f>
        <v>-0.25031672904465363</v>
      </c>
      <c r="F257" s="1">
        <f>'1-Kurs'!F257/'1-Kurs'!F256-1</f>
        <v>-0.22800345196948735</v>
      </c>
      <c r="G257" s="1">
        <f>'1-Kurs'!G257/'1-Kurs'!G256-1</f>
        <v>-5.3101455011466792E-2</v>
      </c>
      <c r="H257" s="1">
        <f>'1-Kurs'!H257/'1-Kurs'!H256-1</f>
        <v>-0.11430783719807691</v>
      </c>
      <c r="I257" s="1">
        <f>'1-Kurs'!I257/'1-Kurs'!I256-1</f>
        <v>-0.10065421322152845</v>
      </c>
      <c r="J257" s="1">
        <f>'1-Kurs'!J257/'1-Kurs'!J256-1</f>
        <v>-0.21339736979905555</v>
      </c>
      <c r="K257" s="1">
        <f>'1-Kurs'!K257/'1-Kurs'!K256-1</f>
        <v>7.6934879554150015E-2</v>
      </c>
      <c r="L257" s="1">
        <f>'1-Kurs'!L257/'1-Kurs'!L256-1</f>
        <v>7.6740297267587465E-2</v>
      </c>
      <c r="M257" s="1">
        <f>'1-Kurs'!M257/'1-Kurs'!M256-1</f>
        <v>-0.12148824521188917</v>
      </c>
      <c r="N257" s="1">
        <f>'1-Kurs'!N257/'1-Kurs'!N256-1</f>
        <v>-0.20776489353160466</v>
      </c>
      <c r="O257" s="1">
        <f>'1-Kurs'!O257/'1-Kurs'!O256-1</f>
        <v>-0.27974971585431063</v>
      </c>
      <c r="P257" s="1">
        <f>'1-Kurs'!P257/'1-Kurs'!P256-1</f>
        <v>-0.19106932301989343</v>
      </c>
      <c r="Q257" s="1">
        <f>'1-Kurs'!Q257/'1-Kurs'!Q256-1</f>
        <v>-0.20421807593950125</v>
      </c>
      <c r="R257" s="1">
        <f>'1-Kurs'!R257/'1-Kurs'!R256-1</f>
        <v>-0.14997991379694087</v>
      </c>
      <c r="S257" s="1">
        <f>'1-Kurs'!S257/'1-Kurs'!S256-1</f>
        <v>-0.10650869827622245</v>
      </c>
      <c r="T257" s="1">
        <f>'1-Kurs'!T257/'1-Kurs'!T256-1</f>
        <v>-0.10278382263274977</v>
      </c>
      <c r="U257" s="1">
        <f>'1-Kurs'!U257/'1-Kurs'!U256-1</f>
        <v>-0.23024837691345523</v>
      </c>
      <c r="V257" s="1">
        <f>'1-Kurs'!V257/'1-Kurs'!V256-1</f>
        <v>-0.11169717058376416</v>
      </c>
      <c r="W257" s="1">
        <f>'1-Kurs'!W257/'1-Kurs'!W256-1</f>
        <v>-0.19146914550463368</v>
      </c>
      <c r="X257" s="1">
        <f>'1-Kurs'!X257/'1-Kurs'!X256-1</f>
        <v>-0.1622114319123199</v>
      </c>
      <c r="Y257" s="1">
        <f>'1-Kurs'!Y257/'1-Kurs'!Y256-1</f>
        <v>-0.2315928058757889</v>
      </c>
      <c r="Z257" s="1">
        <f>'1-Kurs'!Z257/'1-Kurs'!Z256-1</f>
        <v>-0.18110141197966922</v>
      </c>
      <c r="AA257" s="1">
        <f>'1-Kurs'!AA257/'1-Kurs'!AA256-1</f>
        <v>-0.1655959904546731</v>
      </c>
      <c r="AB257" s="1">
        <f>'1-Kurs'!AB257/'1-Kurs'!AB256-1</f>
        <v>-0.14971133588667318</v>
      </c>
      <c r="AC257" s="5">
        <f>'1-Kurs'!AC257/'1-Kurs'!AC256-1</f>
        <v>-0.14734994208325436</v>
      </c>
    </row>
    <row r="258" spans="1:29" ht="12.75" customHeight="1" x14ac:dyDescent="0.2">
      <c r="A258" s="9">
        <f>IF('1-Kurs'!A258=0,"",'1-Kurs'!A258)</f>
        <v>40847</v>
      </c>
      <c r="B258" s="1">
        <f>'1-Kurs'!B258/'1-Kurs'!B257-1</f>
        <v>2.4029286789878368E-2</v>
      </c>
      <c r="C258" s="1">
        <f>'1-Kurs'!C258/'1-Kurs'!C257-1</f>
        <v>8.9182333182577622E-2</v>
      </c>
      <c r="D258" s="1">
        <f>'1-Kurs'!D258/'1-Kurs'!D257-1</f>
        <v>-8.5005249225497126E-3</v>
      </c>
      <c r="E258" s="1">
        <f>'1-Kurs'!E258/'1-Kurs'!E257-1</f>
        <v>0.15230524594925732</v>
      </c>
      <c r="F258" s="1">
        <f>'1-Kurs'!F258/'1-Kurs'!F257-1</f>
        <v>9.2005257924804962E-2</v>
      </c>
      <c r="G258" s="1">
        <f>'1-Kurs'!G258/'1-Kurs'!G257-1</f>
        <v>2.0978561315984745E-2</v>
      </c>
      <c r="H258" s="1">
        <f>'1-Kurs'!H258/'1-Kurs'!H257-1</f>
        <v>6.3448056407871434E-2</v>
      </c>
      <c r="I258" s="1">
        <f>'1-Kurs'!I258/'1-Kurs'!I257-1</f>
        <v>0.1035465732992249</v>
      </c>
      <c r="J258" s="1">
        <f>'1-Kurs'!J258/'1-Kurs'!J257-1</f>
        <v>2.9848566516889052E-2</v>
      </c>
      <c r="K258" s="1">
        <f>'1-Kurs'!K258/'1-Kurs'!K257-1</f>
        <v>-3.6813199439300615E-3</v>
      </c>
      <c r="L258" s="1">
        <f>'1-Kurs'!L258/'1-Kurs'!L257-1</f>
        <v>-3.3002692305645787E-2</v>
      </c>
      <c r="M258" s="1">
        <f>'1-Kurs'!M258/'1-Kurs'!M257-1</f>
        <v>-2.0485616940527196E-2</v>
      </c>
      <c r="N258" s="1">
        <f>'1-Kurs'!N258/'1-Kurs'!N257-1</f>
        <v>0.11161083125940352</v>
      </c>
      <c r="O258" s="1">
        <f>'1-Kurs'!O258/'1-Kurs'!O257-1</f>
        <v>0.1419947372903716</v>
      </c>
      <c r="P258" s="1">
        <f>'1-Kurs'!P258/'1-Kurs'!P257-1</f>
        <v>2.3405691054652955E-2</v>
      </c>
      <c r="Q258" s="1">
        <f>'1-Kurs'!Q258/'1-Kurs'!Q257-1</f>
        <v>2.3162026091153143E-2</v>
      </c>
      <c r="R258" s="1">
        <f>'1-Kurs'!R258/'1-Kurs'!R257-1</f>
        <v>1.8580308971420489E-2</v>
      </c>
      <c r="S258" s="1">
        <f>'1-Kurs'!S258/'1-Kurs'!S257-1</f>
        <v>1.8998405199401436E-2</v>
      </c>
      <c r="T258" s="1">
        <f>'1-Kurs'!T258/'1-Kurs'!T257-1</f>
        <v>6.0944252443951186E-2</v>
      </c>
      <c r="U258" s="1">
        <f>'1-Kurs'!U258/'1-Kurs'!U257-1</f>
        <v>3.12055069269912E-2</v>
      </c>
      <c r="V258" s="1">
        <f>'1-Kurs'!V258/'1-Kurs'!V257-1</f>
        <v>0.17069440602844477</v>
      </c>
      <c r="W258" s="1">
        <f>'1-Kurs'!W258/'1-Kurs'!W257-1</f>
        <v>7.2165300183932857E-2</v>
      </c>
      <c r="X258" s="1">
        <f>'1-Kurs'!X258/'1-Kurs'!X257-1</f>
        <v>3.376132073565552E-2</v>
      </c>
      <c r="Y258" s="1">
        <f>'1-Kurs'!Y258/'1-Kurs'!Y257-1</f>
        <v>4.2777628412867807E-2</v>
      </c>
      <c r="Z258" s="1">
        <f>'1-Kurs'!Z258/'1-Kurs'!Z257-1</f>
        <v>5.5151986448632284E-2</v>
      </c>
      <c r="AA258" s="1">
        <f>'1-Kurs'!AA258/'1-Kurs'!AA257-1</f>
        <v>7.9888319817488895E-2</v>
      </c>
      <c r="AB258" s="1">
        <f>'1-Kurs'!AB258/'1-Kurs'!AB257-1</f>
        <v>5.361594031300787E-2</v>
      </c>
      <c r="AC258" s="5">
        <f>'1-Kurs'!AC258/'1-Kurs'!AC257-1</f>
        <v>6.6183529972758892E-2</v>
      </c>
    </row>
    <row r="259" spans="1:29" ht="12.75" customHeight="1" x14ac:dyDescent="0.2">
      <c r="A259" s="9">
        <f>IF('1-Kurs'!A259=0,"",'1-Kurs'!A259)</f>
        <v>40877</v>
      </c>
      <c r="B259" s="1">
        <f>'1-Kurs'!B259/'1-Kurs'!B258-1</f>
        <v>-4.5265843095477432E-2</v>
      </c>
      <c r="C259" s="1">
        <f>'1-Kurs'!C259/'1-Kurs'!C258-1</f>
        <v>1.7995532333180853E-2</v>
      </c>
      <c r="D259" s="1">
        <f>'1-Kurs'!D259/'1-Kurs'!D258-1</f>
        <v>2.9040958495841096E-2</v>
      </c>
      <c r="E259" s="1">
        <f>'1-Kurs'!E259/'1-Kurs'!E258-1</f>
        <v>-2.1303580186619486E-2</v>
      </c>
      <c r="F259" s="1">
        <f>'1-Kurs'!F259/'1-Kurs'!F258-1</f>
        <v>-7.449760925535831E-2</v>
      </c>
      <c r="G259" s="1">
        <f>'1-Kurs'!G259/'1-Kurs'!G258-1</f>
        <v>-0.10811912831171067</v>
      </c>
      <c r="H259" s="1">
        <f>'1-Kurs'!H259/'1-Kurs'!H258-1</f>
        <v>1.3162897827831976E-2</v>
      </c>
      <c r="I259" s="1">
        <f>'1-Kurs'!I259/'1-Kurs'!I258-1</f>
        <v>-9.1293366300967405E-3</v>
      </c>
      <c r="J259" s="1">
        <f>'1-Kurs'!J259/'1-Kurs'!J258-1</f>
        <v>-0.10240542547714404</v>
      </c>
      <c r="K259" s="1">
        <f>'1-Kurs'!K259/'1-Kurs'!K258-1</f>
        <v>2.4079267842645136E-2</v>
      </c>
      <c r="L259" s="1">
        <f>'1-Kurs'!L259/'1-Kurs'!L258-1</f>
        <v>2.5383737653231986E-2</v>
      </c>
      <c r="M259" s="1">
        <f>'1-Kurs'!M259/'1-Kurs'!M258-1</f>
        <v>-0.12475783726664313</v>
      </c>
      <c r="N259" s="1">
        <f>'1-Kurs'!N259/'1-Kurs'!N258-1</f>
        <v>-0.10586469892105177</v>
      </c>
      <c r="O259" s="1">
        <f>'1-Kurs'!O259/'1-Kurs'!O258-1</f>
        <v>-4.6838416654725545E-2</v>
      </c>
      <c r="P259" s="1">
        <f>'1-Kurs'!P259/'1-Kurs'!P258-1</f>
        <v>-7.064245276465686E-2</v>
      </c>
      <c r="Q259" s="1">
        <f>'1-Kurs'!Q259/'1-Kurs'!Q258-1</f>
        <v>-8.112335364386869E-2</v>
      </c>
      <c r="R259" s="1">
        <f>'1-Kurs'!R259/'1-Kurs'!R258-1</f>
        <v>-3.751735974468795E-2</v>
      </c>
      <c r="S259" s="1">
        <f>'1-Kurs'!S259/'1-Kurs'!S258-1</f>
        <v>-8.0705285728846055E-2</v>
      </c>
      <c r="T259" s="1">
        <f>'1-Kurs'!T259/'1-Kurs'!T258-1</f>
        <v>-1.4132679039022711E-2</v>
      </c>
      <c r="U259" s="1">
        <f>'1-Kurs'!U259/'1-Kurs'!U258-1</f>
        <v>-5.9868053762989093E-2</v>
      </c>
      <c r="V259" s="1">
        <f>'1-Kurs'!V259/'1-Kurs'!V258-1</f>
        <v>7.8222492678597932E-2</v>
      </c>
      <c r="W259" s="1">
        <f>'1-Kurs'!W259/'1-Kurs'!W258-1</f>
        <v>3.3906095643928102E-2</v>
      </c>
      <c r="X259" s="1">
        <f>'1-Kurs'!X259/'1-Kurs'!X258-1</f>
        <v>-0.15852754611566922</v>
      </c>
      <c r="Y259" s="1">
        <f>'1-Kurs'!Y259/'1-Kurs'!Y258-1</f>
        <v>1.05813272760793E-2</v>
      </c>
      <c r="Z259" s="1">
        <f>'1-Kurs'!Z259/'1-Kurs'!Z258-1</f>
        <v>-2.910256849311077E-2</v>
      </c>
      <c r="AA259" s="1">
        <f>'1-Kurs'!AA259/'1-Kurs'!AA258-1</f>
        <v>-5.0229717913423233E-2</v>
      </c>
      <c r="AB259" s="1">
        <f>'1-Kurs'!AB259/'1-Kurs'!AB258-1</f>
        <v>-3.7986868586683431E-2</v>
      </c>
      <c r="AC259" s="5">
        <f>'1-Kurs'!AC259/'1-Kurs'!AC258-1</f>
        <v>-2.2190194824339926E-2</v>
      </c>
    </row>
    <row r="260" spans="1:29" ht="12.75" customHeight="1" x14ac:dyDescent="0.2">
      <c r="A260" s="9">
        <f>IF('1-Kurs'!A260=0,"",'1-Kurs'!A260)</f>
        <v>40907</v>
      </c>
      <c r="B260" s="1">
        <f>'1-Kurs'!B260/'1-Kurs'!B259-1</f>
        <v>-4.9176001376585954E-2</v>
      </c>
      <c r="C260" s="1">
        <f>'1-Kurs'!C260/'1-Kurs'!C259-1</f>
        <v>-2.3829905569586307E-2</v>
      </c>
      <c r="D260" s="1">
        <f>'1-Kurs'!D260/'1-Kurs'!D259-1</f>
        <v>-4.2413507074599122E-2</v>
      </c>
      <c r="E260" s="1">
        <f>'1-Kurs'!E260/'1-Kurs'!E259-1</f>
        <v>-3.9005576980304824E-2</v>
      </c>
      <c r="F260" s="1">
        <f>'1-Kurs'!F260/'1-Kurs'!F259-1</f>
        <v>6.333321290509053E-2</v>
      </c>
      <c r="G260" s="1">
        <f>'1-Kurs'!G260/'1-Kurs'!G259-1</f>
        <v>9.8006189474930672E-3</v>
      </c>
      <c r="H260" s="1">
        <f>'1-Kurs'!H260/'1-Kurs'!H259-1</f>
        <v>-0.10482978982146651</v>
      </c>
      <c r="I260" s="1">
        <f>'1-Kurs'!I260/'1-Kurs'!I259-1</f>
        <v>-4.4774100968858255E-2</v>
      </c>
      <c r="J260" s="1">
        <f>'1-Kurs'!J260/'1-Kurs'!J259-1</f>
        <v>8.4731233828282404E-2</v>
      </c>
      <c r="K260" s="1">
        <f>'1-Kurs'!K260/'1-Kurs'!K259-1</f>
        <v>-7.9431001243220667E-2</v>
      </c>
      <c r="L260" s="1">
        <f>'1-Kurs'!L260/'1-Kurs'!L259-1</f>
        <v>-1.7384958301723485E-2</v>
      </c>
      <c r="M260" s="1">
        <f>'1-Kurs'!M260/'1-Kurs'!M259-1</f>
        <v>-0.16319138768015684</v>
      </c>
      <c r="N260" s="1">
        <f>'1-Kurs'!N260/'1-Kurs'!N259-1</f>
        <v>6.8738487389145897E-2</v>
      </c>
      <c r="O260" s="1">
        <f>'1-Kurs'!O260/'1-Kurs'!O259-1</f>
        <v>-0.14902790284814815</v>
      </c>
      <c r="P260" s="1">
        <f>'1-Kurs'!P260/'1-Kurs'!P259-1</f>
        <v>5.8189529324105482E-2</v>
      </c>
      <c r="Q260" s="1">
        <f>'1-Kurs'!Q260/'1-Kurs'!Q259-1</f>
        <v>5.5878803941090238E-2</v>
      </c>
      <c r="R260" s="1">
        <f>'1-Kurs'!R260/'1-Kurs'!R259-1</f>
        <v>5.0484180704521986E-2</v>
      </c>
      <c r="S260" s="1">
        <f>'1-Kurs'!S260/'1-Kurs'!S259-1</f>
        <v>-1.6452592143242351E-2</v>
      </c>
      <c r="T260" s="1">
        <f>'1-Kurs'!T260/'1-Kurs'!T259-1</f>
        <v>2.5000241280434432E-2</v>
      </c>
      <c r="U260" s="1">
        <f>'1-Kurs'!U260/'1-Kurs'!U259-1</f>
        <v>6.3118574803652461E-2</v>
      </c>
      <c r="V260" s="1">
        <f>'1-Kurs'!V260/'1-Kurs'!V259-1</f>
        <v>-1.7228263335257954E-2</v>
      </c>
      <c r="W260" s="1">
        <f>'1-Kurs'!W260/'1-Kurs'!W259-1</f>
        <v>-0.11367091880179658</v>
      </c>
      <c r="X260" s="1">
        <f>'1-Kurs'!X260/'1-Kurs'!X259-1</f>
        <v>-8.5023432991293224E-2</v>
      </c>
      <c r="Y260" s="1">
        <f>'1-Kurs'!Y260/'1-Kurs'!Y259-1</f>
        <v>-3.8616227832040662E-2</v>
      </c>
      <c r="Z260" s="1">
        <f>'1-Kurs'!Z260/'1-Kurs'!Z259-1</f>
        <v>-0.10431136710147382</v>
      </c>
      <c r="AA260" s="1">
        <f>'1-Kurs'!AA260/'1-Kurs'!AA259-1</f>
        <v>-8.2808303888657231E-2</v>
      </c>
      <c r="AB260" s="1">
        <f>'1-Kurs'!AB260/'1-Kurs'!AB259-1</f>
        <v>-2.6611552109022996E-2</v>
      </c>
      <c r="AC260" s="5">
        <f>'1-Kurs'!AC260/'1-Kurs'!AC259-1</f>
        <v>-3.7479116915664301E-2</v>
      </c>
    </row>
    <row r="261" spans="1:29" ht="12.75" customHeight="1" x14ac:dyDescent="0.2">
      <c r="A261" s="9">
        <f>IF('1-Kurs'!A261=0,"",'1-Kurs'!A261)</f>
        <v>40939</v>
      </c>
      <c r="B261" s="1">
        <f>'1-Kurs'!B261/'1-Kurs'!B260-1</f>
        <v>0.10158345620236986</v>
      </c>
      <c r="C261" s="1">
        <f>'1-Kurs'!C261/'1-Kurs'!C260-1</f>
        <v>3.794271978492203E-2</v>
      </c>
      <c r="D261" s="1">
        <f>'1-Kurs'!D261/'1-Kurs'!D260-1</f>
        <v>-5.1997125773766917E-2</v>
      </c>
      <c r="E261" s="1">
        <f>'1-Kurs'!E261/'1-Kurs'!E260-1</f>
        <v>0.10304957616064803</v>
      </c>
      <c r="F261" s="1">
        <f>'1-Kurs'!F261/'1-Kurs'!F260-1</f>
        <v>-1.1578188052773442E-2</v>
      </c>
      <c r="G261" s="1">
        <f>'1-Kurs'!G261/'1-Kurs'!G260-1</f>
        <v>1.5816572483306368E-2</v>
      </c>
      <c r="H261" s="1">
        <f>'1-Kurs'!H261/'1-Kurs'!H260-1</f>
        <v>0.10886317137236179</v>
      </c>
      <c r="I261" s="1">
        <f>'1-Kurs'!I261/'1-Kurs'!I260-1</f>
        <v>4.9920083187504849E-2</v>
      </c>
      <c r="J261" s="1">
        <f>'1-Kurs'!J261/'1-Kurs'!J260-1</f>
        <v>-2.0718357271750643E-3</v>
      </c>
      <c r="K261" s="1">
        <f>'1-Kurs'!K261/'1-Kurs'!K260-1</f>
        <v>2.120174193864055E-2</v>
      </c>
      <c r="L261" s="1">
        <f>'1-Kurs'!L261/'1-Kurs'!L260-1</f>
        <v>2.401852399224258E-2</v>
      </c>
      <c r="M261" s="1">
        <f>'1-Kurs'!M261/'1-Kurs'!M260-1</f>
        <v>-0.17006823168715635</v>
      </c>
      <c r="N261" s="1">
        <f>'1-Kurs'!N261/'1-Kurs'!N260-1</f>
        <v>0.11271344440404962</v>
      </c>
      <c r="O261" s="1">
        <f>'1-Kurs'!O261/'1-Kurs'!O260-1</f>
        <v>0.1915703004363043</v>
      </c>
      <c r="P261" s="1">
        <f>'1-Kurs'!P261/'1-Kurs'!P260-1</f>
        <v>-7.224225809272955E-3</v>
      </c>
      <c r="Q261" s="1">
        <f>'1-Kurs'!Q261/'1-Kurs'!Q260-1</f>
        <v>1.9823173747512746E-2</v>
      </c>
      <c r="R261" s="1">
        <f>'1-Kurs'!R261/'1-Kurs'!R260-1</f>
        <v>-2.9548711838380703E-2</v>
      </c>
      <c r="S261" s="1">
        <f>'1-Kurs'!S261/'1-Kurs'!S260-1</f>
        <v>1.461325837794103E-2</v>
      </c>
      <c r="T261" s="1">
        <f>'1-Kurs'!T261/'1-Kurs'!T260-1</f>
        <v>8.8791661833011348E-2</v>
      </c>
      <c r="U261" s="1">
        <f>'1-Kurs'!U261/'1-Kurs'!U260-1</f>
        <v>2.0321931589537323E-2</v>
      </c>
      <c r="V261" s="1">
        <f>'1-Kurs'!V261/'1-Kurs'!V260-1</f>
        <v>-5.2318643197696302E-3</v>
      </c>
      <c r="W261" s="1">
        <f>'1-Kurs'!W261/'1-Kurs'!W260-1</f>
        <v>0.13900618261398323</v>
      </c>
      <c r="X261" s="1">
        <f>'1-Kurs'!X261/'1-Kurs'!X260-1</f>
        <v>8.6319921108388042E-2</v>
      </c>
      <c r="Y261" s="1">
        <f>'1-Kurs'!Y261/'1-Kurs'!Y260-1</f>
        <v>8.3386499647948975E-2</v>
      </c>
      <c r="Z261" s="1">
        <f>'1-Kurs'!Z261/'1-Kurs'!Z260-1</f>
        <v>0.13042413084981663</v>
      </c>
      <c r="AA261" s="1">
        <f>'1-Kurs'!AA261/'1-Kurs'!AA260-1</f>
        <v>0.26743941997404175</v>
      </c>
      <c r="AB261" s="1">
        <f>'1-Kurs'!AB261/'1-Kurs'!AB260-1</f>
        <v>5.1503291788316696E-2</v>
      </c>
      <c r="AC261" s="5">
        <f>'1-Kurs'!AC261/'1-Kurs'!AC260-1</f>
        <v>2.4728675455360172E-2</v>
      </c>
    </row>
    <row r="262" spans="1:29" ht="12.75" customHeight="1" x14ac:dyDescent="0.2">
      <c r="A262" s="9">
        <f>IF('1-Kurs'!A262=0,"",'1-Kurs'!A262)</f>
        <v>40968</v>
      </c>
      <c r="B262" s="1">
        <f>'1-Kurs'!B262/'1-Kurs'!B261-1</f>
        <v>3.3534136343799537E-2</v>
      </c>
      <c r="C262" s="1">
        <f>'1-Kurs'!C262/'1-Kurs'!C261-1</f>
        <v>0.1004609983532998</v>
      </c>
      <c r="D262" s="1">
        <f>'1-Kurs'!D262/'1-Kurs'!D261-1</f>
        <v>-6.5061534545990618E-2</v>
      </c>
      <c r="E262" s="1">
        <f>'1-Kurs'!E262/'1-Kurs'!E261-1</f>
        <v>2.1710858731387894E-2</v>
      </c>
      <c r="F262" s="1">
        <f>'1-Kurs'!F262/'1-Kurs'!F261-1</f>
        <v>2.2277397894157724E-2</v>
      </c>
      <c r="G262" s="1">
        <f>'1-Kurs'!G262/'1-Kurs'!G261-1</f>
        <v>-4.4630419562754042E-2</v>
      </c>
      <c r="H262" s="1">
        <f>'1-Kurs'!H262/'1-Kurs'!H261-1</f>
        <v>-1.6655922478494567E-2</v>
      </c>
      <c r="I262" s="1">
        <f>'1-Kurs'!I262/'1-Kurs'!I261-1</f>
        <v>6.7298126325199936E-2</v>
      </c>
      <c r="J262" s="1">
        <f>'1-Kurs'!J262/'1-Kurs'!J261-1</f>
        <v>-1.9895630440554868E-2</v>
      </c>
      <c r="K262" s="1">
        <f>'1-Kurs'!K262/'1-Kurs'!K261-1</f>
        <v>6.2576963436080657E-3</v>
      </c>
      <c r="L262" s="1">
        <f>'1-Kurs'!L262/'1-Kurs'!L261-1</f>
        <v>9.2047442297025217E-3</v>
      </c>
      <c r="M262" s="1">
        <f>'1-Kurs'!M262/'1-Kurs'!M261-1</f>
        <v>-3.1654050921734012E-2</v>
      </c>
      <c r="N262" s="1">
        <f>'1-Kurs'!N262/'1-Kurs'!N261-1</f>
        <v>-7.8553056333110161E-2</v>
      </c>
      <c r="O262" s="1">
        <f>'1-Kurs'!O262/'1-Kurs'!O261-1</f>
        <v>3.9595970279346471E-2</v>
      </c>
      <c r="P262" s="1">
        <f>'1-Kurs'!P262/'1-Kurs'!P261-1</f>
        <v>9.3456915359281911E-2</v>
      </c>
      <c r="Q262" s="1">
        <f>'1-Kurs'!Q262/'1-Kurs'!Q261-1</f>
        <v>9.7241150368452045E-2</v>
      </c>
      <c r="R262" s="1">
        <f>'1-Kurs'!R262/'1-Kurs'!R261-1</f>
        <v>6.2991474001526493E-2</v>
      </c>
      <c r="S262" s="1">
        <f>'1-Kurs'!S262/'1-Kurs'!S261-1</f>
        <v>9.5521299180408414E-2</v>
      </c>
      <c r="T262" s="1">
        <f>'1-Kurs'!T262/'1-Kurs'!T261-1</f>
        <v>7.7927262950448828E-2</v>
      </c>
      <c r="U262" s="1">
        <f>'1-Kurs'!U262/'1-Kurs'!U261-1</f>
        <v>-9.2330695173316046E-3</v>
      </c>
      <c r="V262" s="1">
        <f>'1-Kurs'!V262/'1-Kurs'!V261-1</f>
        <v>8.1193530690247151E-2</v>
      </c>
      <c r="W262" s="1">
        <f>'1-Kurs'!W262/'1-Kurs'!W261-1</f>
        <v>7.7708500307238637E-4</v>
      </c>
      <c r="X262" s="1">
        <f>'1-Kurs'!X262/'1-Kurs'!X261-1</f>
        <v>1.5331683141619923E-2</v>
      </c>
      <c r="Y262" s="1">
        <f>'1-Kurs'!Y262/'1-Kurs'!Y261-1</f>
        <v>-2.8385477083432531E-2</v>
      </c>
      <c r="Z262" s="1">
        <f>'1-Kurs'!Z262/'1-Kurs'!Z261-1</f>
        <v>6.587141028790211E-2</v>
      </c>
      <c r="AA262" s="1">
        <f>'1-Kurs'!AA262/'1-Kurs'!AA261-1</f>
        <v>-2.9794178674747207E-2</v>
      </c>
      <c r="AB262" s="1">
        <f>'1-Kurs'!AB262/'1-Kurs'!AB261-1</f>
        <v>2.1799553843281139E-2</v>
      </c>
      <c r="AC262" s="5">
        <f>'1-Kurs'!AC262/'1-Kurs'!AC261-1</f>
        <v>2.6986806266247276E-2</v>
      </c>
    </row>
    <row r="263" spans="1:29" ht="12.75" customHeight="1" x14ac:dyDescent="0.2">
      <c r="A263" s="9">
        <f>IF('1-Kurs'!A263=0,"",'1-Kurs'!A263)</f>
        <v>40998</v>
      </c>
      <c r="B263" s="1">
        <f>'1-Kurs'!B263/'1-Kurs'!B262-1</f>
        <v>-9.2891448186414816E-2</v>
      </c>
      <c r="C263" s="1">
        <f>'1-Kurs'!C263/'1-Kurs'!C262-1</f>
        <v>6.5747912400762054E-3</v>
      </c>
      <c r="D263" s="1">
        <f>'1-Kurs'!D263/'1-Kurs'!D262-1</f>
        <v>-0.10226762226922881</v>
      </c>
      <c r="E263" s="1">
        <f>'1-Kurs'!E263/'1-Kurs'!E262-1</f>
        <v>-1.3971374049758123E-2</v>
      </c>
      <c r="F263" s="1">
        <f>'1-Kurs'!F263/'1-Kurs'!F262-1</f>
        <v>-2.1199603736055006E-2</v>
      </c>
      <c r="G263" s="1">
        <f>'1-Kurs'!G263/'1-Kurs'!G262-1</f>
        <v>3.4134649889888236E-2</v>
      </c>
      <c r="H263" s="1">
        <f>'1-Kurs'!H263/'1-Kurs'!H262-1</f>
        <v>-2.4510301674203205E-2</v>
      </c>
      <c r="I263" s="1">
        <f>'1-Kurs'!I263/'1-Kurs'!I262-1</f>
        <v>-1.0812128254128583E-2</v>
      </c>
      <c r="J263" s="1">
        <f>'1-Kurs'!J263/'1-Kurs'!J262-1</f>
        <v>-1.544934244756635E-2</v>
      </c>
      <c r="K263" s="1">
        <f>'1-Kurs'!K263/'1-Kurs'!K262-1</f>
        <v>-7.0706493531229708E-2</v>
      </c>
      <c r="L263" s="1">
        <f>'1-Kurs'!L263/'1-Kurs'!L262-1</f>
        <v>-8.6758473456705287E-2</v>
      </c>
      <c r="M263" s="1">
        <f>'1-Kurs'!M263/'1-Kurs'!M262-1</f>
        <v>-0.2154317986311105</v>
      </c>
      <c r="N263" s="1">
        <f>'1-Kurs'!N263/'1-Kurs'!N262-1</f>
        <v>-7.5479714944086451E-2</v>
      </c>
      <c r="O263" s="1">
        <f>'1-Kurs'!O263/'1-Kurs'!O262-1</f>
        <v>-6.222096088920348E-2</v>
      </c>
      <c r="P263" s="1">
        <f>'1-Kurs'!P263/'1-Kurs'!P262-1</f>
        <v>6.2961471850248918E-2</v>
      </c>
      <c r="Q263" s="1">
        <f>'1-Kurs'!Q263/'1-Kurs'!Q262-1</f>
        <v>0.10153068321908765</v>
      </c>
      <c r="R263" s="1">
        <f>'1-Kurs'!R263/'1-Kurs'!R262-1</f>
        <v>1.1644705933901101E-2</v>
      </c>
      <c r="S263" s="1">
        <f>'1-Kurs'!S263/'1-Kurs'!S262-1</f>
        <v>-1.1918051466548008E-2</v>
      </c>
      <c r="T263" s="1">
        <f>'1-Kurs'!T263/'1-Kurs'!T262-1</f>
        <v>1.7736988777802276E-2</v>
      </c>
      <c r="U263" s="1">
        <f>'1-Kurs'!U263/'1-Kurs'!U262-1</f>
        <v>-1.0774760857940602E-2</v>
      </c>
      <c r="V263" s="1">
        <f>'1-Kurs'!V263/'1-Kurs'!V262-1</f>
        <v>-4.1777956351824908E-2</v>
      </c>
      <c r="W263" s="1">
        <f>'1-Kurs'!W263/'1-Kurs'!W262-1</f>
        <v>-5.4757862299414706E-2</v>
      </c>
      <c r="X263" s="1">
        <f>'1-Kurs'!X263/'1-Kurs'!X262-1</f>
        <v>-4.9197277755351987E-2</v>
      </c>
      <c r="Y263" s="1">
        <f>'1-Kurs'!Y263/'1-Kurs'!Y262-1</f>
        <v>-5.605392005154175E-2</v>
      </c>
      <c r="Z263" s="1">
        <f>'1-Kurs'!Z263/'1-Kurs'!Z262-1</f>
        <v>-3.1369066987845362E-2</v>
      </c>
      <c r="AA263" s="1">
        <f>'1-Kurs'!AA263/'1-Kurs'!AA262-1</f>
        <v>-3.5983602233125134E-2</v>
      </c>
      <c r="AB263" s="1">
        <f>'1-Kurs'!AB263/'1-Kurs'!AB262-1</f>
        <v>-3.2651864198549152E-2</v>
      </c>
      <c r="AC263" s="5">
        <f>'1-Kurs'!AC263/'1-Kurs'!AC262-1</f>
        <v>-4.1365310590923743E-2</v>
      </c>
    </row>
    <row r="264" spans="1:29" ht="12.75" customHeight="1" x14ac:dyDescent="0.2">
      <c r="A264" s="9">
        <f>IF('1-Kurs'!A264=0,"",'1-Kurs'!A264)</f>
        <v>41029</v>
      </c>
      <c r="B264" s="1">
        <f>'1-Kurs'!B264/'1-Kurs'!B263-1</f>
        <v>-8.7196395609973054E-3</v>
      </c>
      <c r="C264" s="1">
        <f>'1-Kurs'!C264/'1-Kurs'!C263-1</f>
        <v>-1.7977319328055352E-2</v>
      </c>
      <c r="D264" s="1">
        <f>'1-Kurs'!D264/'1-Kurs'!D263-1</f>
        <v>-2.5771461995668488E-2</v>
      </c>
      <c r="E264" s="1">
        <f>'1-Kurs'!E264/'1-Kurs'!E263-1</f>
        <v>-8.2287546800807743E-4</v>
      </c>
      <c r="F264" s="1">
        <f>'1-Kurs'!F264/'1-Kurs'!F263-1</f>
        <v>-1.6701240701346709E-3</v>
      </c>
      <c r="G264" s="1">
        <f>'1-Kurs'!G264/'1-Kurs'!G263-1</f>
        <v>-2.191275443578955E-2</v>
      </c>
      <c r="H264" s="1">
        <f>'1-Kurs'!H264/'1-Kurs'!H263-1</f>
        <v>-4.5365784738718995E-3</v>
      </c>
      <c r="I264" s="1">
        <f>'1-Kurs'!I264/'1-Kurs'!I263-1</f>
        <v>3.1859868071171249E-4</v>
      </c>
      <c r="J264" s="1">
        <f>'1-Kurs'!J264/'1-Kurs'!J263-1</f>
        <v>-6.4398640083047964E-2</v>
      </c>
      <c r="K264" s="1">
        <f>'1-Kurs'!K264/'1-Kurs'!K263-1</f>
        <v>-4.9436359909817429E-2</v>
      </c>
      <c r="L264" s="1">
        <f>'1-Kurs'!L264/'1-Kurs'!L263-1</f>
        <v>-1.7150792732322562E-2</v>
      </c>
      <c r="M264" s="1">
        <f>'1-Kurs'!M264/'1-Kurs'!M263-1</f>
        <v>3.7183582018400774E-3</v>
      </c>
      <c r="N264" s="1">
        <f>'1-Kurs'!N264/'1-Kurs'!N263-1</f>
        <v>2.7936305224089963E-3</v>
      </c>
      <c r="O264" s="1">
        <f>'1-Kurs'!O264/'1-Kurs'!O263-1</f>
        <v>-4.7029259753827879E-2</v>
      </c>
      <c r="P264" s="1">
        <f>'1-Kurs'!P264/'1-Kurs'!P263-1</f>
        <v>7.0928058584375009E-2</v>
      </c>
      <c r="Q264" s="1">
        <f>'1-Kurs'!Q264/'1-Kurs'!Q263-1</f>
        <v>0.11472035849852835</v>
      </c>
      <c r="R264" s="1">
        <f>'1-Kurs'!R264/'1-Kurs'!R263-1</f>
        <v>-7.4123044735501242E-3</v>
      </c>
      <c r="S264" s="1">
        <f>'1-Kurs'!S264/'1-Kurs'!S263-1</f>
        <v>-0.11943479376489674</v>
      </c>
      <c r="T264" s="1">
        <f>'1-Kurs'!T264/'1-Kurs'!T263-1</f>
        <v>-2.6843640734718455E-2</v>
      </c>
      <c r="U264" s="1">
        <f>'1-Kurs'!U264/'1-Kurs'!U263-1</f>
        <v>-1.8637028406002676E-2</v>
      </c>
      <c r="V264" s="1">
        <f>'1-Kurs'!V264/'1-Kurs'!V263-1</f>
        <v>1.1917051064685769E-2</v>
      </c>
      <c r="W264" s="1">
        <f>'1-Kurs'!W264/'1-Kurs'!W263-1</f>
        <v>3.3756622017361737E-2</v>
      </c>
      <c r="X264" s="1">
        <f>'1-Kurs'!X264/'1-Kurs'!X263-1</f>
        <v>4.3925964546402962E-3</v>
      </c>
      <c r="Y264" s="1">
        <f>'1-Kurs'!Y264/'1-Kurs'!Y263-1</f>
        <v>5.6418131761885926E-2</v>
      </c>
      <c r="Z264" s="1">
        <f>'1-Kurs'!Z264/'1-Kurs'!Z263-1</f>
        <v>-4.3848131786102473E-2</v>
      </c>
      <c r="AA264" s="1">
        <f>'1-Kurs'!AA264/'1-Kurs'!AA263-1</f>
        <v>-2.250295257898105E-3</v>
      </c>
      <c r="AB264" s="1">
        <f>'1-Kurs'!AB264/'1-Kurs'!AB263-1</f>
        <v>-6.8803305557029182E-3</v>
      </c>
      <c r="AC264" s="5">
        <f>'1-Kurs'!AC264/'1-Kurs'!AC263-1</f>
        <v>-4.2323117162766932E-3</v>
      </c>
    </row>
    <row r="265" spans="1:29" ht="12.75" customHeight="1" x14ac:dyDescent="0.2">
      <c r="A265" s="9">
        <f>IF('1-Kurs'!A265=0,"",'1-Kurs'!A265)</f>
        <v>41060</v>
      </c>
      <c r="B265" s="1">
        <f>'1-Kurs'!B265/'1-Kurs'!B264-1</f>
        <v>-6.6026236107616598E-2</v>
      </c>
      <c r="C265" s="1">
        <f>'1-Kurs'!C265/'1-Kurs'!C264-1</f>
        <v>-0.14457109802441948</v>
      </c>
      <c r="D265" s="1">
        <f>'1-Kurs'!D265/'1-Kurs'!D264-1</f>
        <v>-0.10519369191623695</v>
      </c>
      <c r="E265" s="1">
        <f>'1-Kurs'!E265/'1-Kurs'!E264-1</f>
        <v>-0.12109573542318353</v>
      </c>
      <c r="F265" s="1">
        <f>'1-Kurs'!F265/'1-Kurs'!F264-1</f>
        <v>-0.12448680856470506</v>
      </c>
      <c r="G265" s="1">
        <f>'1-Kurs'!G265/'1-Kurs'!G264-1</f>
        <v>-0.19960152146350296</v>
      </c>
      <c r="H265" s="1">
        <f>'1-Kurs'!H265/'1-Kurs'!H264-1</f>
        <v>-6.1361714846718485E-2</v>
      </c>
      <c r="I265" s="1">
        <f>'1-Kurs'!I265/'1-Kurs'!I264-1</f>
        <v>-0.15149790202028568</v>
      </c>
      <c r="J265" s="1">
        <f>'1-Kurs'!J265/'1-Kurs'!J264-1</f>
        <v>4.6102635985245666E-3</v>
      </c>
      <c r="K265" s="1">
        <f>'1-Kurs'!K265/'1-Kurs'!K264-1</f>
        <v>5.5150071154426605E-2</v>
      </c>
      <c r="L265" s="1">
        <f>'1-Kurs'!L265/'1-Kurs'!L264-1</f>
        <v>1.9144157403918394E-2</v>
      </c>
      <c r="M265" s="1">
        <f>'1-Kurs'!M265/'1-Kurs'!M264-1</f>
        <v>1.1778674899073804E-2</v>
      </c>
      <c r="N265" s="1">
        <f>'1-Kurs'!N265/'1-Kurs'!N264-1</f>
        <v>-9.4522592525567606E-2</v>
      </c>
      <c r="O265" s="1">
        <f>'1-Kurs'!O265/'1-Kurs'!O264-1</f>
        <v>-0.10500442441510449</v>
      </c>
      <c r="P265" s="1">
        <f>'1-Kurs'!P265/'1-Kurs'!P264-1</f>
        <v>-0.10986029646532425</v>
      </c>
      <c r="Q265" s="1">
        <f>'1-Kurs'!Q265/'1-Kurs'!Q264-1</f>
        <v>-9.40736351874365E-2</v>
      </c>
      <c r="R265" s="1">
        <f>'1-Kurs'!R265/'1-Kurs'!R264-1</f>
        <v>-0.10619684627547421</v>
      </c>
      <c r="S265" s="1">
        <f>'1-Kurs'!S265/'1-Kurs'!S264-1</f>
        <v>-8.0420469117741256E-2</v>
      </c>
      <c r="T265" s="1">
        <f>'1-Kurs'!T265/'1-Kurs'!T264-1</f>
        <v>-0.11714113291788042</v>
      </c>
      <c r="U265" s="1">
        <f>'1-Kurs'!U265/'1-Kurs'!U264-1</f>
        <v>-1.6347039508915584E-2</v>
      </c>
      <c r="V265" s="1">
        <f>'1-Kurs'!V265/'1-Kurs'!V264-1</f>
        <v>-0.17787572567804188</v>
      </c>
      <c r="W265" s="1">
        <f>'1-Kurs'!W265/'1-Kurs'!W264-1</f>
        <v>-9.4792032550402805E-2</v>
      </c>
      <c r="X265" s="1">
        <f>'1-Kurs'!X265/'1-Kurs'!X264-1</f>
        <v>-6.1216279600073364E-2</v>
      </c>
      <c r="Y265" s="1">
        <f>'1-Kurs'!Y265/'1-Kurs'!Y264-1</f>
        <v>-0.10910118557465887</v>
      </c>
      <c r="Z265" s="1">
        <f>'1-Kurs'!Z265/'1-Kurs'!Z264-1</f>
        <v>-9.8090764373642614E-2</v>
      </c>
      <c r="AA265" s="1">
        <f>'1-Kurs'!AA265/'1-Kurs'!AA264-1</f>
        <v>-0.13867366765884381</v>
      </c>
      <c r="AB265" s="1">
        <f>'1-Kurs'!AB265/'1-Kurs'!AB264-1</f>
        <v>-8.7941062813839732E-2</v>
      </c>
      <c r="AC265" s="5">
        <f>'1-Kurs'!AC265/'1-Kurs'!AC264-1</f>
        <v>-9.1319863255492129E-2</v>
      </c>
    </row>
    <row r="266" spans="1:29" ht="12.75" customHeight="1" x14ac:dyDescent="0.2">
      <c r="A266" s="9">
        <f>IF('1-Kurs'!A266=0,"",'1-Kurs'!A266)</f>
        <v>41089</v>
      </c>
      <c r="B266" s="1">
        <f>'1-Kurs'!B266/'1-Kurs'!B265-1</f>
        <v>-4.5845012691504761E-2</v>
      </c>
      <c r="C266" s="1">
        <f>'1-Kurs'!C266/'1-Kurs'!C265-1</f>
        <v>-3.1877799722969113E-2</v>
      </c>
      <c r="D266" s="1">
        <f>'1-Kurs'!D266/'1-Kurs'!D265-1</f>
        <v>5.1764316778686759E-2</v>
      </c>
      <c r="E266" s="1">
        <f>'1-Kurs'!E266/'1-Kurs'!E265-1</f>
        <v>3.6354166651995534E-2</v>
      </c>
      <c r="F266" s="1">
        <f>'1-Kurs'!F266/'1-Kurs'!F265-1</f>
        <v>0.2540770481989636</v>
      </c>
      <c r="G266" s="1">
        <f>'1-Kurs'!G266/'1-Kurs'!G265-1</f>
        <v>6.3929657080600721E-2</v>
      </c>
      <c r="H266" s="1">
        <f>'1-Kurs'!H266/'1-Kurs'!H265-1</f>
        <v>2.5643503406307833E-2</v>
      </c>
      <c r="I266" s="1">
        <f>'1-Kurs'!I266/'1-Kurs'!I265-1</f>
        <v>-1.1244334289199909E-3</v>
      </c>
      <c r="J266" s="1">
        <f>'1-Kurs'!J266/'1-Kurs'!J265-1</f>
        <v>0.10942702409264804</v>
      </c>
      <c r="K266" s="1">
        <f>'1-Kurs'!K266/'1-Kurs'!K265-1</f>
        <v>5.4566446820575765E-2</v>
      </c>
      <c r="L266" s="1">
        <f>'1-Kurs'!L266/'1-Kurs'!L265-1</f>
        <v>1.3106721102897012E-2</v>
      </c>
      <c r="M266" s="1">
        <f>'1-Kurs'!M266/'1-Kurs'!M265-1</f>
        <v>0.12214242125522223</v>
      </c>
      <c r="N266" s="1">
        <f>'1-Kurs'!N266/'1-Kurs'!N265-1</f>
        <v>3.0429098974805502E-2</v>
      </c>
      <c r="O266" s="1">
        <f>'1-Kurs'!O266/'1-Kurs'!O265-1</f>
        <v>-7.2844906818904098E-3</v>
      </c>
      <c r="P266" s="1">
        <f>'1-Kurs'!P266/'1-Kurs'!P265-1</f>
        <v>0.13925218430839714</v>
      </c>
      <c r="Q266" s="1">
        <f>'1-Kurs'!Q266/'1-Kurs'!Q265-1</f>
        <v>0.15531010458828676</v>
      </c>
      <c r="R266" s="1">
        <f>'1-Kurs'!R266/'1-Kurs'!R265-1</f>
        <v>5.7602322725704092E-2</v>
      </c>
      <c r="S266" s="1">
        <f>'1-Kurs'!S266/'1-Kurs'!S265-1</f>
        <v>9.2682386110341186E-2</v>
      </c>
      <c r="T266" s="1">
        <f>'1-Kurs'!T266/'1-Kurs'!T265-1</f>
        <v>-1.6078202615889881E-2</v>
      </c>
      <c r="U266" s="1">
        <f>'1-Kurs'!U266/'1-Kurs'!U265-1</f>
        <v>0.14399664017172453</v>
      </c>
      <c r="V266" s="1">
        <f>'1-Kurs'!V266/'1-Kurs'!V265-1</f>
        <v>-2.0234961570306909E-2</v>
      </c>
      <c r="W266" s="1">
        <f>'1-Kurs'!W266/'1-Kurs'!W265-1</f>
        <v>3.001688354030918E-3</v>
      </c>
      <c r="X266" s="1">
        <f>'1-Kurs'!X266/'1-Kurs'!X265-1</f>
        <v>0.10672440997750687</v>
      </c>
      <c r="Y266" s="1">
        <f>'1-Kurs'!Y266/'1-Kurs'!Y265-1</f>
        <v>-3.2892347969897595E-2</v>
      </c>
      <c r="Z266" s="1">
        <f>'1-Kurs'!Z266/'1-Kurs'!Z265-1</f>
        <v>2.1120511018014154E-2</v>
      </c>
      <c r="AA266" s="1">
        <f>'1-Kurs'!AA266/'1-Kurs'!AA265-1</f>
        <v>-4.0654249787274166E-2</v>
      </c>
      <c r="AB266" s="1">
        <f>'1-Kurs'!AB266/'1-Kurs'!AB265-1</f>
        <v>4.9428428967232874E-2</v>
      </c>
      <c r="AC266" s="5">
        <f>'1-Kurs'!AC266/'1-Kurs'!AC265-1</f>
        <v>5.4929753128882819E-2</v>
      </c>
    </row>
    <row r="267" spans="1:29" ht="12.75" customHeight="1" x14ac:dyDescent="0.2">
      <c r="A267" s="9">
        <f>IF('1-Kurs'!A267=0,"",'1-Kurs'!A267)</f>
        <v>41121</v>
      </c>
      <c r="B267" s="1">
        <f>'1-Kurs'!B267/'1-Kurs'!B266-1</f>
        <v>-1.7067774581246087E-2</v>
      </c>
      <c r="C267" s="1">
        <f>'1-Kurs'!C267/'1-Kurs'!C266-1</f>
        <v>6.2549491065954976E-2</v>
      </c>
      <c r="D267" s="1">
        <f>'1-Kurs'!D267/'1-Kurs'!D266-1</f>
        <v>2.1761013791071759E-2</v>
      </c>
      <c r="E267" s="1">
        <f>'1-Kurs'!E267/'1-Kurs'!E266-1</f>
        <v>-2.2510729085876147E-2</v>
      </c>
      <c r="F267" s="1">
        <f>'1-Kurs'!F267/'1-Kurs'!F266-1</f>
        <v>0.28332099780371323</v>
      </c>
      <c r="G267" s="1">
        <f>'1-Kurs'!G267/'1-Kurs'!G266-1</f>
        <v>2.2585440942357593E-4</v>
      </c>
      <c r="H267" s="1">
        <f>'1-Kurs'!H267/'1-Kurs'!H266-1</f>
        <v>3.5709630665272662E-3</v>
      </c>
      <c r="I267" s="1">
        <f>'1-Kurs'!I267/'1-Kurs'!I266-1</f>
        <v>5.0391468125275507E-2</v>
      </c>
      <c r="J267" s="1">
        <f>'1-Kurs'!J267/'1-Kurs'!J266-1</f>
        <v>0.18065420348427774</v>
      </c>
      <c r="K267" s="1">
        <f>'1-Kurs'!K267/'1-Kurs'!K266-1</f>
        <v>-4.6365732666744042E-2</v>
      </c>
      <c r="L267" s="1">
        <f>'1-Kurs'!L267/'1-Kurs'!L266-1</f>
        <v>-4.8060851895170842E-3</v>
      </c>
      <c r="M267" s="1">
        <f>'1-Kurs'!M267/'1-Kurs'!M266-1</f>
        <v>0.13281740221710958</v>
      </c>
      <c r="N267" s="1">
        <f>'1-Kurs'!N267/'1-Kurs'!N266-1</f>
        <v>-5.3240176884223667E-2</v>
      </c>
      <c r="O267" s="1">
        <f>'1-Kurs'!O267/'1-Kurs'!O266-1</f>
        <v>1.1023013873435517E-2</v>
      </c>
      <c r="P267" s="1">
        <f>'1-Kurs'!P267/'1-Kurs'!P266-1</f>
        <v>0.14945753884064161</v>
      </c>
      <c r="Q267" s="1">
        <f>'1-Kurs'!Q267/'1-Kurs'!Q266-1</f>
        <v>0.1981156892002498</v>
      </c>
      <c r="R267" s="1">
        <f>'1-Kurs'!R267/'1-Kurs'!R266-1</f>
        <v>6.4906922293770375E-3</v>
      </c>
      <c r="S267" s="1">
        <f>'1-Kurs'!S267/'1-Kurs'!S266-1</f>
        <v>7.7673058890260105E-2</v>
      </c>
      <c r="T267" s="1">
        <f>'1-Kurs'!T267/'1-Kurs'!T266-1</f>
        <v>8.4862063132171928E-2</v>
      </c>
      <c r="U267" s="1">
        <f>'1-Kurs'!U267/'1-Kurs'!U266-1</f>
        <v>0.17309344848966068</v>
      </c>
      <c r="V267" s="1">
        <f>'1-Kurs'!V267/'1-Kurs'!V266-1</f>
        <v>3.1597609793416526E-2</v>
      </c>
      <c r="W267" s="1">
        <f>'1-Kurs'!W267/'1-Kurs'!W266-1</f>
        <v>-2.2396453316240961E-2</v>
      </c>
      <c r="X267" s="1">
        <f>'1-Kurs'!X267/'1-Kurs'!X266-1</f>
        <v>3.718804757843186E-2</v>
      </c>
      <c r="Y267" s="1">
        <f>'1-Kurs'!Y267/'1-Kurs'!Y266-1</f>
        <v>3.1278724661824686E-2</v>
      </c>
      <c r="Z267" s="1">
        <f>'1-Kurs'!Z267/'1-Kurs'!Z266-1</f>
        <v>-2.435926527546961E-2</v>
      </c>
      <c r="AA267" s="1">
        <f>'1-Kurs'!AA267/'1-Kurs'!AA266-1</f>
        <v>-3.6497558786004247E-2</v>
      </c>
      <c r="AB267" s="1">
        <f>'1-Kurs'!AB267/'1-Kurs'!AB266-1</f>
        <v>5.033951941798076E-2</v>
      </c>
      <c r="AC267" s="5">
        <f>'1-Kurs'!AC267/'1-Kurs'!AC266-1</f>
        <v>6.46861266860701E-2</v>
      </c>
    </row>
    <row r="268" spans="1:29" ht="12.75" customHeight="1" x14ac:dyDescent="0.2">
      <c r="A268" s="9">
        <f>IF('1-Kurs'!A268=0,"",'1-Kurs'!A268)</f>
        <v>41152</v>
      </c>
      <c r="B268" s="1">
        <f>'1-Kurs'!B268/'1-Kurs'!B267-1</f>
        <v>-5.0018633178949834E-4</v>
      </c>
      <c r="C268" s="1">
        <f>'1-Kurs'!C268/'1-Kurs'!C267-1</f>
        <v>0.10427315995581221</v>
      </c>
      <c r="D268" s="1">
        <f>'1-Kurs'!D268/'1-Kurs'!D267-1</f>
        <v>-7.1289597962396201E-2</v>
      </c>
      <c r="E268" s="1">
        <f>'1-Kurs'!E268/'1-Kurs'!E267-1</f>
        <v>8.2166061950368352E-3</v>
      </c>
      <c r="F268" s="1">
        <f>'1-Kurs'!F268/'1-Kurs'!F267-1</f>
        <v>-1.6751516973192326E-2</v>
      </c>
      <c r="G268" s="1">
        <f>'1-Kurs'!G268/'1-Kurs'!G267-1</f>
        <v>8.3080309284904841E-2</v>
      </c>
      <c r="H268" s="1">
        <f>'1-Kurs'!H268/'1-Kurs'!H267-1</f>
        <v>4.5307819603440436E-2</v>
      </c>
      <c r="I268" s="1">
        <f>'1-Kurs'!I268/'1-Kurs'!I267-1</f>
        <v>0.1093469865835992</v>
      </c>
      <c r="J268" s="1">
        <f>'1-Kurs'!J268/'1-Kurs'!J267-1</f>
        <v>-1.1453965321843396E-2</v>
      </c>
      <c r="K268" s="1">
        <f>'1-Kurs'!K268/'1-Kurs'!K267-1</f>
        <v>-7.618883125987419E-2</v>
      </c>
      <c r="L268" s="1">
        <f>'1-Kurs'!L268/'1-Kurs'!L267-1</f>
        <v>1.3155048808611403E-2</v>
      </c>
      <c r="M268" s="1">
        <f>'1-Kurs'!M268/'1-Kurs'!M267-1</f>
        <v>-0.14427621861152151</v>
      </c>
      <c r="N268" s="1">
        <f>'1-Kurs'!N268/'1-Kurs'!N267-1</f>
        <v>4.3911099928142239E-3</v>
      </c>
      <c r="O268" s="1">
        <f>'1-Kurs'!O268/'1-Kurs'!O267-1</f>
        <v>0.12316302551925729</v>
      </c>
      <c r="P268" s="1">
        <f>'1-Kurs'!P268/'1-Kurs'!P267-1</f>
        <v>7.0481574160765836E-2</v>
      </c>
      <c r="Q268" s="1">
        <f>'1-Kurs'!Q268/'1-Kurs'!Q267-1</f>
        <v>7.7891936938056183E-2</v>
      </c>
      <c r="R268" s="1">
        <f>'1-Kurs'!R268/'1-Kurs'!R267-1</f>
        <v>6.8610914353562258E-2</v>
      </c>
      <c r="S268" s="1">
        <f>'1-Kurs'!S268/'1-Kurs'!S267-1</f>
        <v>-0.12624496743592883</v>
      </c>
      <c r="T268" s="1">
        <f>'1-Kurs'!T268/'1-Kurs'!T267-1</f>
        <v>0.13627837601501813</v>
      </c>
      <c r="U268" s="1">
        <f>'1-Kurs'!U268/'1-Kurs'!U267-1</f>
        <v>-1.5584722660089367E-2</v>
      </c>
      <c r="V268" s="1">
        <f>'1-Kurs'!V268/'1-Kurs'!V267-1</f>
        <v>9.1983289872176188E-2</v>
      </c>
      <c r="W268" s="1">
        <f>'1-Kurs'!W268/'1-Kurs'!W267-1</f>
        <v>-4.7167859977877979E-3</v>
      </c>
      <c r="X268" s="1">
        <f>'1-Kurs'!X268/'1-Kurs'!X267-1</f>
        <v>9.4461543225699884E-2</v>
      </c>
      <c r="Y268" s="1">
        <f>'1-Kurs'!Y268/'1-Kurs'!Y267-1</f>
        <v>2.2486714481954051E-2</v>
      </c>
      <c r="Z268" s="1">
        <f>'1-Kurs'!Z268/'1-Kurs'!Z267-1</f>
        <v>8.5072976928322941E-2</v>
      </c>
      <c r="AA268" s="1">
        <f>'1-Kurs'!AA268/'1-Kurs'!AA267-1</f>
        <v>7.2932039048984931E-2</v>
      </c>
      <c r="AB268" s="1">
        <f>'1-Kurs'!AB268/'1-Kurs'!AB267-1</f>
        <v>2.8620255323599686E-2</v>
      </c>
      <c r="AC268" s="5">
        <f>'1-Kurs'!AC268/'1-Kurs'!AC267-1</f>
        <v>1.2983559928048782E-2</v>
      </c>
    </row>
    <row r="269" spans="1:29" ht="12.75" customHeight="1" x14ac:dyDescent="0.2">
      <c r="A269" s="9">
        <f>IF('1-Kurs'!A269=0,"",'1-Kurs'!A269)</f>
        <v>41180</v>
      </c>
      <c r="B269" s="1">
        <f>'1-Kurs'!B269/'1-Kurs'!B268-1</f>
        <v>0.10715289949770535</v>
      </c>
      <c r="C269" s="1">
        <f>'1-Kurs'!C269/'1-Kurs'!C268-1</f>
        <v>-1.975158007540434E-2</v>
      </c>
      <c r="D269" s="1">
        <f>'1-Kurs'!D269/'1-Kurs'!D268-1</f>
        <v>5.3195318674830627E-2</v>
      </c>
      <c r="E269" s="1">
        <f>'1-Kurs'!E269/'1-Kurs'!E268-1</f>
        <v>8.7157019678619996E-2</v>
      </c>
      <c r="F269" s="1">
        <f>'1-Kurs'!F269/'1-Kurs'!F268-1</f>
        <v>-5.4316737136339222E-2</v>
      </c>
      <c r="G269" s="1">
        <f>'1-Kurs'!G269/'1-Kurs'!G268-1</f>
        <v>-8.5479894584714833E-2</v>
      </c>
      <c r="H269" s="1">
        <f>'1-Kurs'!H269/'1-Kurs'!H268-1</f>
        <v>5.1222122689251526E-2</v>
      </c>
      <c r="I269" s="1">
        <f>'1-Kurs'!I269/'1-Kurs'!I268-1</f>
        <v>-6.0231605834794033E-3</v>
      </c>
      <c r="J269" s="1">
        <f>'1-Kurs'!J269/'1-Kurs'!J268-1</f>
        <v>2.3813207665824399E-2</v>
      </c>
      <c r="K269" s="1">
        <f>'1-Kurs'!K269/'1-Kurs'!K268-1</f>
        <v>7.2310357152676197E-3</v>
      </c>
      <c r="L269" s="1">
        <f>'1-Kurs'!L269/'1-Kurs'!L268-1</f>
        <v>-3.3291202413620935E-2</v>
      </c>
      <c r="M269" s="1">
        <f>'1-Kurs'!M269/'1-Kurs'!M268-1</f>
        <v>0.12057135459370816</v>
      </c>
      <c r="N269" s="1">
        <f>'1-Kurs'!N269/'1-Kurs'!N268-1</f>
        <v>0.15746925033705517</v>
      </c>
      <c r="O269" s="1">
        <f>'1-Kurs'!O269/'1-Kurs'!O268-1</f>
        <v>9.9795469294415851E-2</v>
      </c>
      <c r="P269" s="1">
        <f>'1-Kurs'!P269/'1-Kurs'!P268-1</f>
        <v>-8.8454403153806149E-2</v>
      </c>
      <c r="Q269" s="1">
        <f>'1-Kurs'!Q269/'1-Kurs'!Q268-1</f>
        <v>-8.7102624331310219E-2</v>
      </c>
      <c r="R269" s="1">
        <f>'1-Kurs'!R269/'1-Kurs'!R268-1</f>
        <v>-7.7360742199607868E-2</v>
      </c>
      <c r="S269" s="1">
        <f>'1-Kurs'!S269/'1-Kurs'!S268-1</f>
        <v>-4.5812922330924488E-3</v>
      </c>
      <c r="T269" s="1">
        <f>'1-Kurs'!T269/'1-Kurs'!T268-1</f>
        <v>1.2423452974702043E-2</v>
      </c>
      <c r="U269" s="1">
        <f>'1-Kurs'!U269/'1-Kurs'!U268-1</f>
        <v>1.4698783264768922E-2</v>
      </c>
      <c r="V269" s="1">
        <f>'1-Kurs'!V269/'1-Kurs'!V268-1</f>
        <v>-4.7153372852165587E-2</v>
      </c>
      <c r="W269" s="1">
        <f>'1-Kurs'!W269/'1-Kurs'!W268-1</f>
        <v>0.13521800982804844</v>
      </c>
      <c r="X269" s="1">
        <f>'1-Kurs'!X269/'1-Kurs'!X268-1</f>
        <v>-3.593693509596485E-2</v>
      </c>
      <c r="Y269" s="1">
        <f>'1-Kurs'!Y269/'1-Kurs'!Y268-1</f>
        <v>0.1606573817433965</v>
      </c>
      <c r="Z269" s="1">
        <f>'1-Kurs'!Z269/'1-Kurs'!Z268-1</f>
        <v>8.3375787913088972E-2</v>
      </c>
      <c r="AA269" s="1">
        <f>'1-Kurs'!AA269/'1-Kurs'!AA268-1</f>
        <v>0.12677785675922104</v>
      </c>
      <c r="AB269" s="1">
        <f>'1-Kurs'!AB269/'1-Kurs'!AB268-1</f>
        <v>2.6973346383476926E-2</v>
      </c>
      <c r="AC269" s="5">
        <f>'1-Kurs'!AC269/'1-Kurs'!AC268-1</f>
        <v>1.705559998270556E-2</v>
      </c>
    </row>
    <row r="270" spans="1:29" ht="12.75" customHeight="1" x14ac:dyDescent="0.2">
      <c r="A270" s="9">
        <f>IF('1-Kurs'!A270=0,"",'1-Kurs'!A270)</f>
        <v>41213</v>
      </c>
      <c r="B270" s="1">
        <f>'1-Kurs'!B270/'1-Kurs'!B269-1</f>
        <v>-0.10216726579465862</v>
      </c>
      <c r="C270" s="1">
        <f>'1-Kurs'!C270/'1-Kurs'!C269-1</f>
        <v>-3.0290609585845396E-2</v>
      </c>
      <c r="D270" s="1">
        <f>'1-Kurs'!D270/'1-Kurs'!D269-1</f>
        <v>-0.10856317224717715</v>
      </c>
      <c r="E270" s="1">
        <f>'1-Kurs'!E270/'1-Kurs'!E269-1</f>
        <v>-6.3910818267460257E-2</v>
      </c>
      <c r="F270" s="1">
        <f>'1-Kurs'!F270/'1-Kurs'!F269-1</f>
        <v>-5.6973840521734598E-4</v>
      </c>
      <c r="G270" s="1">
        <f>'1-Kurs'!G270/'1-Kurs'!G269-1</f>
        <v>-8.1205803260183673E-3</v>
      </c>
      <c r="H270" s="1">
        <f>'1-Kurs'!H270/'1-Kurs'!H269-1</f>
        <v>-3.0803708282102993E-2</v>
      </c>
      <c r="I270" s="1">
        <f>'1-Kurs'!I270/'1-Kurs'!I269-1</f>
        <v>-1.9898720290332794E-2</v>
      </c>
      <c r="J270" s="1">
        <f>'1-Kurs'!J270/'1-Kurs'!J269-1</f>
        <v>-2.5247330237419319E-2</v>
      </c>
      <c r="K270" s="1">
        <f>'1-Kurs'!K270/'1-Kurs'!K269-1</f>
        <v>6.1451110989790836E-2</v>
      </c>
      <c r="L270" s="1">
        <f>'1-Kurs'!L270/'1-Kurs'!L269-1</f>
        <v>9.9155931477108439E-3</v>
      </c>
      <c r="M270" s="1">
        <f>'1-Kurs'!M270/'1-Kurs'!M269-1</f>
        <v>2.0718604382485628E-2</v>
      </c>
      <c r="N270" s="1">
        <f>'1-Kurs'!N270/'1-Kurs'!N269-1</f>
        <v>-0.12500651985814748</v>
      </c>
      <c r="O270" s="1">
        <f>'1-Kurs'!O270/'1-Kurs'!O269-1</f>
        <v>-6.530441052726621E-2</v>
      </c>
      <c r="P270" s="1">
        <f>'1-Kurs'!P270/'1-Kurs'!P269-1</f>
        <v>-3.2079763925915272E-2</v>
      </c>
      <c r="Q270" s="1">
        <f>'1-Kurs'!Q270/'1-Kurs'!Q269-1</f>
        <v>-1.4803081134646012E-2</v>
      </c>
      <c r="R270" s="1">
        <f>'1-Kurs'!R270/'1-Kurs'!R269-1</f>
        <v>-4.7039494723893571E-2</v>
      </c>
      <c r="S270" s="1">
        <f>'1-Kurs'!S270/'1-Kurs'!S269-1</f>
        <v>-4.6925611648406695E-2</v>
      </c>
      <c r="T270" s="1">
        <f>'1-Kurs'!T270/'1-Kurs'!T269-1</f>
        <v>-5.1547071197844851E-2</v>
      </c>
      <c r="U270" s="1">
        <f>'1-Kurs'!U270/'1-Kurs'!U269-1</f>
        <v>-4.2018737395655203E-2</v>
      </c>
      <c r="V270" s="1">
        <f>'1-Kurs'!V270/'1-Kurs'!V269-1</f>
        <v>-6.7987423387824819E-2</v>
      </c>
      <c r="W270" s="1">
        <f>'1-Kurs'!W270/'1-Kurs'!W269-1</f>
        <v>-0.11664085286408865</v>
      </c>
      <c r="X270" s="1">
        <f>'1-Kurs'!X270/'1-Kurs'!X269-1</f>
        <v>-5.0786880327665762E-2</v>
      </c>
      <c r="Y270" s="1">
        <f>'1-Kurs'!Y270/'1-Kurs'!Y269-1</f>
        <v>-9.7177450973020441E-2</v>
      </c>
      <c r="Z270" s="1">
        <f>'1-Kurs'!Z270/'1-Kurs'!Z269-1</f>
        <v>-5.5205919166036566E-2</v>
      </c>
      <c r="AA270" s="1">
        <f>'1-Kurs'!AA270/'1-Kurs'!AA269-1</f>
        <v>-8.7955879598350051E-2</v>
      </c>
      <c r="AB270" s="1">
        <f>'1-Kurs'!AB270/'1-Kurs'!AB269-1</f>
        <v>-4.6075605063269354E-2</v>
      </c>
      <c r="AC270" s="5">
        <f>'1-Kurs'!AC270/'1-Kurs'!AC269-1</f>
        <v>-3.8728806637808533E-2</v>
      </c>
    </row>
    <row r="271" spans="1:29" ht="12.75" customHeight="1" x14ac:dyDescent="0.2">
      <c r="A271" s="9">
        <f>IF('1-Kurs'!A271=0,"",'1-Kurs'!A271)</f>
        <v>41243</v>
      </c>
      <c r="B271" s="1">
        <f>'1-Kurs'!B271/'1-Kurs'!B270-1</f>
        <v>9.6253872361000026E-2</v>
      </c>
      <c r="C271" s="1">
        <f>'1-Kurs'!C271/'1-Kurs'!C270-1</f>
        <v>2.8831411752090474E-2</v>
      </c>
      <c r="D271" s="1">
        <f>'1-Kurs'!D271/'1-Kurs'!D270-1</f>
        <v>-5.8844411626883364E-2</v>
      </c>
      <c r="E271" s="1">
        <f>'1-Kurs'!E271/'1-Kurs'!E270-1</f>
        <v>3.4439584553142888E-2</v>
      </c>
      <c r="F271" s="1">
        <f>'1-Kurs'!F271/'1-Kurs'!F270-1</f>
        <v>-7.6837240894150893E-3</v>
      </c>
      <c r="G271" s="1">
        <f>'1-Kurs'!G271/'1-Kurs'!G270-1</f>
        <v>4.4983108183493714E-2</v>
      </c>
      <c r="H271" s="1">
        <f>'1-Kurs'!H271/'1-Kurs'!H270-1</f>
        <v>-4.9513293980302242E-3</v>
      </c>
      <c r="I271" s="1">
        <f>'1-Kurs'!I271/'1-Kurs'!I270-1</f>
        <v>2.970130460451692E-3</v>
      </c>
      <c r="J271" s="1">
        <f>'1-Kurs'!J271/'1-Kurs'!J270-1</f>
        <v>-7.4498028522903548E-3</v>
      </c>
      <c r="K271" s="1">
        <f>'1-Kurs'!K271/'1-Kurs'!K270-1</f>
        <v>3.4671288819396739E-2</v>
      </c>
      <c r="L271" s="1">
        <f>'1-Kurs'!L271/'1-Kurs'!L270-1</f>
        <v>4.5239203737881262E-3</v>
      </c>
      <c r="M271" s="1">
        <f>'1-Kurs'!M271/'1-Kurs'!M270-1</f>
        <v>-6.772307111865683E-2</v>
      </c>
      <c r="N271" s="1">
        <f>'1-Kurs'!N271/'1-Kurs'!N270-1</f>
        <v>8.9167114906627321E-2</v>
      </c>
      <c r="O271" s="1">
        <f>'1-Kurs'!O271/'1-Kurs'!O270-1</f>
        <v>2.7249688377979142E-2</v>
      </c>
      <c r="P271" s="1">
        <f>'1-Kurs'!P271/'1-Kurs'!P270-1</f>
        <v>-7.0943931624763645E-2</v>
      </c>
      <c r="Q271" s="1">
        <f>'1-Kurs'!Q271/'1-Kurs'!Q270-1</f>
        <v>-8.4726408768287853E-2</v>
      </c>
      <c r="R271" s="1">
        <f>'1-Kurs'!R271/'1-Kurs'!R270-1</f>
        <v>-1.5548284834490111E-2</v>
      </c>
      <c r="S271" s="1">
        <f>'1-Kurs'!S271/'1-Kurs'!S270-1</f>
        <v>-6.0803524876369419E-3</v>
      </c>
      <c r="T271" s="1">
        <f>'1-Kurs'!T271/'1-Kurs'!T270-1</f>
        <v>4.9318471229502947E-2</v>
      </c>
      <c r="U271" s="1">
        <f>'1-Kurs'!U271/'1-Kurs'!U270-1</f>
        <v>-1.7245764867477198E-2</v>
      </c>
      <c r="V271" s="1">
        <f>'1-Kurs'!V271/'1-Kurs'!V270-1</f>
        <v>2.5224275681351882E-2</v>
      </c>
      <c r="W271" s="1">
        <f>'1-Kurs'!W271/'1-Kurs'!W270-1</f>
        <v>9.2771347216672018E-2</v>
      </c>
      <c r="X271" s="1">
        <f>'1-Kurs'!X271/'1-Kurs'!X270-1</f>
        <v>4.7026590628006071E-2</v>
      </c>
      <c r="Y271" s="1">
        <f>'1-Kurs'!Y271/'1-Kurs'!Y270-1</f>
        <v>9.100319096535614E-2</v>
      </c>
      <c r="Z271" s="1">
        <f>'1-Kurs'!Z271/'1-Kurs'!Z270-1</f>
        <v>1.7589733344222758E-2</v>
      </c>
      <c r="AA271" s="1">
        <f>'1-Kurs'!AA271/'1-Kurs'!AA270-1</f>
        <v>9.6953169218555901E-2</v>
      </c>
      <c r="AB271" s="1">
        <f>'1-Kurs'!AB271/'1-Kurs'!AB270-1</f>
        <v>1.6991531400142534E-2</v>
      </c>
      <c r="AC271" s="5">
        <f>'1-Kurs'!AC271/'1-Kurs'!AC270-1</f>
        <v>5.1605444687807811E-4</v>
      </c>
    </row>
    <row r="272" spans="1:29" ht="12.75" customHeight="1" x14ac:dyDescent="0.2">
      <c r="A272" s="9">
        <f>IF('1-Kurs'!A272=0,"",'1-Kurs'!A272)</f>
        <v>41274</v>
      </c>
      <c r="B272" s="1">
        <f>'1-Kurs'!B272/'1-Kurs'!B271-1</f>
        <v>-1.6887114595032005E-2</v>
      </c>
      <c r="C272" s="1">
        <f>'1-Kurs'!C272/'1-Kurs'!C271-1</f>
        <v>3.2605068594964148E-3</v>
      </c>
      <c r="D272" s="1">
        <f>'1-Kurs'!D272/'1-Kurs'!D271-1</f>
        <v>-4.5088618890275378E-2</v>
      </c>
      <c r="E272" s="1">
        <f>'1-Kurs'!E272/'1-Kurs'!E271-1</f>
        <v>7.4992762707171146E-4</v>
      </c>
      <c r="F272" s="1">
        <f>'1-Kurs'!F272/'1-Kurs'!F271-1</f>
        <v>-7.2341361755700384E-2</v>
      </c>
      <c r="G272" s="1">
        <f>'1-Kurs'!G272/'1-Kurs'!G271-1</f>
        <v>1.6709195930002751E-2</v>
      </c>
      <c r="H272" s="1">
        <f>'1-Kurs'!H272/'1-Kurs'!H271-1</f>
        <v>-2.1481277984220393E-2</v>
      </c>
      <c r="I272" s="1">
        <f>'1-Kurs'!I272/'1-Kurs'!I271-1</f>
        <v>-1.3875475158604988E-2</v>
      </c>
      <c r="J272" s="1">
        <f>'1-Kurs'!J272/'1-Kurs'!J271-1</f>
        <v>-9.0003124023742553E-2</v>
      </c>
      <c r="K272" s="1">
        <f>'1-Kurs'!K272/'1-Kurs'!K271-1</f>
        <v>-1.3739828103018992E-2</v>
      </c>
      <c r="L272" s="1">
        <f>'1-Kurs'!L272/'1-Kurs'!L271-1</f>
        <v>1.4636526733321498E-2</v>
      </c>
      <c r="M272" s="1">
        <f>'1-Kurs'!M272/'1-Kurs'!M271-1</f>
        <v>-6.6086604613516786E-2</v>
      </c>
      <c r="N272" s="1">
        <f>'1-Kurs'!N272/'1-Kurs'!N271-1</f>
        <v>-3.4937446196670385E-2</v>
      </c>
      <c r="O272" s="1">
        <f>'1-Kurs'!O272/'1-Kurs'!O271-1</f>
        <v>-9.1650280758179936E-2</v>
      </c>
      <c r="P272" s="1">
        <f>'1-Kurs'!P272/'1-Kurs'!P271-1</f>
        <v>-1.9300865077961693E-2</v>
      </c>
      <c r="Q272" s="1">
        <f>'1-Kurs'!Q272/'1-Kurs'!Q271-1</f>
        <v>-2.4883174640328409E-2</v>
      </c>
      <c r="R272" s="1">
        <f>'1-Kurs'!R272/'1-Kurs'!R271-1</f>
        <v>-1.0359593522137889E-2</v>
      </c>
      <c r="S272" s="1">
        <f>'1-Kurs'!S272/'1-Kurs'!S271-1</f>
        <v>8.8556680597360327E-3</v>
      </c>
      <c r="T272" s="1">
        <f>'1-Kurs'!T272/'1-Kurs'!T271-1</f>
        <v>2.1402836790278545E-3</v>
      </c>
      <c r="U272" s="1">
        <f>'1-Kurs'!U272/'1-Kurs'!U271-1</f>
        <v>-9.8957794112571995E-2</v>
      </c>
      <c r="V272" s="1">
        <f>'1-Kurs'!V272/'1-Kurs'!V271-1</f>
        <v>2.4063177764166221E-2</v>
      </c>
      <c r="W272" s="1">
        <f>'1-Kurs'!W272/'1-Kurs'!W271-1</f>
        <v>1.0856419027717168E-2</v>
      </c>
      <c r="X272" s="1">
        <f>'1-Kurs'!X272/'1-Kurs'!X271-1</f>
        <v>-0.10482546588640229</v>
      </c>
      <c r="Y272" s="1">
        <f>'1-Kurs'!Y272/'1-Kurs'!Y271-1</f>
        <v>2.8328894879529276E-2</v>
      </c>
      <c r="Z272" s="1">
        <f>'1-Kurs'!Z272/'1-Kurs'!Z271-1</f>
        <v>-4.0978526760728218E-2</v>
      </c>
      <c r="AA272" s="1">
        <f>'1-Kurs'!AA272/'1-Kurs'!AA271-1</f>
        <v>7.1248545896076543E-2</v>
      </c>
      <c r="AB272" s="1">
        <f>'1-Kurs'!AB272/'1-Kurs'!AB271-1</f>
        <v>-2.2482592523959455E-2</v>
      </c>
      <c r="AC272" s="5">
        <f>'1-Kurs'!AC272/'1-Kurs'!AC271-1</f>
        <v>-2.6071322172074196E-2</v>
      </c>
    </row>
    <row r="273" spans="1:29" ht="12.75" customHeight="1" x14ac:dyDescent="0.2">
      <c r="A273" s="9">
        <f>IF('1-Kurs'!A273=0,"",'1-Kurs'!A273)</f>
        <v>41305</v>
      </c>
      <c r="B273" s="1">
        <f>'1-Kurs'!B273/'1-Kurs'!B272-1</f>
        <v>2.3552727121363137E-3</v>
      </c>
      <c r="C273" s="1">
        <f>'1-Kurs'!C273/'1-Kurs'!C272-1</f>
        <v>4.6931753178951929E-2</v>
      </c>
      <c r="D273" s="1">
        <f>'1-Kurs'!D273/'1-Kurs'!D272-1</f>
        <v>2.1968968521603127E-2</v>
      </c>
      <c r="E273" s="1">
        <f>'1-Kurs'!E273/'1-Kurs'!E272-1</f>
        <v>2.1830428696058002E-2</v>
      </c>
      <c r="F273" s="1">
        <f>'1-Kurs'!F273/'1-Kurs'!F272-1</f>
        <v>6.0574917100379988E-2</v>
      </c>
      <c r="G273" s="1">
        <f>'1-Kurs'!G273/'1-Kurs'!G272-1</f>
        <v>0.10400730892823384</v>
      </c>
      <c r="H273" s="1">
        <f>'1-Kurs'!H273/'1-Kurs'!H272-1</f>
        <v>-9.4681750824314737E-3</v>
      </c>
      <c r="I273" s="1">
        <f>'1-Kurs'!I273/'1-Kurs'!I272-1</f>
        <v>3.3842525328593442E-2</v>
      </c>
      <c r="J273" s="1">
        <f>'1-Kurs'!J273/'1-Kurs'!J272-1</f>
        <v>8.1860555770272292E-3</v>
      </c>
      <c r="K273" s="1">
        <f>'1-Kurs'!K273/'1-Kurs'!K272-1</f>
        <v>7.4847658553551799E-3</v>
      </c>
      <c r="L273" s="1">
        <f>'1-Kurs'!L273/'1-Kurs'!L272-1</f>
        <v>-2.5160248554868314E-2</v>
      </c>
      <c r="M273" s="1">
        <f>'1-Kurs'!M273/'1-Kurs'!M272-1</f>
        <v>-7.6699744334185471E-3</v>
      </c>
      <c r="N273" s="1">
        <f>'1-Kurs'!N273/'1-Kurs'!N272-1</f>
        <v>7.3175695766173554E-2</v>
      </c>
      <c r="O273" s="1">
        <f>'1-Kurs'!O273/'1-Kurs'!O272-1</f>
        <v>3.7250568296909758E-2</v>
      </c>
      <c r="P273" s="1">
        <f>'1-Kurs'!P273/'1-Kurs'!P272-1</f>
        <v>4.1924280678464987E-2</v>
      </c>
      <c r="Q273" s="1">
        <f>'1-Kurs'!Q273/'1-Kurs'!Q272-1</f>
        <v>1.6754396192252941E-2</v>
      </c>
      <c r="R273" s="1">
        <f>'1-Kurs'!R273/'1-Kurs'!R272-1</f>
        <v>6.3648149217732541E-2</v>
      </c>
      <c r="S273" s="1">
        <f>'1-Kurs'!S273/'1-Kurs'!S272-1</f>
        <v>-3.7355826613776788E-2</v>
      </c>
      <c r="T273" s="1">
        <f>'1-Kurs'!T273/'1-Kurs'!T272-1</f>
        <v>9.7080030539269391E-2</v>
      </c>
      <c r="U273" s="1">
        <f>'1-Kurs'!U273/'1-Kurs'!U272-1</f>
        <v>1.9916122484153753E-3</v>
      </c>
      <c r="V273" s="1">
        <f>'1-Kurs'!V273/'1-Kurs'!V272-1</f>
        <v>5.6639620878433883E-2</v>
      </c>
      <c r="W273" s="1">
        <f>'1-Kurs'!W273/'1-Kurs'!W272-1</f>
        <v>3.0127433628318601E-2</v>
      </c>
      <c r="X273" s="1">
        <f>'1-Kurs'!X273/'1-Kurs'!X272-1</f>
        <v>-1.3802090015064716E-2</v>
      </c>
      <c r="Y273" s="1">
        <f>'1-Kurs'!Y273/'1-Kurs'!Y272-1</f>
        <v>4.4113916640649453E-2</v>
      </c>
      <c r="Z273" s="1">
        <f>'1-Kurs'!Z273/'1-Kurs'!Z272-1</f>
        <v>8.6297653358943682E-2</v>
      </c>
      <c r="AA273" s="1">
        <f>'1-Kurs'!AA273/'1-Kurs'!AA272-1</f>
        <v>5.8571015545450633E-2</v>
      </c>
      <c r="AB273" s="1">
        <f>'1-Kurs'!AB273/'1-Kurs'!AB272-1</f>
        <v>3.1588463622684415E-2</v>
      </c>
      <c r="AC273" s="5">
        <f>'1-Kurs'!AC273/'1-Kurs'!AC272-1</f>
        <v>2.3972595396878571E-2</v>
      </c>
    </row>
    <row r="274" spans="1:29" ht="12.75" customHeight="1" x14ac:dyDescent="0.2">
      <c r="A274" s="9">
        <f>IF('1-Kurs'!A274=0,"",'1-Kurs'!A274)</f>
        <v>41333</v>
      </c>
      <c r="B274" s="1">
        <f>'1-Kurs'!B274/'1-Kurs'!B273-1</f>
        <v>-4.8959228519849352E-2</v>
      </c>
      <c r="C274" s="1">
        <f>'1-Kurs'!C274/'1-Kurs'!C273-1</f>
        <v>-2.8693808411837662E-2</v>
      </c>
      <c r="D274" s="1">
        <f>'1-Kurs'!D274/'1-Kurs'!D273-1</f>
        <v>-4.5345619269955617E-2</v>
      </c>
      <c r="E274" s="1">
        <f>'1-Kurs'!E274/'1-Kurs'!E273-1</f>
        <v>-5.3319413443155272E-2</v>
      </c>
      <c r="F274" s="1">
        <f>'1-Kurs'!F274/'1-Kurs'!F273-1</f>
        <v>-4.9209655577963973E-2</v>
      </c>
      <c r="G274" s="1">
        <f>'1-Kurs'!G274/'1-Kurs'!G273-1</f>
        <v>1.5422780514067203E-2</v>
      </c>
      <c r="H274" s="1">
        <f>'1-Kurs'!H274/'1-Kurs'!H273-1</f>
        <v>-5.0414403560541277E-2</v>
      </c>
      <c r="I274" s="1">
        <f>'1-Kurs'!I274/'1-Kurs'!I273-1</f>
        <v>-3.2775577133474121E-2</v>
      </c>
      <c r="J274" s="1">
        <f>'1-Kurs'!J274/'1-Kurs'!J273-1</f>
        <v>-0.11435526054189915</v>
      </c>
      <c r="K274" s="1">
        <f>'1-Kurs'!K274/'1-Kurs'!K273-1</f>
        <v>-9.3392299687825253E-2</v>
      </c>
      <c r="L274" s="1">
        <f>'1-Kurs'!L274/'1-Kurs'!L273-1</f>
        <v>-2.2145543053693095E-2</v>
      </c>
      <c r="M274" s="1">
        <f>'1-Kurs'!M274/'1-Kurs'!M273-1</f>
        <v>1.637554585152845E-2</v>
      </c>
      <c r="N274" s="1">
        <f>'1-Kurs'!N274/'1-Kurs'!N273-1</f>
        <v>-9.5782488705035029E-2</v>
      </c>
      <c r="O274" s="1">
        <f>'1-Kurs'!O274/'1-Kurs'!O273-1</f>
        <v>-9.4828489065100108E-2</v>
      </c>
      <c r="P274" s="1">
        <f>'1-Kurs'!P274/'1-Kurs'!P273-1</f>
        <v>-2.1247492268249291E-3</v>
      </c>
      <c r="Q274" s="1">
        <f>'1-Kurs'!Q274/'1-Kurs'!Q273-1</f>
        <v>2.5038376657683603E-2</v>
      </c>
      <c r="R274" s="1">
        <f>'1-Kurs'!R274/'1-Kurs'!R273-1</f>
        <v>-7.835363420228636E-2</v>
      </c>
      <c r="S274" s="1">
        <f>'1-Kurs'!S274/'1-Kurs'!S273-1</f>
        <v>-2.1557040903621316E-2</v>
      </c>
      <c r="T274" s="1">
        <f>'1-Kurs'!T274/'1-Kurs'!T273-1</f>
        <v>-4.2769720851288495E-2</v>
      </c>
      <c r="U274" s="1">
        <f>'1-Kurs'!U274/'1-Kurs'!U273-1</f>
        <v>-9.223204217757297E-2</v>
      </c>
      <c r="V274" s="1">
        <f>'1-Kurs'!V274/'1-Kurs'!V273-1</f>
        <v>-6.2108130865259459E-2</v>
      </c>
      <c r="W274" s="1">
        <f>'1-Kurs'!W274/'1-Kurs'!W273-1</f>
        <v>-4.3111085147984229E-2</v>
      </c>
      <c r="X274" s="1">
        <f>'1-Kurs'!X274/'1-Kurs'!X273-1</f>
        <v>-3.2502587756057855E-2</v>
      </c>
      <c r="Y274" s="1">
        <f>'1-Kurs'!Y274/'1-Kurs'!Y273-1</f>
        <v>-6.4868911118762695E-2</v>
      </c>
      <c r="Z274" s="1">
        <f>'1-Kurs'!Z274/'1-Kurs'!Z273-1</f>
        <v>-5.4785982946712664E-2</v>
      </c>
      <c r="AA274" s="1">
        <f>'1-Kurs'!AA274/'1-Kurs'!AA273-1</f>
        <v>-5.5743197527136301E-2</v>
      </c>
      <c r="AB274" s="1">
        <f>'1-Kurs'!AB274/'1-Kurs'!AB273-1</f>
        <v>-4.7020852564252258E-2</v>
      </c>
      <c r="AC274" s="5">
        <f>'1-Kurs'!AC274/'1-Kurs'!AC273-1</f>
        <v>-4.0867983552996701E-2</v>
      </c>
    </row>
    <row r="275" spans="1:29" ht="12.75" customHeight="1" x14ac:dyDescent="0.2">
      <c r="A275" s="9">
        <f>IF('1-Kurs'!A275=0,"",'1-Kurs'!A275)</f>
        <v>41361</v>
      </c>
      <c r="B275" s="1">
        <f>'1-Kurs'!B275/'1-Kurs'!B274-1</f>
        <v>-5.0715496893732004E-2</v>
      </c>
      <c r="C275" s="1">
        <f>'1-Kurs'!C275/'1-Kurs'!C274-1</f>
        <v>1.7908588394590641E-3</v>
      </c>
      <c r="D275" s="1">
        <f>'1-Kurs'!D275/'1-Kurs'!D274-1</f>
        <v>-4.2176033463200646E-2</v>
      </c>
      <c r="E275" s="1">
        <f>'1-Kurs'!E275/'1-Kurs'!E274-1</f>
        <v>-4.0941050964821146E-2</v>
      </c>
      <c r="F275" s="1">
        <f>'1-Kurs'!F275/'1-Kurs'!F274-1</f>
        <v>-1.1651001332787403E-2</v>
      </c>
      <c r="G275" s="1">
        <f>'1-Kurs'!G275/'1-Kurs'!G274-1</f>
        <v>3.7247216903540714E-2</v>
      </c>
      <c r="H275" s="1">
        <f>'1-Kurs'!H275/'1-Kurs'!H274-1</f>
        <v>9.9150455991854347E-3</v>
      </c>
      <c r="I275" s="1">
        <f>'1-Kurs'!I275/'1-Kurs'!I274-1</f>
        <v>4.0307277751059356E-3</v>
      </c>
      <c r="J275" s="1">
        <f>'1-Kurs'!J275/'1-Kurs'!J274-1</f>
        <v>-3.4465566060551844E-2</v>
      </c>
      <c r="K275" s="1">
        <f>'1-Kurs'!K275/'1-Kurs'!K274-1</f>
        <v>4.3593422359562428E-3</v>
      </c>
      <c r="L275" s="1">
        <f>'1-Kurs'!L275/'1-Kurs'!L274-1</f>
        <v>-6.9441391033729927E-3</v>
      </c>
      <c r="M275" s="1">
        <f>'1-Kurs'!M275/'1-Kurs'!M274-1</f>
        <v>0.13972073039742194</v>
      </c>
      <c r="N275" s="1">
        <f>'1-Kurs'!N275/'1-Kurs'!N274-1</f>
        <v>2.1864089802801079E-3</v>
      </c>
      <c r="O275" s="1">
        <f>'1-Kurs'!O275/'1-Kurs'!O274-1</f>
        <v>-3.7574885682821746E-3</v>
      </c>
      <c r="P275" s="1">
        <f>'1-Kurs'!P275/'1-Kurs'!P274-1</f>
        <v>-3.2633801583660582E-2</v>
      </c>
      <c r="Q275" s="1">
        <f>'1-Kurs'!Q275/'1-Kurs'!Q274-1</f>
        <v>-7.1094990215949894E-2</v>
      </c>
      <c r="R275" s="1">
        <f>'1-Kurs'!R275/'1-Kurs'!R274-1</f>
        <v>2.0232945422227866E-2</v>
      </c>
      <c r="S275" s="1">
        <f>'1-Kurs'!S275/'1-Kurs'!S274-1</f>
        <v>-3.9621711368942547E-2</v>
      </c>
      <c r="T275" s="1">
        <f>'1-Kurs'!T275/'1-Kurs'!T274-1</f>
        <v>1.0701648549041209E-2</v>
      </c>
      <c r="U275" s="1">
        <f>'1-Kurs'!U275/'1-Kurs'!U274-1</f>
        <v>-3.7364653512993229E-2</v>
      </c>
      <c r="V275" s="1">
        <f>'1-Kurs'!V275/'1-Kurs'!V274-1</f>
        <v>5.1670181011583605E-2</v>
      </c>
      <c r="W275" s="1">
        <f>'1-Kurs'!W275/'1-Kurs'!W274-1</f>
        <v>-8.6706705182550525E-2</v>
      </c>
      <c r="X275" s="1">
        <f>'1-Kurs'!X275/'1-Kurs'!X274-1</f>
        <v>1.6472635564066751E-2</v>
      </c>
      <c r="Y275" s="1">
        <f>'1-Kurs'!Y275/'1-Kurs'!Y274-1</f>
        <v>-7.7138800573828159E-2</v>
      </c>
      <c r="Z275" s="1">
        <f>'1-Kurs'!Z275/'1-Kurs'!Z274-1</f>
        <v>-7.9037861325069736E-3</v>
      </c>
      <c r="AA275" s="1">
        <f>'1-Kurs'!AA275/'1-Kurs'!AA274-1</f>
        <v>-7.9164912863025627E-3</v>
      </c>
      <c r="AB275" s="1">
        <f>'1-Kurs'!AB275/'1-Kurs'!AB274-1</f>
        <v>-9.7193836525235611E-3</v>
      </c>
      <c r="AC275" s="5">
        <f>'1-Kurs'!AC275/'1-Kurs'!AC274-1</f>
        <v>6.7382468187171529E-3</v>
      </c>
    </row>
    <row r="276" spans="1:29" ht="12.75" customHeight="1" x14ac:dyDescent="0.2">
      <c r="A276" s="9">
        <f>IF('1-Kurs'!A276=0,"",'1-Kurs'!A276)</f>
        <v>41394</v>
      </c>
      <c r="B276" s="1">
        <f>'1-Kurs'!B276/'1-Kurs'!B275-1</f>
        <v>-2.7198654824831969E-2</v>
      </c>
      <c r="C276" s="1">
        <f>'1-Kurs'!C276/'1-Kurs'!C275-1</f>
        <v>-6.7307630977627153E-2</v>
      </c>
      <c r="D276" s="1">
        <f>'1-Kurs'!D276/'1-Kurs'!D275-1</f>
        <v>-3.2224170664193252E-2</v>
      </c>
      <c r="E276" s="1">
        <f>'1-Kurs'!E276/'1-Kurs'!E275-1</f>
        <v>-6.850213007908712E-2</v>
      </c>
      <c r="F276" s="1">
        <f>'1-Kurs'!F276/'1-Kurs'!F275-1</f>
        <v>-4.2257369369686937E-2</v>
      </c>
      <c r="G276" s="1">
        <f>'1-Kurs'!G276/'1-Kurs'!G275-1</f>
        <v>-3.3364701547398234E-2</v>
      </c>
      <c r="H276" s="1">
        <f>'1-Kurs'!H276/'1-Kurs'!H275-1</f>
        <v>-7.7404839617276955E-2</v>
      </c>
      <c r="I276" s="1">
        <f>'1-Kurs'!I276/'1-Kurs'!I275-1</f>
        <v>-6.7287372689426084E-2</v>
      </c>
      <c r="J276" s="1">
        <f>'1-Kurs'!J276/'1-Kurs'!J275-1</f>
        <v>7.5612014993050591E-2</v>
      </c>
      <c r="K276" s="1">
        <f>'1-Kurs'!K276/'1-Kurs'!K275-1</f>
        <v>1.6526564474479422E-2</v>
      </c>
      <c r="L276" s="1">
        <f>'1-Kurs'!L276/'1-Kurs'!L275-1</f>
        <v>-1.9843411007457123E-2</v>
      </c>
      <c r="M276" s="1">
        <f>'1-Kurs'!M276/'1-Kurs'!M275-1</f>
        <v>6.9438685113280885E-2</v>
      </c>
      <c r="N276" s="1">
        <f>'1-Kurs'!N276/'1-Kurs'!N275-1</f>
        <v>-7.778390601130647E-2</v>
      </c>
      <c r="O276" s="1">
        <f>'1-Kurs'!O276/'1-Kurs'!O275-1</f>
        <v>-0.14805676548025881</v>
      </c>
      <c r="P276" s="1">
        <f>'1-Kurs'!P276/'1-Kurs'!P275-1</f>
        <v>1.3711199072641733E-2</v>
      </c>
      <c r="Q276" s="1">
        <f>'1-Kurs'!Q276/'1-Kurs'!Q275-1</f>
        <v>2.7296772515619905E-2</v>
      </c>
      <c r="R276" s="1">
        <f>'1-Kurs'!R276/'1-Kurs'!R275-1</f>
        <v>-2.2086700597323539E-2</v>
      </c>
      <c r="S276" s="1">
        <f>'1-Kurs'!S276/'1-Kurs'!S275-1</f>
        <v>-2.6702607634425668E-3</v>
      </c>
      <c r="T276" s="1">
        <f>'1-Kurs'!T276/'1-Kurs'!T275-1</f>
        <v>-0.10035151476212689</v>
      </c>
      <c r="U276" s="1">
        <f>'1-Kurs'!U276/'1-Kurs'!U275-1</f>
        <v>5.4768369384203597E-2</v>
      </c>
      <c r="V276" s="1">
        <f>'1-Kurs'!V276/'1-Kurs'!V275-1</f>
        <v>-4.2200988234509906E-2</v>
      </c>
      <c r="W276" s="1">
        <f>'1-Kurs'!W276/'1-Kurs'!W275-1</f>
        <v>-2.0043221070743855E-2</v>
      </c>
      <c r="X276" s="1">
        <f>'1-Kurs'!X276/'1-Kurs'!X275-1</f>
        <v>8.2987998798179197E-2</v>
      </c>
      <c r="Y276" s="1">
        <f>'1-Kurs'!Y276/'1-Kurs'!Y275-1</f>
        <v>-4.3693310504142491E-2</v>
      </c>
      <c r="Z276" s="1">
        <f>'1-Kurs'!Z276/'1-Kurs'!Z275-1</f>
        <v>-4.2749490704425575E-2</v>
      </c>
      <c r="AA276" s="1">
        <f>'1-Kurs'!AA276/'1-Kurs'!AA275-1</f>
        <v>-0.12353886179140772</v>
      </c>
      <c r="AB276" s="1">
        <f>'1-Kurs'!AB276/'1-Kurs'!AB275-1</f>
        <v>-2.7623988320969795E-2</v>
      </c>
      <c r="AC276" s="5">
        <f>'1-Kurs'!AC276/'1-Kurs'!AC275-1</f>
        <v>-2.7909977375074835E-2</v>
      </c>
    </row>
    <row r="277" spans="1:29" ht="12.75" customHeight="1" x14ac:dyDescent="0.2">
      <c r="A277" s="9">
        <f>IF('1-Kurs'!A277=0,"",'1-Kurs'!A277)</f>
        <v>41425</v>
      </c>
      <c r="B277" s="1">
        <f>'1-Kurs'!B277/'1-Kurs'!B276-1</f>
        <v>1.1701398283602282E-2</v>
      </c>
      <c r="C277" s="1">
        <f>'1-Kurs'!C277/'1-Kurs'!C276-1</f>
        <v>-1.6419280332810704E-2</v>
      </c>
      <c r="D277" s="1">
        <f>'1-Kurs'!D277/'1-Kurs'!D276-1</f>
        <v>-5.9548500617722988E-2</v>
      </c>
      <c r="E277" s="1">
        <f>'1-Kurs'!E277/'1-Kurs'!E276-1</f>
        <v>3.2980937675981981E-2</v>
      </c>
      <c r="F277" s="1">
        <f>'1-Kurs'!F277/'1-Kurs'!F276-1</f>
        <v>1.8501817512538654E-2</v>
      </c>
      <c r="G277" s="1">
        <f>'1-Kurs'!G277/'1-Kurs'!G276-1</f>
        <v>-9.2681349933758983E-2</v>
      </c>
      <c r="H277" s="1">
        <f>'1-Kurs'!H277/'1-Kurs'!H276-1</f>
        <v>-5.4632910294794335E-2</v>
      </c>
      <c r="I277" s="1">
        <f>'1-Kurs'!I277/'1-Kurs'!I276-1</f>
        <v>-2.0596120229516179E-2</v>
      </c>
      <c r="J277" s="1">
        <f>'1-Kurs'!J277/'1-Kurs'!J276-1</f>
        <v>-4.8728291082363206E-2</v>
      </c>
      <c r="K277" s="1">
        <f>'1-Kurs'!K277/'1-Kurs'!K276-1</f>
        <v>1.0809759050470769E-2</v>
      </c>
      <c r="L277" s="1">
        <f>'1-Kurs'!L277/'1-Kurs'!L276-1</f>
        <v>-1.2877356937610163E-2</v>
      </c>
      <c r="M277" s="1">
        <f>'1-Kurs'!M277/'1-Kurs'!M276-1</f>
        <v>-9.3270823786527624E-2</v>
      </c>
      <c r="N277" s="1">
        <f>'1-Kurs'!N277/'1-Kurs'!N276-1</f>
        <v>-3.8259324823972429E-2</v>
      </c>
      <c r="O277" s="1">
        <f>'1-Kurs'!O277/'1-Kurs'!O276-1</f>
        <v>-8.0262004852666879E-2</v>
      </c>
      <c r="P277" s="1">
        <f>'1-Kurs'!P277/'1-Kurs'!P276-1</f>
        <v>7.9383958164414237E-2</v>
      </c>
      <c r="Q277" s="1">
        <f>'1-Kurs'!Q277/'1-Kurs'!Q276-1</f>
        <v>7.8931593894379093E-2</v>
      </c>
      <c r="R277" s="1">
        <f>'1-Kurs'!R277/'1-Kurs'!R276-1</f>
        <v>-1.7028091762296693E-2</v>
      </c>
      <c r="S277" s="1">
        <f>'1-Kurs'!S277/'1-Kurs'!S276-1</f>
        <v>-5.9622930267260732E-2</v>
      </c>
      <c r="T277" s="1">
        <f>'1-Kurs'!T277/'1-Kurs'!T276-1</f>
        <v>-1.0414426542675548E-2</v>
      </c>
      <c r="U277" s="1">
        <f>'1-Kurs'!U277/'1-Kurs'!U276-1</f>
        <v>-3.4847416658273733E-2</v>
      </c>
      <c r="V277" s="1">
        <f>'1-Kurs'!V277/'1-Kurs'!V276-1</f>
        <v>-1.8215726979411095E-2</v>
      </c>
      <c r="W277" s="1">
        <f>'1-Kurs'!W277/'1-Kurs'!W276-1</f>
        <v>2.5495239203444209E-2</v>
      </c>
      <c r="X277" s="1">
        <f>'1-Kurs'!X277/'1-Kurs'!X276-1</f>
        <v>-7.4709394640507854E-2</v>
      </c>
      <c r="Y277" s="1">
        <f>'1-Kurs'!Y277/'1-Kurs'!Y276-1</f>
        <v>8.9783808304598534E-2</v>
      </c>
      <c r="Z277" s="1">
        <f>'1-Kurs'!Z277/'1-Kurs'!Z276-1</f>
        <v>-3.0084702969552457E-2</v>
      </c>
      <c r="AA277" s="1">
        <f>'1-Kurs'!AA277/'1-Kurs'!AA276-1</f>
        <v>2.533044530156503E-2</v>
      </c>
      <c r="AB277" s="1">
        <f>'1-Kurs'!AB277/'1-Kurs'!AB276-1</f>
        <v>-1.4972295973874061E-2</v>
      </c>
      <c r="AC277" s="5">
        <f>'1-Kurs'!AC277/'1-Kurs'!AC276-1</f>
        <v>-2.2427933583602622E-2</v>
      </c>
    </row>
    <row r="278" spans="1:29" ht="12.75" customHeight="1" x14ac:dyDescent="0.2">
      <c r="A278" s="9">
        <f>IF('1-Kurs'!A278=0,"",'1-Kurs'!A278)</f>
        <v>41453</v>
      </c>
      <c r="B278" s="1">
        <f>'1-Kurs'!B278/'1-Kurs'!B277-1</f>
        <v>-7.7059891908172751E-2</v>
      </c>
      <c r="C278" s="1">
        <f>'1-Kurs'!C278/'1-Kurs'!C277-1</f>
        <v>1.8153620393069225E-2</v>
      </c>
      <c r="D278" s="1">
        <f>'1-Kurs'!D278/'1-Kurs'!D277-1</f>
        <v>-6.6307330562676792E-2</v>
      </c>
      <c r="E278" s="1">
        <f>'1-Kurs'!E278/'1-Kurs'!E277-1</f>
        <v>-7.5556313458708058E-2</v>
      </c>
      <c r="F278" s="1">
        <f>'1-Kurs'!F278/'1-Kurs'!F277-1</f>
        <v>-6.7036064892410763E-2</v>
      </c>
      <c r="G278" s="1">
        <f>'1-Kurs'!G278/'1-Kurs'!G277-1</f>
        <v>7.776887638575114E-2</v>
      </c>
      <c r="H278" s="1">
        <f>'1-Kurs'!H278/'1-Kurs'!H277-1</f>
        <v>-0.12150375905793243</v>
      </c>
      <c r="I278" s="1">
        <f>'1-Kurs'!I278/'1-Kurs'!I277-1</f>
        <v>2.6325659834856907E-2</v>
      </c>
      <c r="J278" s="1">
        <f>'1-Kurs'!J278/'1-Kurs'!J277-1</f>
        <v>-8.715348416210067E-2</v>
      </c>
      <c r="K278" s="1">
        <f>'1-Kurs'!K278/'1-Kurs'!K277-1</f>
        <v>5.6556053428012287E-2</v>
      </c>
      <c r="L278" s="1">
        <f>'1-Kurs'!L278/'1-Kurs'!L277-1</f>
        <v>1.3113602094825483E-2</v>
      </c>
      <c r="M278" s="1">
        <f>'1-Kurs'!M278/'1-Kurs'!M277-1</f>
        <v>-0.11215643587450919</v>
      </c>
      <c r="N278" s="1">
        <f>'1-Kurs'!N278/'1-Kurs'!N277-1</f>
        <v>-7.674804511377542E-2</v>
      </c>
      <c r="O278" s="1">
        <f>'1-Kurs'!O278/'1-Kurs'!O277-1</f>
        <v>-0.12661283933218292</v>
      </c>
      <c r="P278" s="1">
        <f>'1-Kurs'!P278/'1-Kurs'!P277-1</f>
        <v>-3.9453309558790228E-2</v>
      </c>
      <c r="Q278" s="1">
        <f>'1-Kurs'!Q278/'1-Kurs'!Q277-1</f>
        <v>-2.9112704613193263E-2</v>
      </c>
      <c r="R278" s="1">
        <f>'1-Kurs'!R278/'1-Kurs'!R277-1</f>
        <v>-5.3606481910409065E-2</v>
      </c>
      <c r="S278" s="1">
        <f>'1-Kurs'!S278/'1-Kurs'!S277-1</f>
        <v>1.0296347930660588E-3</v>
      </c>
      <c r="T278" s="1">
        <f>'1-Kurs'!T278/'1-Kurs'!T277-1</f>
        <v>-9.0911511887075136E-3</v>
      </c>
      <c r="U278" s="1">
        <f>'1-Kurs'!U278/'1-Kurs'!U277-1</f>
        <v>-7.8923461276402485E-2</v>
      </c>
      <c r="V278" s="1">
        <f>'1-Kurs'!V278/'1-Kurs'!V277-1</f>
        <v>4.5632602083098384E-2</v>
      </c>
      <c r="W278" s="1">
        <f>'1-Kurs'!W278/'1-Kurs'!W277-1</f>
        <v>-4.2938918603786735E-2</v>
      </c>
      <c r="X278" s="1">
        <f>'1-Kurs'!X278/'1-Kurs'!X277-1</f>
        <v>-1.4710624423671992E-2</v>
      </c>
      <c r="Y278" s="1">
        <f>'1-Kurs'!Y278/'1-Kurs'!Y277-1</f>
        <v>-7.3886760150468467E-2</v>
      </c>
      <c r="Z278" s="1">
        <f>'1-Kurs'!Z278/'1-Kurs'!Z277-1</f>
        <v>-8.5858849786271341E-2</v>
      </c>
      <c r="AA278" s="1">
        <f>'1-Kurs'!AA278/'1-Kurs'!AA277-1</f>
        <v>-5.9918267874164655E-2</v>
      </c>
      <c r="AB278" s="1">
        <f>'1-Kurs'!AB278/'1-Kurs'!AB277-1</f>
        <v>-4.0732870951371347E-2</v>
      </c>
      <c r="AC278" s="5">
        <f>'1-Kurs'!AC278/'1-Kurs'!AC277-1</f>
        <v>-4.7145757410487987E-2</v>
      </c>
    </row>
    <row r="279" spans="1:29" ht="12.75" customHeight="1" x14ac:dyDescent="0.2">
      <c r="A279" s="9">
        <f>IF('1-Kurs'!A279=0,"",'1-Kurs'!A279)</f>
        <v>41486</v>
      </c>
      <c r="B279" s="1">
        <f>'1-Kurs'!B279/'1-Kurs'!B278-1</f>
        <v>6.9642741597437663E-3</v>
      </c>
      <c r="C279" s="1">
        <f>'1-Kurs'!C279/'1-Kurs'!C278-1</f>
        <v>5.7087163894009141E-2</v>
      </c>
      <c r="D279" s="1">
        <f>'1-Kurs'!D279/'1-Kurs'!D278-1</f>
        <v>-1.4910991669058959E-2</v>
      </c>
      <c r="E279" s="1">
        <f>'1-Kurs'!E279/'1-Kurs'!E278-1</f>
        <v>1.9991298545385172E-2</v>
      </c>
      <c r="F279" s="1">
        <f>'1-Kurs'!F279/'1-Kurs'!F278-1</f>
        <v>-8.8132679619877807E-2</v>
      </c>
      <c r="G279" s="1">
        <f>'1-Kurs'!G279/'1-Kurs'!G278-1</f>
        <v>1.3966357683216524E-2</v>
      </c>
      <c r="H279" s="1">
        <f>'1-Kurs'!H279/'1-Kurs'!H278-1</f>
        <v>7.1158458636743083E-2</v>
      </c>
      <c r="I279" s="1">
        <f>'1-Kurs'!I279/'1-Kurs'!I278-1</f>
        <v>6.6993045170252064E-2</v>
      </c>
      <c r="J279" s="1">
        <f>'1-Kurs'!J279/'1-Kurs'!J278-1</f>
        <v>2.2833543290626812E-2</v>
      </c>
      <c r="K279" s="1">
        <f>'1-Kurs'!K279/'1-Kurs'!K278-1</f>
        <v>-3.098256534831334E-2</v>
      </c>
      <c r="L279" s="1">
        <f>'1-Kurs'!L279/'1-Kurs'!L278-1</f>
        <v>-6.0152551832481915E-3</v>
      </c>
      <c r="M279" s="1">
        <f>'1-Kurs'!M279/'1-Kurs'!M278-1</f>
        <v>-3.1701550048165328E-2</v>
      </c>
      <c r="N279" s="1">
        <f>'1-Kurs'!N279/'1-Kurs'!N278-1</f>
        <v>1.0147108446805664E-2</v>
      </c>
      <c r="O279" s="1">
        <f>'1-Kurs'!O279/'1-Kurs'!O278-1</f>
        <v>8.1550822821572222E-3</v>
      </c>
      <c r="P279" s="1">
        <f>'1-Kurs'!P279/'1-Kurs'!P278-1</f>
        <v>-3.6503102234122342E-2</v>
      </c>
      <c r="Q279" s="1">
        <f>'1-Kurs'!Q279/'1-Kurs'!Q278-1</f>
        <v>-2.3490669069948567E-2</v>
      </c>
      <c r="R279" s="1">
        <f>'1-Kurs'!R279/'1-Kurs'!R278-1</f>
        <v>-5.3596653784645065E-2</v>
      </c>
      <c r="S279" s="1">
        <f>'1-Kurs'!S279/'1-Kurs'!S278-1</f>
        <v>2.994987577657815E-3</v>
      </c>
      <c r="T279" s="1">
        <f>'1-Kurs'!T279/'1-Kurs'!T278-1</f>
        <v>0.11027810890091461</v>
      </c>
      <c r="U279" s="1">
        <f>'1-Kurs'!U279/'1-Kurs'!U278-1</f>
        <v>9.9197952730192274E-3</v>
      </c>
      <c r="V279" s="1">
        <f>'1-Kurs'!V279/'1-Kurs'!V278-1</f>
        <v>8.9114014372052575E-2</v>
      </c>
      <c r="W279" s="1">
        <f>'1-Kurs'!W279/'1-Kurs'!W278-1</f>
        <v>-1.5333430361385902E-2</v>
      </c>
      <c r="X279" s="1">
        <f>'1-Kurs'!X279/'1-Kurs'!X278-1</f>
        <v>6.1964110730034383E-2</v>
      </c>
      <c r="Y279" s="1">
        <f>'1-Kurs'!Y279/'1-Kurs'!Y278-1</f>
        <v>6.2587019564814828E-3</v>
      </c>
      <c r="Z279" s="1">
        <f>'1-Kurs'!Z279/'1-Kurs'!Z278-1</f>
        <v>6.6763473256205463E-2</v>
      </c>
      <c r="AA279" s="1">
        <f>'1-Kurs'!AA279/'1-Kurs'!AA278-1</f>
        <v>3.7258962053958289E-2</v>
      </c>
      <c r="AB279" s="1">
        <f>'1-Kurs'!AB279/'1-Kurs'!AB278-1</f>
        <v>1.389159957348074E-2</v>
      </c>
      <c r="AC279" s="5">
        <f>'1-Kurs'!AC279/'1-Kurs'!AC278-1</f>
        <v>1.3624427376102366E-2</v>
      </c>
    </row>
    <row r="280" spans="1:29" ht="12.75" customHeight="1" x14ac:dyDescent="0.2">
      <c r="A280" s="9">
        <f>IF('1-Kurs'!A280=0,"",'1-Kurs'!A280)</f>
        <v>41516</v>
      </c>
      <c r="B280" s="1">
        <f>'1-Kurs'!B280/'1-Kurs'!B279-1</f>
        <v>-2.64854406906323E-3</v>
      </c>
      <c r="C280" s="1">
        <f>'1-Kurs'!C280/'1-Kurs'!C279-1</f>
        <v>5.6472250048887229E-2</v>
      </c>
      <c r="D280" s="1">
        <f>'1-Kurs'!D280/'1-Kurs'!D279-1</f>
        <v>-4.0210632619202213E-2</v>
      </c>
      <c r="E280" s="1">
        <f>'1-Kurs'!E280/'1-Kurs'!E279-1</f>
        <v>3.4406814029880106E-2</v>
      </c>
      <c r="F280" s="1">
        <f>'1-Kurs'!F280/'1-Kurs'!F279-1</f>
        <v>-1.1972152597816366E-2</v>
      </c>
      <c r="G280" s="1">
        <f>'1-Kurs'!G280/'1-Kurs'!G279-1</f>
        <v>-1.9804461798815787E-2</v>
      </c>
      <c r="H280" s="1">
        <f>'1-Kurs'!H280/'1-Kurs'!H279-1</f>
        <v>6.3329041341508185E-2</v>
      </c>
      <c r="I280" s="1">
        <f>'1-Kurs'!I280/'1-Kurs'!I279-1</f>
        <v>2.2260872345962524E-2</v>
      </c>
      <c r="J280" s="1">
        <f>'1-Kurs'!J280/'1-Kurs'!J279-1</f>
        <v>-1.352834006736281E-2</v>
      </c>
      <c r="K280" s="1">
        <f>'1-Kurs'!K280/'1-Kurs'!K279-1</f>
        <v>5.1646968502086388E-2</v>
      </c>
      <c r="L280" s="1">
        <f>'1-Kurs'!L280/'1-Kurs'!L279-1</f>
        <v>1.059675488823264E-2</v>
      </c>
      <c r="M280" s="1">
        <f>'1-Kurs'!M280/'1-Kurs'!M279-1</f>
        <v>2.1615266347110529E-2</v>
      </c>
      <c r="N280" s="1">
        <f>'1-Kurs'!N280/'1-Kurs'!N279-1</f>
        <v>-7.1504200645300386E-3</v>
      </c>
      <c r="O280" s="1">
        <f>'1-Kurs'!O280/'1-Kurs'!O279-1</f>
        <v>0.19494183282123889</v>
      </c>
      <c r="P280" s="1">
        <f>'1-Kurs'!P280/'1-Kurs'!P279-1</f>
        <v>0.12542946051607595</v>
      </c>
      <c r="Q280" s="1">
        <f>'1-Kurs'!Q280/'1-Kurs'!Q279-1</f>
        <v>0.16022827370496562</v>
      </c>
      <c r="R280" s="1">
        <f>'1-Kurs'!R280/'1-Kurs'!R279-1</f>
        <v>3.7274057743919009E-2</v>
      </c>
      <c r="S280" s="1">
        <f>'1-Kurs'!S280/'1-Kurs'!S279-1</f>
        <v>-3.7088689074187497E-2</v>
      </c>
      <c r="T280" s="1">
        <f>'1-Kurs'!T280/'1-Kurs'!T279-1</f>
        <v>7.933933530533066E-3</v>
      </c>
      <c r="U280" s="1">
        <f>'1-Kurs'!U280/'1-Kurs'!U279-1</f>
        <v>-3.5475313774399164E-2</v>
      </c>
      <c r="V280" s="1">
        <f>'1-Kurs'!V280/'1-Kurs'!V279-1</f>
        <v>3.6897246576043541E-2</v>
      </c>
      <c r="W280" s="1">
        <f>'1-Kurs'!W280/'1-Kurs'!W279-1</f>
        <v>2.8082782719028421E-2</v>
      </c>
      <c r="X280" s="1">
        <f>'1-Kurs'!X280/'1-Kurs'!X279-1</f>
        <v>5.1361395060482318E-2</v>
      </c>
      <c r="Y280" s="1">
        <f>'1-Kurs'!Y280/'1-Kurs'!Y279-1</f>
        <v>3.6645602047874481E-2</v>
      </c>
      <c r="Z280" s="1">
        <f>'1-Kurs'!Z280/'1-Kurs'!Z279-1</f>
        <v>6.8464404240118792E-2</v>
      </c>
      <c r="AA280" s="1">
        <f>'1-Kurs'!AA280/'1-Kurs'!AA279-1</f>
        <v>3.9707979848427E-2</v>
      </c>
      <c r="AB280" s="1">
        <f>'1-Kurs'!AB280/'1-Kurs'!AB279-1</f>
        <v>3.3823707009499993E-2</v>
      </c>
      <c r="AC280" s="5">
        <f>'1-Kurs'!AC280/'1-Kurs'!AC279-1</f>
        <v>3.4023013309380845E-2</v>
      </c>
    </row>
    <row r="281" spans="1:29" ht="12.75" customHeight="1" x14ac:dyDescent="0.2">
      <c r="A281" s="9">
        <f>IF('1-Kurs'!A281=0,"",'1-Kurs'!A281)</f>
        <v>41547</v>
      </c>
      <c r="B281" s="1">
        <f>'1-Kurs'!B281/'1-Kurs'!B280-1</f>
        <v>9.0031920153395006E-3</v>
      </c>
      <c r="C281" s="1">
        <f>'1-Kurs'!C281/'1-Kurs'!C280-1</f>
        <v>-3.2415680255431067E-2</v>
      </c>
      <c r="D281" s="1">
        <f>'1-Kurs'!D281/'1-Kurs'!D280-1</f>
        <v>-2.2336526985711314E-2</v>
      </c>
      <c r="E281" s="1">
        <f>'1-Kurs'!E281/'1-Kurs'!E280-1</f>
        <v>2.7857515785118858E-2</v>
      </c>
      <c r="F281" s="1">
        <f>'1-Kurs'!F281/'1-Kurs'!F280-1</f>
        <v>-8.4006288378592586E-2</v>
      </c>
      <c r="G281" s="1">
        <f>'1-Kurs'!G281/'1-Kurs'!G280-1</f>
        <v>4.457740291350798E-2</v>
      </c>
      <c r="H281" s="1">
        <f>'1-Kurs'!H281/'1-Kurs'!H280-1</f>
        <v>-4.9476775817528074E-2</v>
      </c>
      <c r="I281" s="1">
        <f>'1-Kurs'!I281/'1-Kurs'!I280-1</f>
        <v>-5.2013863777947367E-2</v>
      </c>
      <c r="J281" s="1">
        <f>'1-Kurs'!J281/'1-Kurs'!J280-1</f>
        <v>5.1192390075421867E-2</v>
      </c>
      <c r="K281" s="1">
        <f>'1-Kurs'!K281/'1-Kurs'!K280-1</f>
        <v>2.4751442675380764E-2</v>
      </c>
      <c r="L281" s="1">
        <f>'1-Kurs'!L281/'1-Kurs'!L280-1</f>
        <v>1.1387262971769951E-2</v>
      </c>
      <c r="M281" s="1">
        <f>'1-Kurs'!M281/'1-Kurs'!M280-1</f>
        <v>-3.3640226628895209E-2</v>
      </c>
      <c r="N281" s="1">
        <f>'1-Kurs'!N281/'1-Kurs'!N280-1</f>
        <v>9.4814454003127047E-3</v>
      </c>
      <c r="O281" s="1">
        <f>'1-Kurs'!O281/'1-Kurs'!O280-1</f>
        <v>-7.6748602901932306E-2</v>
      </c>
      <c r="P281" s="1">
        <f>'1-Kurs'!P281/'1-Kurs'!P280-1</f>
        <v>-5.5046284869970985E-2</v>
      </c>
      <c r="Q281" s="1">
        <f>'1-Kurs'!Q281/'1-Kurs'!Q280-1</f>
        <v>-4.317265758317812E-2</v>
      </c>
      <c r="R281" s="1">
        <f>'1-Kurs'!R281/'1-Kurs'!R280-1</f>
        <v>-7.2007155138899659E-2</v>
      </c>
      <c r="S281" s="1">
        <f>'1-Kurs'!S281/'1-Kurs'!S280-1</f>
        <v>7.8247173972359807E-2</v>
      </c>
      <c r="T281" s="1">
        <f>'1-Kurs'!T281/'1-Kurs'!T280-1</f>
        <v>-7.8873390741852178E-2</v>
      </c>
      <c r="U281" s="1">
        <f>'1-Kurs'!U281/'1-Kurs'!U280-1</f>
        <v>3.7481356813485966E-2</v>
      </c>
      <c r="V281" s="1">
        <f>'1-Kurs'!V281/'1-Kurs'!V280-1</f>
        <v>-4.4340967533092579E-2</v>
      </c>
      <c r="W281" s="1">
        <f>'1-Kurs'!W281/'1-Kurs'!W280-1</f>
        <v>1.857715171871277E-5</v>
      </c>
      <c r="X281" s="1">
        <f>'1-Kurs'!X281/'1-Kurs'!X280-1</f>
        <v>8.3764876896520457E-2</v>
      </c>
      <c r="Y281" s="1">
        <f>'1-Kurs'!Y281/'1-Kurs'!Y280-1</f>
        <v>-2.0785390561893324E-2</v>
      </c>
      <c r="Z281" s="1">
        <f>'1-Kurs'!Z281/'1-Kurs'!Z280-1</f>
        <v>-7.7260851570988387E-2</v>
      </c>
      <c r="AA281" s="1">
        <f>'1-Kurs'!AA281/'1-Kurs'!AA280-1</f>
        <v>9.9078771420132439E-2</v>
      </c>
      <c r="AB281" s="1">
        <f>'1-Kurs'!AB281/'1-Kurs'!AB280-1</f>
        <v>-1.0203202102109454E-2</v>
      </c>
      <c r="AC281" s="5">
        <f>'1-Kurs'!AC281/'1-Kurs'!AC280-1</f>
        <v>-2.5541835752324493E-2</v>
      </c>
    </row>
    <row r="282" spans="1:29" ht="12.75" customHeight="1" x14ac:dyDescent="0.2">
      <c r="A282" s="9">
        <f>IF('1-Kurs'!A282=0,"",'1-Kurs'!A282)</f>
        <v>41578</v>
      </c>
      <c r="B282" s="1">
        <f>'1-Kurs'!B282/'1-Kurs'!B281-1</f>
        <v>-6.5935865918376191E-4</v>
      </c>
      <c r="C282" s="1">
        <f>'1-Kurs'!C282/'1-Kurs'!C281-1</f>
        <v>1.965980061841055E-2</v>
      </c>
      <c r="D282" s="1">
        <f>'1-Kurs'!D282/'1-Kurs'!D281-1</f>
        <v>-7.2959235445513415E-2</v>
      </c>
      <c r="E282" s="1">
        <f>'1-Kurs'!E282/'1-Kurs'!E281-1</f>
        <v>-6.7294097480862236E-3</v>
      </c>
      <c r="F282" s="1">
        <f>'1-Kurs'!F282/'1-Kurs'!F281-1</f>
        <v>-2.9971688841296307E-2</v>
      </c>
      <c r="G282" s="1">
        <f>'1-Kurs'!G282/'1-Kurs'!G281-1</f>
        <v>-0.11497197758206568</v>
      </c>
      <c r="H282" s="1">
        <f>'1-Kurs'!H282/'1-Kurs'!H281-1</f>
        <v>-2.4451951840219754E-3</v>
      </c>
      <c r="I282" s="1">
        <f>'1-Kurs'!I282/'1-Kurs'!I281-1</f>
        <v>-2.2994804025306959E-3</v>
      </c>
      <c r="J282" s="1">
        <f>'1-Kurs'!J282/'1-Kurs'!J281-1</f>
        <v>1.3945220115347823E-3</v>
      </c>
      <c r="K282" s="1">
        <f>'1-Kurs'!K282/'1-Kurs'!K281-1</f>
        <v>2.947961191396975E-2</v>
      </c>
      <c r="L282" s="1">
        <f>'1-Kurs'!L282/'1-Kurs'!L281-1</f>
        <v>5.72485288476976E-3</v>
      </c>
      <c r="M282" s="1">
        <f>'1-Kurs'!M282/'1-Kurs'!M281-1</f>
        <v>-3.7925980212531907E-2</v>
      </c>
      <c r="N282" s="1">
        <f>'1-Kurs'!N282/'1-Kurs'!N281-1</f>
        <v>4.5452603179904072E-2</v>
      </c>
      <c r="O282" s="1">
        <f>'1-Kurs'!O282/'1-Kurs'!O281-1</f>
        <v>7.366551590202608E-3</v>
      </c>
      <c r="P282" s="1">
        <f>'1-Kurs'!P282/'1-Kurs'!P281-1</f>
        <v>-1.1706514133529522E-2</v>
      </c>
      <c r="Q282" s="1">
        <f>'1-Kurs'!Q282/'1-Kurs'!Q281-1</f>
        <v>-1.311201517861782E-2</v>
      </c>
      <c r="R282" s="1">
        <f>'1-Kurs'!R282/'1-Kurs'!R281-1</f>
        <v>5.0439583319341619E-3</v>
      </c>
      <c r="S282" s="1">
        <f>'1-Kurs'!S282/'1-Kurs'!S281-1</f>
        <v>9.965148704705884E-3</v>
      </c>
      <c r="T282" s="1">
        <f>'1-Kurs'!T282/'1-Kurs'!T281-1</f>
        <v>-7.8605686202374292E-3</v>
      </c>
      <c r="U282" s="1">
        <f>'1-Kurs'!U282/'1-Kurs'!U281-1</f>
        <v>-1.6169396186475615E-2</v>
      </c>
      <c r="V282" s="1">
        <f>'1-Kurs'!V282/'1-Kurs'!V281-1</f>
        <v>-5.0441433458327856E-2</v>
      </c>
      <c r="W282" s="1">
        <f>'1-Kurs'!W282/'1-Kurs'!W281-1</f>
        <v>1.2039386060771928E-2</v>
      </c>
      <c r="X282" s="1">
        <f>'1-Kurs'!X282/'1-Kurs'!X281-1</f>
        <v>1.4056437696623236E-2</v>
      </c>
      <c r="Y282" s="1">
        <f>'1-Kurs'!Y282/'1-Kurs'!Y281-1</f>
        <v>2.9096792970755958E-2</v>
      </c>
      <c r="Z282" s="1">
        <f>'1-Kurs'!Z282/'1-Kurs'!Z281-1</f>
        <v>2.5531365789813298E-2</v>
      </c>
      <c r="AA282" s="1">
        <f>'1-Kurs'!AA282/'1-Kurs'!AA281-1</f>
        <v>-2.0606773619167074E-2</v>
      </c>
      <c r="AB282" s="1">
        <f>'1-Kurs'!AB282/'1-Kurs'!AB281-1</f>
        <v>-7.0403075199303444E-3</v>
      </c>
      <c r="AC282" s="5">
        <f>'1-Kurs'!AC282/'1-Kurs'!AC281-1</f>
        <v>-1.4766192828094882E-2</v>
      </c>
    </row>
    <row r="283" spans="1:29" ht="12.75" customHeight="1" x14ac:dyDescent="0.2">
      <c r="A283" s="9">
        <f>IF('1-Kurs'!A283=0,"",'1-Kurs'!A283)</f>
        <v>41607</v>
      </c>
      <c r="B283" s="1">
        <f>'1-Kurs'!B283/'1-Kurs'!B282-1</f>
        <v>-6.4475040351593682E-2</v>
      </c>
      <c r="C283" s="1">
        <f>'1-Kurs'!C283/'1-Kurs'!C282-1</f>
        <v>8.6647054161299586E-3</v>
      </c>
      <c r="D283" s="1">
        <f>'1-Kurs'!D283/'1-Kurs'!D282-1</f>
        <v>2.2369494696200753E-2</v>
      </c>
      <c r="E283" s="1">
        <f>'1-Kurs'!E283/'1-Kurs'!E282-1</f>
        <v>-3.1554388047042692E-2</v>
      </c>
      <c r="F283" s="1">
        <f>'1-Kurs'!F283/'1-Kurs'!F282-1</f>
        <v>-3.4270004445936419E-2</v>
      </c>
      <c r="G283" s="1">
        <f>'1-Kurs'!G283/'1-Kurs'!G282-1</f>
        <v>1.2230450723615949E-2</v>
      </c>
      <c r="H283" s="1">
        <f>'1-Kurs'!H283/'1-Kurs'!H282-1</f>
        <v>-5.6119841202350584E-2</v>
      </c>
      <c r="I283" s="1">
        <f>'1-Kurs'!I283/'1-Kurs'!I282-1</f>
        <v>2.5046641770746669E-2</v>
      </c>
      <c r="J283" s="1">
        <f>'1-Kurs'!J283/'1-Kurs'!J282-1</f>
        <v>-4.4444084771933512E-2</v>
      </c>
      <c r="K283" s="1">
        <f>'1-Kurs'!K283/'1-Kurs'!K282-1</f>
        <v>-2.9736994478155032E-2</v>
      </c>
      <c r="L283" s="1">
        <f>'1-Kurs'!L283/'1-Kurs'!L282-1</f>
        <v>-1.1299113304331643E-3</v>
      </c>
      <c r="M283" s="1">
        <f>'1-Kurs'!M283/'1-Kurs'!M282-1</f>
        <v>7.9461055037135742E-2</v>
      </c>
      <c r="N283" s="1">
        <f>'1-Kurs'!N283/'1-Kurs'!N282-1</f>
        <v>-7.7032005203985787E-2</v>
      </c>
      <c r="O283" s="1">
        <f>'1-Kurs'!O283/'1-Kurs'!O282-1</f>
        <v>-8.6317225306307699E-2</v>
      </c>
      <c r="P283" s="1">
        <f>'1-Kurs'!P283/'1-Kurs'!P282-1</f>
        <v>5.5534508362758972E-2</v>
      </c>
      <c r="Q283" s="1">
        <f>'1-Kurs'!Q283/'1-Kurs'!Q282-1</f>
        <v>0.10119297964935159</v>
      </c>
      <c r="R283" s="1">
        <f>'1-Kurs'!R283/'1-Kurs'!R282-1</f>
        <v>-2.8052785982545014E-2</v>
      </c>
      <c r="S283" s="1">
        <f>'1-Kurs'!S283/'1-Kurs'!S282-1</f>
        <v>-6.3814890922196388E-2</v>
      </c>
      <c r="T283" s="1">
        <f>'1-Kurs'!T283/'1-Kurs'!T282-1</f>
        <v>2.7646866487199828E-2</v>
      </c>
      <c r="U283" s="1">
        <f>'1-Kurs'!U283/'1-Kurs'!U282-1</f>
        <v>-1.4504750573922975E-2</v>
      </c>
      <c r="V283" s="1">
        <f>'1-Kurs'!V283/'1-Kurs'!V282-1</f>
        <v>-4.0611246372593057E-2</v>
      </c>
      <c r="W283" s="1">
        <f>'1-Kurs'!W283/'1-Kurs'!W282-1</f>
        <v>-3.9292614817611038E-2</v>
      </c>
      <c r="X283" s="1">
        <f>'1-Kurs'!X283/'1-Kurs'!X282-1</f>
        <v>3.4531541480275374E-2</v>
      </c>
      <c r="Y283" s="1">
        <f>'1-Kurs'!Y283/'1-Kurs'!Y282-1</f>
        <v>-5.2617304355855432E-2</v>
      </c>
      <c r="Z283" s="1">
        <f>'1-Kurs'!Z283/'1-Kurs'!Z282-1</f>
        <v>-5.4906771811399246E-2</v>
      </c>
      <c r="AA283" s="1">
        <f>'1-Kurs'!AA283/'1-Kurs'!AA282-1</f>
        <v>-3.3133382155878799E-3</v>
      </c>
      <c r="AB283" s="1">
        <f>'1-Kurs'!AB283/'1-Kurs'!AB282-1</f>
        <v>-1.3673652098693645E-2</v>
      </c>
      <c r="AC283" s="5">
        <f>'1-Kurs'!AC283/'1-Kurs'!AC282-1</f>
        <v>-8.0034620715150329E-3</v>
      </c>
    </row>
    <row r="284" spans="1:29" ht="12.75" customHeight="1" x14ac:dyDescent="0.2">
      <c r="A284" s="9">
        <f>IF('1-Kurs'!A284=0,"",'1-Kurs'!A284)</f>
        <v>41639</v>
      </c>
      <c r="B284" s="1">
        <f>'1-Kurs'!B284/'1-Kurs'!B283-1</f>
        <v>1.776972702504076E-2</v>
      </c>
      <c r="C284" s="1">
        <f>'1-Kurs'!C284/'1-Kurs'!C283-1</f>
        <v>1.3914574223990117E-2</v>
      </c>
      <c r="D284" s="1">
        <f>'1-Kurs'!D284/'1-Kurs'!D283-1</f>
        <v>-1.2880159363584109E-3</v>
      </c>
      <c r="E284" s="1">
        <f>'1-Kurs'!E284/'1-Kurs'!E283-1</f>
        <v>5.9817135333081639E-2</v>
      </c>
      <c r="F284" s="1">
        <f>'1-Kurs'!F284/'1-Kurs'!F283-1</f>
        <v>-5.8250967717689006E-3</v>
      </c>
      <c r="G284" s="1">
        <f>'1-Kurs'!G284/'1-Kurs'!G283-1</f>
        <v>6.6733096377868728E-2</v>
      </c>
      <c r="H284" s="1">
        <f>'1-Kurs'!H284/'1-Kurs'!H283-1</f>
        <v>-3.8406715911882161E-2</v>
      </c>
      <c r="I284" s="1">
        <f>'1-Kurs'!I284/'1-Kurs'!I283-1</f>
        <v>8.2852661941610339E-3</v>
      </c>
      <c r="J284" s="1">
        <f>'1-Kurs'!J284/'1-Kurs'!J283-1</f>
        <v>-9.6876215305772617E-2</v>
      </c>
      <c r="K284" s="1">
        <f>'1-Kurs'!K284/'1-Kurs'!K283-1</f>
        <v>-5.6799215960254612E-2</v>
      </c>
      <c r="L284" s="1">
        <f>'1-Kurs'!L284/'1-Kurs'!L283-1</f>
        <v>2.8564784601419202E-3</v>
      </c>
      <c r="M284" s="1">
        <f>'1-Kurs'!M284/'1-Kurs'!M283-1</f>
        <v>6.8848410003087279E-2</v>
      </c>
      <c r="N284" s="1">
        <f>'1-Kurs'!N284/'1-Kurs'!N283-1</f>
        <v>2.7038507603824424E-2</v>
      </c>
      <c r="O284" s="1">
        <f>'1-Kurs'!O284/'1-Kurs'!O283-1</f>
        <v>-3.3034172397480743E-2</v>
      </c>
      <c r="P284" s="1">
        <f>'1-Kurs'!P284/'1-Kurs'!P283-1</f>
        <v>-2.1732415619004075E-2</v>
      </c>
      <c r="Q284" s="1">
        <f>'1-Kurs'!Q284/'1-Kurs'!Q283-1</f>
        <v>-2.263695846717495E-2</v>
      </c>
      <c r="R284" s="1">
        <f>'1-Kurs'!R284/'1-Kurs'!R283-1</f>
        <v>-4.2094343790098021E-2</v>
      </c>
      <c r="S284" s="1">
        <f>'1-Kurs'!S284/'1-Kurs'!S283-1</f>
        <v>-4.3087975503474207E-2</v>
      </c>
      <c r="T284" s="1">
        <f>'1-Kurs'!T284/'1-Kurs'!T283-1</f>
        <v>3.5957507797976795E-2</v>
      </c>
      <c r="U284" s="1">
        <f>'1-Kurs'!U284/'1-Kurs'!U283-1</f>
        <v>-9.4896567672253962E-2</v>
      </c>
      <c r="V284" s="1">
        <f>'1-Kurs'!V284/'1-Kurs'!V283-1</f>
        <v>6.0444446742952795E-2</v>
      </c>
      <c r="W284" s="1">
        <f>'1-Kurs'!W284/'1-Kurs'!W283-1</f>
        <v>9.1658324853066464E-2</v>
      </c>
      <c r="X284" s="1">
        <f>'1-Kurs'!X284/'1-Kurs'!X283-1</f>
        <v>-2.8273852152163048E-2</v>
      </c>
      <c r="Y284" s="1">
        <f>'1-Kurs'!Y284/'1-Kurs'!Y283-1</f>
        <v>6.6460678546125918E-2</v>
      </c>
      <c r="Z284" s="1">
        <f>'1-Kurs'!Z284/'1-Kurs'!Z283-1</f>
        <v>1.0323710270427888E-3</v>
      </c>
      <c r="AA284" s="1">
        <f>'1-Kurs'!AA284/'1-Kurs'!AA283-1</f>
        <v>-2.0291240006742539E-2</v>
      </c>
      <c r="AB284" s="1">
        <f>'1-Kurs'!AB284/'1-Kurs'!AB283-1</f>
        <v>5.9898994976670394E-4</v>
      </c>
      <c r="AC284" s="5">
        <f>'1-Kurs'!AC284/'1-Kurs'!AC283-1</f>
        <v>1.2398949640063384E-2</v>
      </c>
    </row>
    <row r="285" spans="1:29" ht="12.75" customHeight="1" x14ac:dyDescent="0.2">
      <c r="A285" s="9">
        <f>IF('1-Kurs'!A285=0,"",'1-Kurs'!A285)</f>
        <v>41670</v>
      </c>
      <c r="B285" s="1">
        <f>'1-Kurs'!B285/'1-Kurs'!B284-1</f>
        <v>-6.0972496363824735E-2</v>
      </c>
      <c r="C285" s="1">
        <f>'1-Kurs'!C285/'1-Kurs'!C284-1</f>
        <v>-4.1127072136749043E-2</v>
      </c>
      <c r="D285" s="1">
        <f>'1-Kurs'!D285/'1-Kurs'!D284-1</f>
        <v>0.13103053968274603</v>
      </c>
      <c r="E285" s="1">
        <f>'1-Kurs'!E285/'1-Kurs'!E284-1</f>
        <v>-5.8698108519266823E-2</v>
      </c>
      <c r="F285" s="1">
        <f>'1-Kurs'!F285/'1-Kurs'!F284-1</f>
        <v>2.8477104911670548E-2</v>
      </c>
      <c r="G285" s="1">
        <f>'1-Kurs'!G285/'1-Kurs'!G284-1</f>
        <v>1.4102166556563711E-2</v>
      </c>
      <c r="H285" s="1">
        <f>'1-Kurs'!H285/'1-Kurs'!H284-1</f>
        <v>3.0736796149985812E-2</v>
      </c>
      <c r="I285" s="1">
        <f>'1-Kurs'!I285/'1-Kurs'!I284-1</f>
        <v>-1.8526245936146379E-2</v>
      </c>
      <c r="J285" s="1">
        <f>'1-Kurs'!J285/'1-Kurs'!J284-1</f>
        <v>-3.8992332968236565E-2</v>
      </c>
      <c r="K285" s="1">
        <f>'1-Kurs'!K285/'1-Kurs'!K284-1</f>
        <v>4.6655178621949123E-2</v>
      </c>
      <c r="L285" s="1">
        <f>'1-Kurs'!L285/'1-Kurs'!L284-1</f>
        <v>4.0608324519529226E-2</v>
      </c>
      <c r="M285" s="1">
        <f>'1-Kurs'!M285/'1-Kurs'!M284-1</f>
        <v>0.17892217545597111</v>
      </c>
      <c r="N285" s="1">
        <f>'1-Kurs'!N285/'1-Kurs'!N284-1</f>
        <v>4.7930300566865203E-3</v>
      </c>
      <c r="O285" s="1">
        <f>'1-Kurs'!O285/'1-Kurs'!O284-1</f>
        <v>-1.2865804494613386E-2</v>
      </c>
      <c r="P285" s="1">
        <f>'1-Kurs'!P285/'1-Kurs'!P284-1</f>
        <v>-7.5025301758456786E-3</v>
      </c>
      <c r="Q285" s="1">
        <f>'1-Kurs'!Q285/'1-Kurs'!Q284-1</f>
        <v>2.1864715538724377E-2</v>
      </c>
      <c r="R285" s="1">
        <f>'1-Kurs'!R285/'1-Kurs'!R284-1</f>
        <v>-3.8038748436622583E-2</v>
      </c>
      <c r="S285" s="1">
        <f>'1-Kurs'!S285/'1-Kurs'!S284-1</f>
        <v>-5.2368020735642729E-2</v>
      </c>
      <c r="T285" s="1">
        <f>'1-Kurs'!T285/'1-Kurs'!T284-1</f>
        <v>-5.7448575489114084E-2</v>
      </c>
      <c r="U285" s="1">
        <f>'1-Kurs'!U285/'1-Kurs'!U284-1</f>
        <v>-8.1746520785115351E-2</v>
      </c>
      <c r="V285" s="1">
        <f>'1-Kurs'!V285/'1-Kurs'!V284-1</f>
        <v>-1.0714877179221816E-2</v>
      </c>
      <c r="W285" s="1">
        <f>'1-Kurs'!W285/'1-Kurs'!W284-1</f>
        <v>-4.4420905083360607E-2</v>
      </c>
      <c r="X285" s="1">
        <f>'1-Kurs'!X285/'1-Kurs'!X284-1</f>
        <v>7.4610168965570711E-2</v>
      </c>
      <c r="Y285" s="1">
        <f>'1-Kurs'!Y285/'1-Kurs'!Y284-1</f>
        <v>-4.9081781843591687E-2</v>
      </c>
      <c r="Z285" s="1">
        <f>'1-Kurs'!Z285/'1-Kurs'!Z284-1</f>
        <v>1.4241583299710037E-3</v>
      </c>
      <c r="AA285" s="1">
        <f>'1-Kurs'!AA285/'1-Kurs'!AA284-1</f>
        <v>-1.2892783566542221E-2</v>
      </c>
      <c r="AB285" s="1">
        <f>'1-Kurs'!AB285/'1-Kurs'!AB284-1</f>
        <v>-4.6817095863560532E-4</v>
      </c>
      <c r="AC285" s="5">
        <f>'1-Kurs'!AC285/'1-Kurs'!AC284-1</f>
        <v>2.9764620151548904E-3</v>
      </c>
    </row>
    <row r="286" spans="1:29" ht="12.75" customHeight="1" x14ac:dyDescent="0.2">
      <c r="A286" s="9">
        <f>IF('1-Kurs'!A286=0,"",'1-Kurs'!A286)</f>
        <v>41698</v>
      </c>
      <c r="B286" s="1">
        <f>'1-Kurs'!B286/'1-Kurs'!B285-1</f>
        <v>2.069513017378255E-2</v>
      </c>
      <c r="C286" s="1">
        <f>'1-Kurs'!C286/'1-Kurs'!C285-1</f>
        <v>3.0986770877147851E-2</v>
      </c>
      <c r="D286" s="1">
        <f>'1-Kurs'!D286/'1-Kurs'!D285-1</f>
        <v>0.41744120586849864</v>
      </c>
      <c r="E286" s="1">
        <f>'1-Kurs'!E286/'1-Kurs'!E285-1</f>
        <v>-2.0630177548160988E-3</v>
      </c>
      <c r="F286" s="1">
        <f>'1-Kurs'!F286/'1-Kurs'!F285-1</f>
        <v>5.4066305652887614E-2</v>
      </c>
      <c r="G286" s="1">
        <f>'1-Kurs'!G286/'1-Kurs'!G285-1</f>
        <v>8.662325058448328E-3</v>
      </c>
      <c r="H286" s="1">
        <f>'1-Kurs'!H286/'1-Kurs'!H285-1</f>
        <v>6.6028227735542622E-2</v>
      </c>
      <c r="I286" s="1">
        <f>'1-Kurs'!I286/'1-Kurs'!I285-1</f>
        <v>1.4313551443367656E-2</v>
      </c>
      <c r="J286" s="1">
        <f>'1-Kurs'!J286/'1-Kurs'!J285-1</f>
        <v>0.11077014591679646</v>
      </c>
      <c r="K286" s="1">
        <f>'1-Kurs'!K286/'1-Kurs'!K285-1</f>
        <v>0.12716549944710653</v>
      </c>
      <c r="L286" s="1">
        <f>'1-Kurs'!L286/'1-Kurs'!L285-1</f>
        <v>3.2450215927452897E-2</v>
      </c>
      <c r="M286" s="1">
        <f>'1-Kurs'!M286/'1-Kurs'!M285-1</f>
        <v>-1.0815540777038946E-2</v>
      </c>
      <c r="N286" s="1">
        <f>'1-Kurs'!N286/'1-Kurs'!N285-1</f>
        <v>5.326636416991315E-2</v>
      </c>
      <c r="O286" s="1">
        <f>'1-Kurs'!O286/'1-Kurs'!O285-1</f>
        <v>0.10893746332808951</v>
      </c>
      <c r="P286" s="1">
        <f>'1-Kurs'!P286/'1-Kurs'!P285-1</f>
        <v>0.11382709787372192</v>
      </c>
      <c r="Q286" s="1">
        <f>'1-Kurs'!Q286/'1-Kurs'!Q285-1</f>
        <v>0.11916116715182135</v>
      </c>
      <c r="R286" s="1">
        <f>'1-Kurs'!R286/'1-Kurs'!R285-1</f>
        <v>0.10148044585921934</v>
      </c>
      <c r="S286" s="1">
        <f>'1-Kurs'!S286/'1-Kurs'!S285-1</f>
        <v>0.11400561779329355</v>
      </c>
      <c r="T286" s="1">
        <f>'1-Kurs'!T286/'1-Kurs'!T285-1</f>
        <v>6.2628903642596878E-2</v>
      </c>
      <c r="U286" s="1">
        <f>'1-Kurs'!U286/'1-Kurs'!U285-1</f>
        <v>8.4257042901859647E-2</v>
      </c>
      <c r="V286" s="1">
        <f>'1-Kurs'!V286/'1-Kurs'!V285-1</f>
        <v>5.817706402325995E-2</v>
      </c>
      <c r="W286" s="1">
        <f>'1-Kurs'!W286/'1-Kurs'!W285-1</f>
        <v>5.5416858784920642E-2</v>
      </c>
      <c r="X286" s="1">
        <f>'1-Kurs'!X286/'1-Kurs'!X285-1</f>
        <v>8.3468452794339676E-3</v>
      </c>
      <c r="Y286" s="1">
        <f>'1-Kurs'!Y286/'1-Kurs'!Y285-1</f>
        <v>9.9752430058834829E-3</v>
      </c>
      <c r="Z286" s="1">
        <f>'1-Kurs'!Z286/'1-Kurs'!Z285-1</f>
        <v>5.1731935883760682E-2</v>
      </c>
      <c r="AA286" s="1">
        <f>'1-Kurs'!AA286/'1-Kurs'!AA285-1</f>
        <v>6.9180631457119501E-2</v>
      </c>
      <c r="AB286" s="1">
        <f>'1-Kurs'!AB286/'1-Kurs'!AB285-1</f>
        <v>7.2311288489387282E-2</v>
      </c>
      <c r="AC286" s="5">
        <f>'1-Kurs'!AC286/'1-Kurs'!AC285-1</f>
        <v>6.2352499664291017E-2</v>
      </c>
    </row>
    <row r="287" spans="1:29" ht="12.75" customHeight="1" x14ac:dyDescent="0.2">
      <c r="A287" s="9">
        <f>IF('1-Kurs'!A287=0,"",'1-Kurs'!A287)</f>
        <v>41729</v>
      </c>
      <c r="B287" s="1">
        <f>'1-Kurs'!B287/'1-Kurs'!B286-1</f>
        <v>1.0039589101353164E-2</v>
      </c>
      <c r="C287" s="1">
        <f>'1-Kurs'!C287/'1-Kurs'!C286-1</f>
        <v>-5.0156722177756574E-3</v>
      </c>
      <c r="D287" s="1">
        <f>'1-Kurs'!D287/'1-Kurs'!D286-1</f>
        <v>-1.3268436602080658E-2</v>
      </c>
      <c r="E287" s="1">
        <f>'1-Kurs'!E287/'1-Kurs'!E286-1</f>
        <v>-5.0782974119564561E-2</v>
      </c>
      <c r="F287" s="1">
        <f>'1-Kurs'!F287/'1-Kurs'!F286-1</f>
        <v>8.3111524379613E-2</v>
      </c>
      <c r="G287" s="1">
        <f>'1-Kurs'!G287/'1-Kurs'!G286-1</f>
        <v>7.3261983754288273E-2</v>
      </c>
      <c r="H287" s="1">
        <f>'1-Kurs'!H287/'1-Kurs'!H286-1</f>
        <v>-2.8747197354697773E-2</v>
      </c>
      <c r="I287" s="1">
        <f>'1-Kurs'!I287/'1-Kurs'!I286-1</f>
        <v>-1.9599947806222318E-2</v>
      </c>
      <c r="J287" s="1">
        <f>'1-Kurs'!J287/'1-Kurs'!J286-1</f>
        <v>0.13357921598199729</v>
      </c>
      <c r="K287" s="1">
        <f>'1-Kurs'!K287/'1-Kurs'!K286-1</f>
        <v>0.11189448441247007</v>
      </c>
      <c r="L287" s="1">
        <f>'1-Kurs'!L287/'1-Kurs'!L286-1</f>
        <v>-2.5850191422303048E-3</v>
      </c>
      <c r="M287" s="1">
        <f>'1-Kurs'!M287/'1-Kurs'!M286-1</f>
        <v>-3.9312126251724977E-2</v>
      </c>
      <c r="N287" s="1">
        <f>'1-Kurs'!N287/'1-Kurs'!N286-1</f>
        <v>7.9084323725986616E-2</v>
      </c>
      <c r="O287" s="1">
        <f>'1-Kurs'!O287/'1-Kurs'!O286-1</f>
        <v>-7.0060430227919968E-2</v>
      </c>
      <c r="P287" s="1">
        <f>'1-Kurs'!P287/'1-Kurs'!P286-1</f>
        <v>3.5404732859718235E-2</v>
      </c>
      <c r="Q287" s="1">
        <f>'1-Kurs'!Q287/'1-Kurs'!Q286-1</f>
        <v>4.7237083220954101E-2</v>
      </c>
      <c r="R287" s="1">
        <f>'1-Kurs'!R287/'1-Kurs'!R286-1</f>
        <v>-3.2741396566586145E-2</v>
      </c>
      <c r="S287" s="1">
        <f>'1-Kurs'!S287/'1-Kurs'!S286-1</f>
        <v>6.2716811358161095E-3</v>
      </c>
      <c r="T287" s="1">
        <f>'1-Kurs'!T287/'1-Kurs'!T286-1</f>
        <v>-1.6672434313494633E-2</v>
      </c>
      <c r="U287" s="1">
        <f>'1-Kurs'!U287/'1-Kurs'!U286-1</f>
        <v>0.15778887266167785</v>
      </c>
      <c r="V287" s="1">
        <f>'1-Kurs'!V287/'1-Kurs'!V286-1</f>
        <v>-2.9999817535889539E-3</v>
      </c>
      <c r="W287" s="1">
        <f>'1-Kurs'!W287/'1-Kurs'!W286-1</f>
        <v>-4.9983173951163806E-2</v>
      </c>
      <c r="X287" s="1">
        <f>'1-Kurs'!X287/'1-Kurs'!X286-1</f>
        <v>-6.3432696906273733E-4</v>
      </c>
      <c r="Y287" s="1">
        <f>'1-Kurs'!Y287/'1-Kurs'!Y286-1</f>
        <v>-3.600766074656403E-2</v>
      </c>
      <c r="Z287" s="1">
        <f>'1-Kurs'!Z287/'1-Kurs'!Z286-1</f>
        <v>-1.8912508227299285E-2</v>
      </c>
      <c r="AA287" s="1">
        <f>'1-Kurs'!AA287/'1-Kurs'!AA286-1</f>
        <v>-3.0907516987038863E-2</v>
      </c>
      <c r="AB287" s="1">
        <f>'1-Kurs'!AB287/'1-Kurs'!AB286-1</f>
        <v>1.2286257230648356E-2</v>
      </c>
      <c r="AC287" s="5">
        <f>'1-Kurs'!AC287/'1-Kurs'!AC286-1</f>
        <v>4.1119619058773704E-3</v>
      </c>
    </row>
    <row r="288" spans="1:29" ht="12.75" customHeight="1" x14ac:dyDescent="0.2">
      <c r="A288" s="9">
        <f>IF('1-Kurs'!A288=0,"",'1-Kurs'!A288)</f>
        <v>41759</v>
      </c>
      <c r="B288" s="1">
        <f>'1-Kurs'!B288/'1-Kurs'!B287-1</f>
        <v>3.9165454833143265E-3</v>
      </c>
      <c r="C288" s="1">
        <f>'1-Kurs'!C288/'1-Kurs'!C287-1</f>
        <v>1.2388022345841687E-3</v>
      </c>
      <c r="D288" s="1">
        <f>'1-Kurs'!D288/'1-Kurs'!D287-1</f>
        <v>0.1441758359105787</v>
      </c>
      <c r="E288" s="1">
        <f>'1-Kurs'!E288/'1-Kurs'!E287-1</f>
        <v>4.6181844451671505E-3</v>
      </c>
      <c r="F288" s="1">
        <f>'1-Kurs'!F288/'1-Kurs'!F287-1</f>
        <v>2.1773773816741837E-2</v>
      </c>
      <c r="G288" s="1">
        <f>'1-Kurs'!G288/'1-Kurs'!G287-1</f>
        <v>-2.4999868421745619E-3</v>
      </c>
      <c r="H288" s="1">
        <f>'1-Kurs'!H288/'1-Kurs'!H287-1</f>
        <v>9.453549185625354E-3</v>
      </c>
      <c r="I288" s="1">
        <f>'1-Kurs'!I288/'1-Kurs'!I287-1</f>
        <v>3.8137525469950084E-4</v>
      </c>
      <c r="J288" s="1">
        <f>'1-Kurs'!J288/'1-Kurs'!J287-1</f>
        <v>5.3715782862804096E-2</v>
      </c>
      <c r="K288" s="1">
        <f>'1-Kurs'!K288/'1-Kurs'!K287-1</f>
        <v>-3.1817985749746036E-2</v>
      </c>
      <c r="L288" s="1">
        <f>'1-Kurs'!L288/'1-Kurs'!L287-1</f>
        <v>-2.1540652222471479E-3</v>
      </c>
      <c r="M288" s="1">
        <f>'1-Kurs'!M288/'1-Kurs'!M287-1</f>
        <v>9.5506445672191465E-2</v>
      </c>
      <c r="N288" s="1">
        <f>'1-Kurs'!N288/'1-Kurs'!N287-1</f>
        <v>0.15142342832149258</v>
      </c>
      <c r="O288" s="1">
        <f>'1-Kurs'!O288/'1-Kurs'!O287-1</f>
        <v>-3.0915755925892019E-2</v>
      </c>
      <c r="P288" s="1">
        <f>'1-Kurs'!P288/'1-Kurs'!P287-1</f>
        <v>4.5600108511369308E-2</v>
      </c>
      <c r="Q288" s="1">
        <f>'1-Kurs'!Q288/'1-Kurs'!Q287-1</f>
        <v>5.2473199946844185E-2</v>
      </c>
      <c r="R288" s="1">
        <f>'1-Kurs'!R288/'1-Kurs'!R287-1</f>
        <v>3.7022187400147955E-2</v>
      </c>
      <c r="S288" s="1">
        <f>'1-Kurs'!S288/'1-Kurs'!S287-1</f>
        <v>-3.7189036569484801E-2</v>
      </c>
      <c r="T288" s="1">
        <f>'1-Kurs'!T288/'1-Kurs'!T287-1</f>
        <v>2.6497016327121647E-2</v>
      </c>
      <c r="U288" s="1">
        <f>'1-Kurs'!U288/'1-Kurs'!U287-1</f>
        <v>2.2747792528658772E-2</v>
      </c>
      <c r="V288" s="1">
        <f>'1-Kurs'!V288/'1-Kurs'!V287-1</f>
        <v>-6.6529173171906431E-3</v>
      </c>
      <c r="W288" s="1">
        <f>'1-Kurs'!W288/'1-Kurs'!W287-1</f>
        <v>2.985905604241812E-2</v>
      </c>
      <c r="X288" s="1">
        <f>'1-Kurs'!X288/'1-Kurs'!X287-1</f>
        <v>4.1809050986125751E-3</v>
      </c>
      <c r="Y288" s="1">
        <f>'1-Kurs'!Y288/'1-Kurs'!Y287-1</f>
        <v>2.0399760601007566E-2</v>
      </c>
      <c r="Z288" s="1">
        <f>'1-Kurs'!Z288/'1-Kurs'!Z287-1</f>
        <v>5.0258600665789022E-3</v>
      </c>
      <c r="AA288" s="1">
        <f>'1-Kurs'!AA288/'1-Kurs'!AA287-1</f>
        <v>6.3714900999491952E-3</v>
      </c>
      <c r="AB288" s="1">
        <f>'1-Kurs'!AB288/'1-Kurs'!AB287-1</f>
        <v>2.4044282776275905E-2</v>
      </c>
      <c r="AC288" s="5">
        <f>'1-Kurs'!AC288/'1-Kurs'!AC287-1</f>
        <v>2.4358468889912777E-2</v>
      </c>
    </row>
    <row r="289" spans="1:29" ht="12.75" customHeight="1" x14ac:dyDescent="0.2">
      <c r="A289" s="9">
        <f>IF('1-Kurs'!A289=0,"",'1-Kurs'!A289)</f>
        <v>41789</v>
      </c>
      <c r="B289" s="1">
        <f>'1-Kurs'!B289/'1-Kurs'!B288-1</f>
        <v>1.8970450049084819E-2</v>
      </c>
      <c r="C289" s="1">
        <f>'1-Kurs'!C289/'1-Kurs'!C288-1</f>
        <v>1.5580358377417225E-2</v>
      </c>
      <c r="D289" s="1">
        <f>'1-Kurs'!D289/'1-Kurs'!D288-1</f>
        <v>-0.13770346452820637</v>
      </c>
      <c r="E289" s="1">
        <f>'1-Kurs'!E289/'1-Kurs'!E288-1</f>
        <v>3.1730567803923027E-2</v>
      </c>
      <c r="F289" s="1">
        <f>'1-Kurs'!F289/'1-Kurs'!F288-1</f>
        <v>-0.10258153957643013</v>
      </c>
      <c r="G289" s="1">
        <f>'1-Kurs'!G289/'1-Kurs'!G288-1</f>
        <v>-8.5038464379557421E-2</v>
      </c>
      <c r="H289" s="1">
        <f>'1-Kurs'!H289/'1-Kurs'!H288-1</f>
        <v>-3.8724643978928164E-2</v>
      </c>
      <c r="I289" s="1">
        <f>'1-Kurs'!I289/'1-Kurs'!I288-1</f>
        <v>-1.2121729627813549E-2</v>
      </c>
      <c r="J289" s="1">
        <f>'1-Kurs'!J289/'1-Kurs'!J288-1</f>
        <v>-0.110135071925197</v>
      </c>
      <c r="K289" s="1">
        <f>'1-Kurs'!K289/'1-Kurs'!K288-1</f>
        <v>-5.5042750274403751E-2</v>
      </c>
      <c r="L289" s="1">
        <f>'1-Kurs'!L289/'1-Kurs'!L288-1</f>
        <v>8.8705988021438031E-3</v>
      </c>
      <c r="M289" s="1">
        <f>'1-Kurs'!M289/'1-Kurs'!M288-1</f>
        <v>-6.2132266415627191E-2</v>
      </c>
      <c r="N289" s="1">
        <f>'1-Kurs'!N289/'1-Kurs'!N288-1</f>
        <v>4.9342143430439078E-2</v>
      </c>
      <c r="O289" s="1">
        <f>'1-Kurs'!O289/'1-Kurs'!O288-1</f>
        <v>-2.5639770075709278E-2</v>
      </c>
      <c r="P289" s="1">
        <f>'1-Kurs'!P289/'1-Kurs'!P288-1</f>
        <v>-1.2870080864529121E-2</v>
      </c>
      <c r="Q289" s="1">
        <f>'1-Kurs'!Q289/'1-Kurs'!Q288-1</f>
        <v>1.3186749760979666E-2</v>
      </c>
      <c r="R289" s="1">
        <f>'1-Kurs'!R289/'1-Kurs'!R288-1</f>
        <v>-8.5709510166249392E-2</v>
      </c>
      <c r="S289" s="1">
        <f>'1-Kurs'!S289/'1-Kurs'!S288-1</f>
        <v>-1.9166986803349273E-2</v>
      </c>
      <c r="T289" s="1">
        <f>'1-Kurs'!T289/'1-Kurs'!T288-1</f>
        <v>1.4875372417817001E-2</v>
      </c>
      <c r="U289" s="1">
        <f>'1-Kurs'!U289/'1-Kurs'!U288-1</f>
        <v>-0.13061463837490206</v>
      </c>
      <c r="V289" s="1">
        <f>'1-Kurs'!V289/'1-Kurs'!V288-1</f>
        <v>3.6344645861524416E-2</v>
      </c>
      <c r="W289" s="1">
        <f>'1-Kurs'!W289/'1-Kurs'!W288-1</f>
        <v>3.812823085471706E-3</v>
      </c>
      <c r="X289" s="1">
        <f>'1-Kurs'!X289/'1-Kurs'!X288-1</f>
        <v>3.0558476599229722E-2</v>
      </c>
      <c r="Y289" s="1">
        <f>'1-Kurs'!Y289/'1-Kurs'!Y288-1</f>
        <v>-1.0423649918206324E-2</v>
      </c>
      <c r="Z289" s="1">
        <f>'1-Kurs'!Z289/'1-Kurs'!Z288-1</f>
        <v>1.7388937863749288E-2</v>
      </c>
      <c r="AA289" s="1">
        <f>'1-Kurs'!AA289/'1-Kurs'!AA288-1</f>
        <v>1.1912665284631085E-2</v>
      </c>
      <c r="AB289" s="1">
        <f>'1-Kurs'!AB289/'1-Kurs'!AB288-1</f>
        <v>-2.4435799137411451E-2</v>
      </c>
      <c r="AC289" s="5">
        <f>'1-Kurs'!AC289/'1-Kurs'!AC288-1</f>
        <v>-2.8746420932566519E-2</v>
      </c>
    </row>
    <row r="290" spans="1:29" ht="12.75" customHeight="1" x14ac:dyDescent="0.2">
      <c r="A290" s="9">
        <f>IF('1-Kurs'!A290=0,"",'1-Kurs'!A290)</f>
        <v>41820</v>
      </c>
      <c r="B290" s="1">
        <f>'1-Kurs'!B290/'1-Kurs'!B289-1</f>
        <v>2.3759928818912535E-2</v>
      </c>
      <c r="C290" s="1">
        <f>'1-Kurs'!C290/'1-Kurs'!C289-1</f>
        <v>3.8290786866153725E-2</v>
      </c>
      <c r="D290" s="1">
        <f>'1-Kurs'!D290/'1-Kurs'!D289-1</f>
        <v>-2.8694649465695887E-2</v>
      </c>
      <c r="E290" s="1">
        <f>'1-Kurs'!E290/'1-Kurs'!E289-1</f>
        <v>2.6753175508561933E-2</v>
      </c>
      <c r="F290" s="1">
        <f>'1-Kurs'!F290/'1-Kurs'!F289-1</f>
        <v>-9.3589904882837027E-2</v>
      </c>
      <c r="G290" s="1">
        <f>'1-Kurs'!G290/'1-Kurs'!G289-1</f>
        <v>-6.1473164599299968E-2</v>
      </c>
      <c r="H290" s="1">
        <f>'1-Kurs'!H290/'1-Kurs'!H289-1</f>
        <v>6.1024741252849513E-2</v>
      </c>
      <c r="I290" s="1">
        <f>'1-Kurs'!I290/'1-Kurs'!I289-1</f>
        <v>2.9138871342116346E-2</v>
      </c>
      <c r="J290" s="1">
        <f>'1-Kurs'!J290/'1-Kurs'!J289-1</f>
        <v>-3.6992884279958282E-2</v>
      </c>
      <c r="K290" s="1">
        <f>'1-Kurs'!K290/'1-Kurs'!K289-1</f>
        <v>6.3778079714027269E-2</v>
      </c>
      <c r="L290" s="1">
        <f>'1-Kurs'!L290/'1-Kurs'!L289-1</f>
        <v>8.2822840937849973E-2</v>
      </c>
      <c r="M290" s="1">
        <f>'1-Kurs'!M290/'1-Kurs'!M289-1</f>
        <v>-1.7314930991216948E-2</v>
      </c>
      <c r="N290" s="1">
        <f>'1-Kurs'!N290/'1-Kurs'!N289-1</f>
        <v>-1.3195643149387704E-2</v>
      </c>
      <c r="O290" s="1">
        <f>'1-Kurs'!O290/'1-Kurs'!O289-1</f>
        <v>0.12470136108887098</v>
      </c>
      <c r="P290" s="1">
        <f>'1-Kurs'!P290/'1-Kurs'!P289-1</f>
        <v>-8.2042064768391598E-2</v>
      </c>
      <c r="Q290" s="1">
        <f>'1-Kurs'!Q290/'1-Kurs'!Q289-1</f>
        <v>-0.11386831896566185</v>
      </c>
      <c r="R290" s="1">
        <f>'1-Kurs'!R290/'1-Kurs'!R289-1</f>
        <v>1.0775810332442681E-2</v>
      </c>
      <c r="S290" s="1">
        <f>'1-Kurs'!S290/'1-Kurs'!S289-1</f>
        <v>-1.0500590727238523E-2</v>
      </c>
      <c r="T290" s="1">
        <f>'1-Kurs'!T290/'1-Kurs'!T289-1</f>
        <v>3.7705464304403691E-2</v>
      </c>
      <c r="U290" s="1">
        <f>'1-Kurs'!U290/'1-Kurs'!U289-1</f>
        <v>-9.7304192907468612E-2</v>
      </c>
      <c r="V290" s="1">
        <f>'1-Kurs'!V290/'1-Kurs'!V289-1</f>
        <v>3.6965638803178491E-2</v>
      </c>
      <c r="W290" s="1">
        <f>'1-Kurs'!W290/'1-Kurs'!W289-1</f>
        <v>7.6569907830313033E-2</v>
      </c>
      <c r="X290" s="1">
        <f>'1-Kurs'!X290/'1-Kurs'!X289-1</f>
        <v>2.0909078322510988E-2</v>
      </c>
      <c r="Y290" s="1">
        <f>'1-Kurs'!Y290/'1-Kurs'!Y289-1</f>
        <v>3.3314362337505177E-2</v>
      </c>
      <c r="Z290" s="1">
        <f>'1-Kurs'!Z290/'1-Kurs'!Z289-1</f>
        <v>2.0371080475698022E-2</v>
      </c>
      <c r="AA290" s="1">
        <f>'1-Kurs'!AA290/'1-Kurs'!AA289-1</f>
        <v>-2.9634509070616488E-2</v>
      </c>
      <c r="AB290" s="1">
        <f>'1-Kurs'!AB290/'1-Kurs'!AB289-1</f>
        <v>3.9334720818315905E-3</v>
      </c>
      <c r="AC290" s="5">
        <f>'1-Kurs'!AC290/'1-Kurs'!AC289-1</f>
        <v>5.9635279358556392E-3</v>
      </c>
    </row>
    <row r="291" spans="1:29" ht="12.75" customHeight="1" x14ac:dyDescent="0.2">
      <c r="A291" s="9">
        <f>IF('1-Kurs'!A291=0,"",'1-Kurs'!A291)</f>
        <v>41851</v>
      </c>
      <c r="B291" s="1">
        <f>'1-Kurs'!B291/'1-Kurs'!B290-1</f>
        <v>5.0139504231172749E-2</v>
      </c>
      <c r="C291" s="1">
        <f>'1-Kurs'!C291/'1-Kurs'!C290-1</f>
        <v>-4.8046423039171504E-2</v>
      </c>
      <c r="D291" s="1">
        <f>'1-Kurs'!D291/'1-Kurs'!D290-1</f>
        <v>0.1139628674044042</v>
      </c>
      <c r="E291" s="1">
        <f>'1-Kurs'!E291/'1-Kurs'!E290-1</f>
        <v>8.6104768032819745E-3</v>
      </c>
      <c r="F291" s="1">
        <f>'1-Kurs'!F291/'1-Kurs'!F290-1</f>
        <v>-0.14743980813489943</v>
      </c>
      <c r="G291" s="1">
        <f>'1-Kurs'!G291/'1-Kurs'!G290-1</f>
        <v>-0.14471978322447443</v>
      </c>
      <c r="H291" s="1">
        <f>'1-Kurs'!H291/'1-Kurs'!H290-1</f>
        <v>-3.0650901949426768E-2</v>
      </c>
      <c r="I291" s="1">
        <f>'1-Kurs'!I291/'1-Kurs'!I290-1</f>
        <v>-3.1996416469225353E-2</v>
      </c>
      <c r="J291" s="1">
        <f>'1-Kurs'!J291/'1-Kurs'!J290-1</f>
        <v>-0.10636762544139045</v>
      </c>
      <c r="K291" s="1">
        <f>'1-Kurs'!K291/'1-Kurs'!K290-1</f>
        <v>-0.12523520381644637</v>
      </c>
      <c r="L291" s="1">
        <f>'1-Kurs'!L291/'1-Kurs'!L290-1</f>
        <v>2.9986200802338603E-2</v>
      </c>
      <c r="M291" s="1">
        <f>'1-Kurs'!M291/'1-Kurs'!M290-1</f>
        <v>-0.13490442142127534</v>
      </c>
      <c r="N291" s="1">
        <f>'1-Kurs'!N291/'1-Kurs'!N290-1</f>
        <v>-2.9837781483046721E-2</v>
      </c>
      <c r="O291" s="1">
        <f>'1-Kurs'!O291/'1-Kurs'!O290-1</f>
        <v>-3.0559787832245888E-2</v>
      </c>
      <c r="P291" s="1">
        <f>'1-Kurs'!P291/'1-Kurs'!P290-1</f>
        <v>-6.5000709302558746E-2</v>
      </c>
      <c r="Q291" s="1">
        <f>'1-Kurs'!Q291/'1-Kurs'!Q290-1</f>
        <v>-5.0601435609835543E-2</v>
      </c>
      <c r="R291" s="1">
        <f>'1-Kurs'!R291/'1-Kurs'!R290-1</f>
        <v>-7.0218178662610931E-2</v>
      </c>
      <c r="S291" s="1">
        <f>'1-Kurs'!S291/'1-Kurs'!S290-1</f>
        <v>-8.6039653432324337E-2</v>
      </c>
      <c r="T291" s="1">
        <f>'1-Kurs'!T291/'1-Kurs'!T290-1</f>
        <v>-6.918234597207773E-2</v>
      </c>
      <c r="U291" s="1">
        <f>'1-Kurs'!U291/'1-Kurs'!U290-1</f>
        <v>-8.1794923857868018E-2</v>
      </c>
      <c r="V291" s="1">
        <f>'1-Kurs'!V291/'1-Kurs'!V290-1</f>
        <v>-6.2613066188141775E-2</v>
      </c>
      <c r="W291" s="1">
        <f>'1-Kurs'!W291/'1-Kurs'!W290-1</f>
        <v>6.5117327940191982E-2</v>
      </c>
      <c r="X291" s="1">
        <f>'1-Kurs'!X291/'1-Kurs'!X290-1</f>
        <v>2.9446466640989932E-2</v>
      </c>
      <c r="Y291" s="1">
        <f>'1-Kurs'!Y291/'1-Kurs'!Y290-1</f>
        <v>2.445591066175945E-2</v>
      </c>
      <c r="Z291" s="1">
        <f>'1-Kurs'!Z291/'1-Kurs'!Z290-1</f>
        <v>-1.1910571707960282E-2</v>
      </c>
      <c r="AA291" s="1">
        <f>'1-Kurs'!AA291/'1-Kurs'!AA290-1</f>
        <v>1.2799450252949152E-2</v>
      </c>
      <c r="AB291" s="1">
        <f>'1-Kurs'!AB291/'1-Kurs'!AB290-1</f>
        <v>-3.8176955107995902E-2</v>
      </c>
      <c r="AC291" s="5">
        <f>'1-Kurs'!AC291/'1-Kurs'!AC290-1</f>
        <v>-4.9835473960771259E-2</v>
      </c>
    </row>
    <row r="292" spans="1:29" ht="12.75" customHeight="1" x14ac:dyDescent="0.2">
      <c r="A292" s="9">
        <f>IF('1-Kurs'!A292=0,"",'1-Kurs'!A292)</f>
        <v>41880</v>
      </c>
      <c r="B292" s="1">
        <f>'1-Kurs'!B292/'1-Kurs'!B291-1</f>
        <v>4.7420821423775683E-2</v>
      </c>
      <c r="C292" s="1">
        <f>'1-Kurs'!C292/'1-Kurs'!C291-1</f>
        <v>-2.8348194469175136E-2</v>
      </c>
      <c r="D292" s="1">
        <f>'1-Kurs'!D292/'1-Kurs'!D291-1</f>
        <v>8.4123170325853813E-3</v>
      </c>
      <c r="E292" s="1">
        <f>'1-Kurs'!E292/'1-Kurs'!E291-1</f>
        <v>-2.6517323289169781E-2</v>
      </c>
      <c r="F292" s="1">
        <f>'1-Kurs'!F292/'1-Kurs'!F291-1</f>
        <v>-1.0040738441035257E-2</v>
      </c>
      <c r="G292" s="1">
        <f>'1-Kurs'!G292/'1-Kurs'!G291-1</f>
        <v>5.8876212917995607E-2</v>
      </c>
      <c r="H292" s="1">
        <f>'1-Kurs'!H292/'1-Kurs'!H291-1</f>
        <v>3.6090943127056185E-3</v>
      </c>
      <c r="I292" s="1">
        <f>'1-Kurs'!I292/'1-Kurs'!I291-1</f>
        <v>-1.2978405330536846E-2</v>
      </c>
      <c r="J292" s="1">
        <f>'1-Kurs'!J292/'1-Kurs'!J291-1</f>
        <v>5.0101609228963007E-3</v>
      </c>
      <c r="K292" s="1">
        <f>'1-Kurs'!K292/'1-Kurs'!K291-1</f>
        <v>-4.8925184356100937E-2</v>
      </c>
      <c r="L292" s="1">
        <f>'1-Kurs'!L292/'1-Kurs'!L291-1</f>
        <v>-3.7479934896432421E-2</v>
      </c>
      <c r="M292" s="1">
        <f>'1-Kurs'!M292/'1-Kurs'!M291-1</f>
        <v>4.7482499789154087E-2</v>
      </c>
      <c r="N292" s="1">
        <f>'1-Kurs'!N292/'1-Kurs'!N291-1</f>
        <v>1.453384363105803E-2</v>
      </c>
      <c r="O292" s="1">
        <f>'1-Kurs'!O292/'1-Kurs'!O291-1</f>
        <v>-4.8197382468071592E-2</v>
      </c>
      <c r="P292" s="1">
        <f>'1-Kurs'!P292/'1-Kurs'!P291-1</f>
        <v>-5.3351341454066392E-2</v>
      </c>
      <c r="Q292" s="1">
        <f>'1-Kurs'!Q292/'1-Kurs'!Q291-1</f>
        <v>5.4705748656600495E-3</v>
      </c>
      <c r="R292" s="1">
        <f>'1-Kurs'!R292/'1-Kurs'!R291-1</f>
        <v>-0.11701251824882064</v>
      </c>
      <c r="S292" s="1">
        <f>'1-Kurs'!S292/'1-Kurs'!S291-1</f>
        <v>-5.8908794926362806E-2</v>
      </c>
      <c r="T292" s="1">
        <f>'1-Kurs'!T292/'1-Kurs'!T291-1</f>
        <v>-2.0161115145491126E-2</v>
      </c>
      <c r="U292" s="1">
        <f>'1-Kurs'!U292/'1-Kurs'!U291-1</f>
        <v>3.1944911281334587E-2</v>
      </c>
      <c r="V292" s="1">
        <f>'1-Kurs'!V292/'1-Kurs'!V291-1</f>
        <v>-1.9460835511170393E-2</v>
      </c>
      <c r="W292" s="1">
        <f>'1-Kurs'!W292/'1-Kurs'!W291-1</f>
        <v>-5.4685521401858228E-3</v>
      </c>
      <c r="X292" s="1">
        <f>'1-Kurs'!X292/'1-Kurs'!X291-1</f>
        <v>3.3197863216898327E-3</v>
      </c>
      <c r="Y292" s="1">
        <f>'1-Kurs'!Y292/'1-Kurs'!Y291-1</f>
        <v>5.5665979988090974E-3</v>
      </c>
      <c r="Z292" s="1">
        <f>'1-Kurs'!Z292/'1-Kurs'!Z291-1</f>
        <v>-2.761861420367151E-2</v>
      </c>
      <c r="AA292" s="1">
        <f>'1-Kurs'!AA292/'1-Kurs'!AA291-1</f>
        <v>-4.3449572257096558E-2</v>
      </c>
      <c r="AB292" s="1">
        <f>'1-Kurs'!AB292/'1-Kurs'!AB291-1</f>
        <v>-1.2548911024604759E-2</v>
      </c>
      <c r="AC292" s="5">
        <f>'1-Kurs'!AC292/'1-Kurs'!AC291-1</f>
        <v>-1.0451430525723504E-2</v>
      </c>
    </row>
    <row r="293" spans="1:29" ht="12.75" customHeight="1" x14ac:dyDescent="0.2">
      <c r="A293" s="9">
        <f>IF('1-Kurs'!A293=0,"",'1-Kurs'!A293)</f>
        <v>41912</v>
      </c>
      <c r="B293" s="1">
        <f>'1-Kurs'!B293/'1-Kurs'!B292-1</f>
        <v>-7.1463892602699586E-2</v>
      </c>
      <c r="C293" s="1">
        <f>'1-Kurs'!C293/'1-Kurs'!C292-1</f>
        <v>-8.8171667746855142E-2</v>
      </c>
      <c r="D293" s="1">
        <f>'1-Kurs'!D293/'1-Kurs'!D292-1</f>
        <v>-3.8999935140002218E-2</v>
      </c>
      <c r="E293" s="1">
        <f>'1-Kurs'!E293/'1-Kurs'!E292-1</f>
        <v>-4.8394231919624664E-2</v>
      </c>
      <c r="F293" s="1">
        <f>'1-Kurs'!F293/'1-Kurs'!F292-1</f>
        <v>-0.12061712152735282</v>
      </c>
      <c r="G293" s="1">
        <f>'1-Kurs'!G293/'1-Kurs'!G292-1</f>
        <v>-7.8098214729947935E-2</v>
      </c>
      <c r="H293" s="1">
        <f>'1-Kurs'!H293/'1-Kurs'!H292-1</f>
        <v>-5.8862442812135929E-2</v>
      </c>
      <c r="I293" s="1">
        <f>'1-Kurs'!I293/'1-Kurs'!I292-1</f>
        <v>-7.5369899145557584E-2</v>
      </c>
      <c r="J293" s="1">
        <f>'1-Kurs'!J293/'1-Kurs'!J292-1</f>
        <v>-0.13184096336910089</v>
      </c>
      <c r="K293" s="1">
        <f>'1-Kurs'!K293/'1-Kurs'!K292-1</f>
        <v>4.6051771315107626E-2</v>
      </c>
      <c r="L293" s="1">
        <f>'1-Kurs'!L293/'1-Kurs'!L292-1</f>
        <v>6.2649727720805792E-2</v>
      </c>
      <c r="M293" s="1">
        <f>'1-Kurs'!M293/'1-Kurs'!M292-1</f>
        <v>1.2479871175523627E-3</v>
      </c>
      <c r="N293" s="1">
        <f>'1-Kurs'!N293/'1-Kurs'!N292-1</f>
        <v>-0.13369827389499445</v>
      </c>
      <c r="O293" s="1">
        <f>'1-Kurs'!O293/'1-Kurs'!O292-1</f>
        <v>-0.12490839995280822</v>
      </c>
      <c r="P293" s="1">
        <f>'1-Kurs'!P293/'1-Kurs'!P292-1</f>
        <v>-0.10835718728595678</v>
      </c>
      <c r="Q293" s="1">
        <f>'1-Kurs'!Q293/'1-Kurs'!Q292-1</f>
        <v>-0.14769036949086933</v>
      </c>
      <c r="R293" s="1">
        <f>'1-Kurs'!R293/'1-Kurs'!R292-1</f>
        <v>7.1731366200473712E-3</v>
      </c>
      <c r="S293" s="1">
        <f>'1-Kurs'!S293/'1-Kurs'!S292-1</f>
        <v>-8.3067435757535946E-2</v>
      </c>
      <c r="T293" s="1">
        <f>'1-Kurs'!T293/'1-Kurs'!T292-1</f>
        <v>-5.7850374513884861E-2</v>
      </c>
      <c r="U293" s="1">
        <f>'1-Kurs'!U293/'1-Kurs'!U292-1</f>
        <v>-0.15216152161521623</v>
      </c>
      <c r="V293" s="1">
        <f>'1-Kurs'!V293/'1-Kurs'!V292-1</f>
        <v>-4.0606917089613948E-2</v>
      </c>
      <c r="W293" s="1">
        <f>'1-Kurs'!W293/'1-Kurs'!W292-1</f>
        <v>-3.1975138307647866E-2</v>
      </c>
      <c r="X293" s="1">
        <f>'1-Kurs'!X293/'1-Kurs'!X292-1</f>
        <v>2.2004845031216913E-2</v>
      </c>
      <c r="Y293" s="1">
        <f>'1-Kurs'!Y293/'1-Kurs'!Y292-1</f>
        <v>-6.4680276830661798E-2</v>
      </c>
      <c r="Z293" s="1">
        <f>'1-Kurs'!Z293/'1-Kurs'!Z292-1</f>
        <v>-8.8414612763914158E-2</v>
      </c>
      <c r="AA293" s="1">
        <f>'1-Kurs'!AA293/'1-Kurs'!AA292-1</f>
        <v>-7.1951882554425639E-2</v>
      </c>
      <c r="AB293" s="1">
        <f>'1-Kurs'!AB293/'1-Kurs'!AB292-1</f>
        <v>-6.4540511201772066E-2</v>
      </c>
      <c r="AC293" s="5">
        <f>'1-Kurs'!AC293/'1-Kurs'!AC292-1</f>
        <v>-6.2257952648162806E-2</v>
      </c>
    </row>
    <row r="294" spans="1:29" ht="12.75" customHeight="1" x14ac:dyDescent="0.2">
      <c r="A294" s="9">
        <f>IF('1-Kurs'!A294=0,"",'1-Kurs'!A294)</f>
        <v>41943</v>
      </c>
      <c r="B294" s="1">
        <f>'1-Kurs'!B294/'1-Kurs'!B293-1</f>
        <v>4.2762184658474478E-2</v>
      </c>
      <c r="C294" s="1">
        <f>'1-Kurs'!C294/'1-Kurs'!C293-1</f>
        <v>-9.9299203591234786E-2</v>
      </c>
      <c r="D294" s="1">
        <f>'1-Kurs'!D294/'1-Kurs'!D293-1</f>
        <v>-2.7655916881384468E-2</v>
      </c>
      <c r="E294" s="1">
        <f>'1-Kurs'!E294/'1-Kurs'!E293-1</f>
        <v>1.3147602852881191E-2</v>
      </c>
      <c r="F294" s="1">
        <f>'1-Kurs'!F294/'1-Kurs'!F293-1</f>
        <v>0.17460662624927137</v>
      </c>
      <c r="G294" s="1">
        <f>'1-Kurs'!G294/'1-Kurs'!G293-1</f>
        <v>5.0203487872907848E-2</v>
      </c>
      <c r="H294" s="1">
        <f>'1-Kurs'!H294/'1-Kurs'!H293-1</f>
        <v>-3.3001118565674004E-2</v>
      </c>
      <c r="I294" s="1">
        <f>'1-Kurs'!I294/'1-Kurs'!I293-1</f>
        <v>-5.6517661949418985E-2</v>
      </c>
      <c r="J294" s="1">
        <f>'1-Kurs'!J294/'1-Kurs'!J293-1</f>
        <v>6.4083168812047786E-2</v>
      </c>
      <c r="K294" s="1">
        <f>'1-Kurs'!K294/'1-Kurs'!K293-1</f>
        <v>-6.8751909775271458E-2</v>
      </c>
      <c r="L294" s="1">
        <f>'1-Kurs'!L294/'1-Kurs'!L293-1</f>
        <v>1.5765643927905248E-2</v>
      </c>
      <c r="M294" s="1">
        <f>'1-Kurs'!M294/'1-Kurs'!M293-1</f>
        <v>-8.0817015801535996E-2</v>
      </c>
      <c r="N294" s="1">
        <f>'1-Kurs'!N294/'1-Kurs'!N293-1</f>
        <v>-3.3937840190445101E-2</v>
      </c>
      <c r="O294" s="1">
        <f>'1-Kurs'!O294/'1-Kurs'!O293-1</f>
        <v>-5.5741387911351414E-2</v>
      </c>
      <c r="P294" s="1">
        <f>'1-Kurs'!P294/'1-Kurs'!P293-1</f>
        <v>0.1389660854728525</v>
      </c>
      <c r="Q294" s="1">
        <f>'1-Kurs'!Q294/'1-Kurs'!Q293-1</f>
        <v>0.23673393988410241</v>
      </c>
      <c r="R294" s="1">
        <f>'1-Kurs'!R294/'1-Kurs'!R293-1</f>
        <v>7.2886390777018084E-2</v>
      </c>
      <c r="S294" s="1">
        <f>'1-Kurs'!S294/'1-Kurs'!S293-1</f>
        <v>-2.4911019440522986E-2</v>
      </c>
      <c r="T294" s="1">
        <f>'1-Kurs'!T294/'1-Kurs'!T293-1</f>
        <v>-0.10578387224896912</v>
      </c>
      <c r="U294" s="1">
        <f>'1-Kurs'!U294/'1-Kurs'!U293-1</f>
        <v>0.11461529518215419</v>
      </c>
      <c r="V294" s="1">
        <f>'1-Kurs'!V294/'1-Kurs'!V293-1</f>
        <v>-0.10562421018450918</v>
      </c>
      <c r="W294" s="1">
        <f>'1-Kurs'!W294/'1-Kurs'!W293-1</f>
        <v>8.7020124447687586E-3</v>
      </c>
      <c r="X294" s="1">
        <f>'1-Kurs'!X294/'1-Kurs'!X293-1</f>
        <v>-0.12150356388527728</v>
      </c>
      <c r="Y294" s="1">
        <f>'1-Kurs'!Y294/'1-Kurs'!Y293-1</f>
        <v>-4.6331850106233863E-2</v>
      </c>
      <c r="Z294" s="1">
        <f>'1-Kurs'!Z294/'1-Kurs'!Z293-1</f>
        <v>-5.0198526248135145E-2</v>
      </c>
      <c r="AA294" s="1">
        <f>'1-Kurs'!AA294/'1-Kurs'!AA293-1</f>
        <v>-3.1210258491961018E-2</v>
      </c>
      <c r="AB294" s="1">
        <f>'1-Kurs'!AB294/'1-Kurs'!AB293-1</f>
        <v>-3.3895835144392983E-4</v>
      </c>
      <c r="AC294" s="5">
        <f>'1-Kurs'!AC294/'1-Kurs'!AC293-1</f>
        <v>-8.038865673215323E-3</v>
      </c>
    </row>
    <row r="295" spans="1:29" ht="12.75" customHeight="1" x14ac:dyDescent="0.2">
      <c r="A295" s="9">
        <f>IF('1-Kurs'!A295=0,"",'1-Kurs'!A295)</f>
        <v>41971</v>
      </c>
      <c r="B295" s="1">
        <f>'1-Kurs'!B295/'1-Kurs'!B294-1</f>
        <v>-1.9278837189821374E-2</v>
      </c>
      <c r="C295" s="1">
        <f>'1-Kurs'!C295/'1-Kurs'!C294-1</f>
        <v>-0.18861540713936475</v>
      </c>
      <c r="D295" s="1">
        <f>'1-Kurs'!D295/'1-Kurs'!D294-1</f>
        <v>-2.5749749913235198E-2</v>
      </c>
      <c r="E295" s="1">
        <f>'1-Kurs'!E295/'1-Kurs'!E294-1</f>
        <v>-6.4339686766137549E-2</v>
      </c>
      <c r="F295" s="1">
        <f>'1-Kurs'!F295/'1-Kurs'!F294-1</f>
        <v>-2.1030649950755098E-3</v>
      </c>
      <c r="G295" s="1">
        <f>'1-Kurs'!G295/'1-Kurs'!G294-1</f>
        <v>-4.6986026825132088E-2</v>
      </c>
      <c r="H295" s="1">
        <f>'1-Kurs'!H295/'1-Kurs'!H294-1</f>
        <v>2.6047756473077666E-3</v>
      </c>
      <c r="I295" s="1">
        <f>'1-Kurs'!I295/'1-Kurs'!I294-1</f>
        <v>-0.13805622068923395</v>
      </c>
      <c r="J295" s="1">
        <f>'1-Kurs'!J295/'1-Kurs'!J294-1</f>
        <v>7.4166330131281821E-2</v>
      </c>
      <c r="K295" s="1">
        <f>'1-Kurs'!K295/'1-Kurs'!K294-1</f>
        <v>4.1114823211232387E-3</v>
      </c>
      <c r="L295" s="1">
        <f>'1-Kurs'!L295/'1-Kurs'!L294-1</f>
        <v>1.031318945332016E-2</v>
      </c>
      <c r="M295" s="1">
        <f>'1-Kurs'!M295/'1-Kurs'!M294-1</f>
        <v>3.2588250732688895E-2</v>
      </c>
      <c r="N295" s="1">
        <f>'1-Kurs'!N295/'1-Kurs'!N294-1</f>
        <v>3.0311399939437544E-2</v>
      </c>
      <c r="O295" s="1">
        <f>'1-Kurs'!O295/'1-Kurs'!O294-1</f>
        <v>-3.7279107227348174E-2</v>
      </c>
      <c r="P295" s="1">
        <f>'1-Kurs'!P295/'1-Kurs'!P294-1</f>
        <v>-3.1672279850542884E-2</v>
      </c>
      <c r="Q295" s="1">
        <f>'1-Kurs'!Q295/'1-Kurs'!Q294-1</f>
        <v>-1.0732525457819442E-3</v>
      </c>
      <c r="R295" s="1">
        <f>'1-Kurs'!R295/'1-Kurs'!R294-1</f>
        <v>-7.7940063529981174E-2</v>
      </c>
      <c r="S295" s="1">
        <f>'1-Kurs'!S295/'1-Kurs'!S294-1</f>
        <v>-2.8037563991514691E-2</v>
      </c>
      <c r="T295" s="1">
        <f>'1-Kurs'!T295/'1-Kurs'!T294-1</f>
        <v>-0.14823492642355118</v>
      </c>
      <c r="U295" s="1">
        <f>'1-Kurs'!U295/'1-Kurs'!U294-1</f>
        <v>7.2140262402438093E-2</v>
      </c>
      <c r="V295" s="1">
        <f>'1-Kurs'!V295/'1-Kurs'!V294-1</f>
        <v>-0.17742879884781304</v>
      </c>
      <c r="W295" s="1">
        <f>'1-Kurs'!W295/'1-Kurs'!W294-1</f>
        <v>-4.2920823809362796E-2</v>
      </c>
      <c r="X295" s="1">
        <f>'1-Kurs'!X295/'1-Kurs'!X294-1</f>
        <v>-2.1451030287076511E-2</v>
      </c>
      <c r="Y295" s="1">
        <f>'1-Kurs'!Y295/'1-Kurs'!Y294-1</f>
        <v>9.8558385068423515E-3</v>
      </c>
      <c r="Z295" s="1">
        <f>'1-Kurs'!Z295/'1-Kurs'!Z294-1</f>
        <v>-1.9331968953451573E-2</v>
      </c>
      <c r="AA295" s="1">
        <f>'1-Kurs'!AA295/'1-Kurs'!AA294-1</f>
        <v>2.9604540031225035E-2</v>
      </c>
      <c r="AB295" s="1">
        <f>'1-Kurs'!AB295/'1-Kurs'!AB294-1</f>
        <v>-3.0953951531490609E-2</v>
      </c>
      <c r="AC295" s="5">
        <f>'1-Kurs'!AC295/'1-Kurs'!AC294-1</f>
        <v>-4.0678635155372622E-2</v>
      </c>
    </row>
    <row r="296" spans="1:29" ht="12.75" customHeight="1" x14ac:dyDescent="0.2">
      <c r="A296" s="9">
        <f>IF('1-Kurs'!A296=0,"",'1-Kurs'!A296)</f>
        <v>42004</v>
      </c>
      <c r="B296" s="1">
        <f>'1-Kurs'!B296/'1-Kurs'!B295-1</f>
        <v>-8.4761850967598917E-2</v>
      </c>
      <c r="C296" s="1">
        <f>'1-Kurs'!C296/'1-Kurs'!C295-1</f>
        <v>-0.18172846832662137</v>
      </c>
      <c r="D296" s="1">
        <f>'1-Kurs'!D296/'1-Kurs'!D295-1</f>
        <v>-0.11120098403870771</v>
      </c>
      <c r="E296" s="1">
        <f>'1-Kurs'!E296/'1-Kurs'!E295-1</f>
        <v>-7.1720989680699176E-3</v>
      </c>
      <c r="F296" s="1">
        <f>'1-Kurs'!F296/'1-Kurs'!F295-1</f>
        <v>2.1253070341429314E-2</v>
      </c>
      <c r="G296" s="1">
        <f>'1-Kurs'!G296/'1-Kurs'!G295-1</f>
        <v>3.1936979001987442E-3</v>
      </c>
      <c r="H296" s="1">
        <f>'1-Kurs'!H296/'1-Kurs'!H295-1</f>
        <v>7.3474293603263963E-3</v>
      </c>
      <c r="I296" s="1">
        <f>'1-Kurs'!I296/'1-Kurs'!I295-1</f>
        <v>-0.14142124453883542</v>
      </c>
      <c r="J296" s="1">
        <f>'1-Kurs'!J296/'1-Kurs'!J295-1</f>
        <v>-2.1062946932775772E-2</v>
      </c>
      <c r="K296" s="1">
        <f>'1-Kurs'!K296/'1-Kurs'!K295-1</f>
        <v>-7.9600536710715764E-2</v>
      </c>
      <c r="L296" s="1">
        <f>'1-Kurs'!L296/'1-Kurs'!L295-1</f>
        <v>-3.3505172957055018E-2</v>
      </c>
      <c r="M296" s="1">
        <f>'1-Kurs'!M296/'1-Kurs'!M295-1</f>
        <v>-0.28865542658646104</v>
      </c>
      <c r="N296" s="1">
        <f>'1-Kurs'!N296/'1-Kurs'!N295-1</f>
        <v>-7.1400525926959224E-2</v>
      </c>
      <c r="O296" s="1">
        <f>'1-Kurs'!O296/'1-Kurs'!O295-1</f>
        <v>2.7954457628913687E-3</v>
      </c>
      <c r="P296" s="1">
        <f>'1-Kurs'!P296/'1-Kurs'!P295-1</f>
        <v>1.3992058722702705E-3</v>
      </c>
      <c r="Q296" s="1">
        <f>'1-Kurs'!Q296/'1-Kurs'!Q295-1</f>
        <v>-1.6990888881726507E-2</v>
      </c>
      <c r="R296" s="1">
        <f>'1-Kurs'!R296/'1-Kurs'!R295-1</f>
        <v>-1.1362367392518169E-2</v>
      </c>
      <c r="S296" s="1">
        <f>'1-Kurs'!S296/'1-Kurs'!S295-1</f>
        <v>-6.8604878760835875E-2</v>
      </c>
      <c r="T296" s="1">
        <f>'1-Kurs'!T296/'1-Kurs'!T295-1</f>
        <v>-0.19335674362191757</v>
      </c>
      <c r="U296" s="1">
        <f>'1-Kurs'!U296/'1-Kurs'!U295-1</f>
        <v>1.9479036242428416E-2</v>
      </c>
      <c r="V296" s="1">
        <f>'1-Kurs'!V296/'1-Kurs'!V295-1</f>
        <v>-0.19324703131224441</v>
      </c>
      <c r="W296" s="1">
        <f>'1-Kurs'!W296/'1-Kurs'!W295-1</f>
        <v>-1.9669795985158611E-2</v>
      </c>
      <c r="X296" s="1">
        <f>'1-Kurs'!X296/'1-Kurs'!X295-1</f>
        <v>2.3598088241008508E-2</v>
      </c>
      <c r="Y296" s="1">
        <f>'1-Kurs'!Y296/'1-Kurs'!Y295-1</f>
        <v>-8.6276495892022353E-2</v>
      </c>
      <c r="Z296" s="1">
        <f>'1-Kurs'!Z296/'1-Kurs'!Z295-1</f>
        <v>-2.8905140562504039E-3</v>
      </c>
      <c r="AA296" s="1">
        <f>'1-Kurs'!AA296/'1-Kurs'!AA295-1</f>
        <v>-4.1814608217054849E-2</v>
      </c>
      <c r="AB296" s="1">
        <f>'1-Kurs'!AB296/'1-Kurs'!AB295-1</f>
        <v>-6.0602177167422111E-2</v>
      </c>
      <c r="AC296" s="5">
        <f>'1-Kurs'!AC296/'1-Kurs'!AC295-1</f>
        <v>-7.6261421760528192E-2</v>
      </c>
    </row>
    <row r="297" spans="1:29" ht="12.75" customHeight="1" x14ac:dyDescent="0.2">
      <c r="A297" s="9">
        <f>IF('1-Kurs'!A297=0,"",'1-Kurs'!A297)</f>
        <v>42034</v>
      </c>
      <c r="B297" s="1">
        <f>'1-Kurs'!B297/'1-Kurs'!B296-1</f>
        <v>4.8905459980765897E-3</v>
      </c>
      <c r="C297" s="1">
        <f>'1-Kurs'!C297/'1-Kurs'!C296-1</f>
        <v>-9.9226380330018182E-2</v>
      </c>
      <c r="D297" s="1">
        <f>'1-Kurs'!D297/'1-Kurs'!D296-1</f>
        <v>-2.8188140987858046E-2</v>
      </c>
      <c r="E297" s="1">
        <f>'1-Kurs'!E297/'1-Kurs'!E296-1</f>
        <v>-0.11712677584768061</v>
      </c>
      <c r="F297" s="1">
        <f>'1-Kurs'!F297/'1-Kurs'!F296-1</f>
        <v>-6.7987443776749257E-2</v>
      </c>
      <c r="G297" s="1">
        <f>'1-Kurs'!G297/'1-Kurs'!G296-1</f>
        <v>-1.5077181683581964E-2</v>
      </c>
      <c r="H297" s="1">
        <f>'1-Kurs'!H297/'1-Kurs'!H296-1</f>
        <v>7.956236300422237E-2</v>
      </c>
      <c r="I297" s="1">
        <f>'1-Kurs'!I297/'1-Kurs'!I296-1</f>
        <v>-6.4032538741877976E-2</v>
      </c>
      <c r="J297" s="1">
        <f>'1-Kurs'!J297/'1-Kurs'!J296-1</f>
        <v>-0.13764978271374095</v>
      </c>
      <c r="K297" s="1">
        <f>'1-Kurs'!K297/'1-Kurs'!K296-1</f>
        <v>-0.12648068253951184</v>
      </c>
      <c r="L297" s="1">
        <f>'1-Kurs'!L297/'1-Kurs'!L296-1</f>
        <v>-6.0830627775265267E-2</v>
      </c>
      <c r="M297" s="1">
        <f>'1-Kurs'!M297/'1-Kurs'!M296-1</f>
        <v>-7.0807527393997094E-2</v>
      </c>
      <c r="N297" s="1">
        <f>'1-Kurs'!N297/'1-Kurs'!N296-1</f>
        <v>-4.2653610952680943E-5</v>
      </c>
      <c r="O297" s="1">
        <f>'1-Kurs'!O297/'1-Kurs'!O296-1</f>
        <v>0.10317321686768155</v>
      </c>
      <c r="P297" s="1">
        <f>'1-Kurs'!P297/'1-Kurs'!P296-1</f>
        <v>-6.1042968179151447E-2</v>
      </c>
      <c r="Q297" s="1">
        <f>'1-Kurs'!Q297/'1-Kurs'!Q296-1</f>
        <v>-5.0898527367676416E-2</v>
      </c>
      <c r="R297" s="1">
        <f>'1-Kurs'!R297/'1-Kurs'!R296-1</f>
        <v>-6.6561997006748919E-2</v>
      </c>
      <c r="S297" s="1">
        <f>'1-Kurs'!S297/'1-Kurs'!S296-1</f>
        <v>1.8618911164578922E-2</v>
      </c>
      <c r="T297" s="1">
        <f>'1-Kurs'!T297/'1-Kurs'!T296-1</f>
        <v>-1.6797492988543938E-2</v>
      </c>
      <c r="U297" s="1">
        <f>'1-Kurs'!U297/'1-Kurs'!U296-1</f>
        <v>-0.14749826772829677</v>
      </c>
      <c r="V297" s="1">
        <f>'1-Kurs'!V297/'1-Kurs'!V296-1</f>
        <v>-0.10165472853008461</v>
      </c>
      <c r="W297" s="1">
        <f>'1-Kurs'!W297/'1-Kurs'!W296-1</f>
        <v>-2.4902990403090852E-2</v>
      </c>
      <c r="X297" s="1">
        <f>'1-Kurs'!X297/'1-Kurs'!X296-1</f>
        <v>-7.4549723176116189E-2</v>
      </c>
      <c r="Y297" s="1">
        <f>'1-Kurs'!Y297/'1-Kurs'!Y296-1</f>
        <v>-1.4567544934118715E-3</v>
      </c>
      <c r="Z297" s="1">
        <f>'1-Kurs'!Z297/'1-Kurs'!Z296-1</f>
        <v>2.375254152990891E-2</v>
      </c>
      <c r="AA297" s="1">
        <f>'1-Kurs'!AA297/'1-Kurs'!AA296-1</f>
        <v>-2.0831980797735961E-2</v>
      </c>
      <c r="AB297" s="1">
        <f>'1-Kurs'!AB297/'1-Kurs'!AB296-1</f>
        <v>-4.3217214904139323E-2</v>
      </c>
      <c r="AC297" s="5">
        <f>'1-Kurs'!AC297/'1-Kurs'!AC296-1</f>
        <v>-3.3402149776179946E-2</v>
      </c>
    </row>
    <row r="298" spans="1:29" ht="12.75" customHeight="1" x14ac:dyDescent="0.2">
      <c r="A298" s="9">
        <f>IF('1-Kurs'!A298=0,"",'1-Kurs'!A298)</f>
        <v>42062</v>
      </c>
      <c r="B298" s="1">
        <f>'1-Kurs'!B298/'1-Kurs'!B297-1</f>
        <v>-2.7814892928615276E-2</v>
      </c>
      <c r="C298" s="1">
        <f>'1-Kurs'!C298/'1-Kurs'!C297-1</f>
        <v>0.14819743357687298</v>
      </c>
      <c r="D298" s="1">
        <f>'1-Kurs'!D298/'1-Kurs'!D297-1</f>
        <v>-0.14693324017331644</v>
      </c>
      <c r="E298" s="1">
        <f>'1-Kurs'!E298/'1-Kurs'!E297-1</f>
        <v>7.9070377905799294E-2</v>
      </c>
      <c r="F298" s="1">
        <f>'1-Kurs'!F298/'1-Kurs'!F297-1</f>
        <v>4.09154520541537E-2</v>
      </c>
      <c r="G298" s="1">
        <f>'1-Kurs'!G298/'1-Kurs'!G297-1</f>
        <v>8.9240752822339564E-2</v>
      </c>
      <c r="H298" s="1">
        <f>'1-Kurs'!H298/'1-Kurs'!H297-1</f>
        <v>-5.1659799521087235E-2</v>
      </c>
      <c r="I298" s="1">
        <f>'1-Kurs'!I298/'1-Kurs'!I297-1</f>
        <v>0.15676865552658215</v>
      </c>
      <c r="J298" s="1">
        <f>'1-Kurs'!J298/'1-Kurs'!J297-1</f>
        <v>-5.2000153317405262E-3</v>
      </c>
      <c r="K298" s="1">
        <f>'1-Kurs'!K298/'1-Kurs'!K297-1</f>
        <v>-6.6072594253057559E-2</v>
      </c>
      <c r="L298" s="1">
        <f>'1-Kurs'!L298/'1-Kurs'!L297-1</f>
        <v>-3.7616773492213929E-3</v>
      </c>
      <c r="M298" s="1">
        <f>'1-Kurs'!M298/'1-Kurs'!M297-1</f>
        <v>5.1272191245272936E-3</v>
      </c>
      <c r="N298" s="1">
        <f>'1-Kurs'!N298/'1-Kurs'!N297-1</f>
        <v>-7.1939928790159091E-2</v>
      </c>
      <c r="O298" s="1">
        <f>'1-Kurs'!O298/'1-Kurs'!O297-1</f>
        <v>-4.0256254636185984E-2</v>
      </c>
      <c r="P298" s="1">
        <f>'1-Kurs'!P298/'1-Kurs'!P297-1</f>
        <v>6.8322054128837628E-2</v>
      </c>
      <c r="Q298" s="1">
        <f>'1-Kurs'!Q298/'1-Kurs'!Q297-1</f>
        <v>5.9939072973979046E-2</v>
      </c>
      <c r="R298" s="1">
        <f>'1-Kurs'!R298/'1-Kurs'!R297-1</f>
        <v>9.1210509247382499E-2</v>
      </c>
      <c r="S298" s="1">
        <f>'1-Kurs'!S298/'1-Kurs'!S297-1</f>
        <v>-6.6450332063707984E-2</v>
      </c>
      <c r="T298" s="1">
        <f>'1-Kurs'!T298/'1-Kurs'!T297-1</f>
        <v>0.14367871740076188</v>
      </c>
      <c r="U298" s="1">
        <f>'1-Kurs'!U298/'1-Kurs'!U297-1</f>
        <v>2.0607016314293514E-2</v>
      </c>
      <c r="V298" s="1">
        <f>'1-Kurs'!V298/'1-Kurs'!V297-1</f>
        <v>3.8081942139094771E-2</v>
      </c>
      <c r="W298" s="1">
        <f>'1-Kurs'!W298/'1-Kurs'!W297-1</f>
        <v>-3.1221272786642329E-2</v>
      </c>
      <c r="X298" s="1">
        <f>'1-Kurs'!X298/'1-Kurs'!X297-1</f>
        <v>0.12145106428630026</v>
      </c>
      <c r="Y298" s="1">
        <f>'1-Kurs'!Y298/'1-Kurs'!Y297-1</f>
        <v>-7.2669112545719838E-2</v>
      </c>
      <c r="Z298" s="1">
        <f>'1-Kurs'!Z298/'1-Kurs'!Z297-1</f>
        <v>-4.2467675527669613E-2</v>
      </c>
      <c r="AA298" s="1">
        <f>'1-Kurs'!AA298/'1-Kurs'!AA297-1</f>
        <v>-5.6108854539427044E-2</v>
      </c>
      <c r="AB298" s="1">
        <f>'1-Kurs'!AB298/'1-Kurs'!AB297-1</f>
        <v>1.4617485271322117E-2</v>
      </c>
      <c r="AC298" s="5">
        <f>'1-Kurs'!AC298/'1-Kurs'!AC297-1</f>
        <v>2.5762952867867783E-2</v>
      </c>
    </row>
    <row r="299" spans="1:29" ht="12.75" customHeight="1" x14ac:dyDescent="0.2">
      <c r="A299" s="9">
        <f>IF('1-Kurs'!A299=0,"",'1-Kurs'!A299)</f>
        <v>42094</v>
      </c>
      <c r="B299" s="1">
        <f>'1-Kurs'!B299/'1-Kurs'!B298-1</f>
        <v>-1.9136455872904357E-2</v>
      </c>
      <c r="C299" s="1">
        <f>'1-Kurs'!C299/'1-Kurs'!C298-1</f>
        <v>-0.1227972692093523</v>
      </c>
      <c r="D299" s="1">
        <f>'1-Kurs'!D299/'1-Kurs'!D298-1</f>
        <v>-5.4074038261918145E-2</v>
      </c>
      <c r="E299" s="1">
        <f>'1-Kurs'!E299/'1-Kurs'!E298-1</f>
        <v>1.8040010149253938E-2</v>
      </c>
      <c r="F299" s="1">
        <f>'1-Kurs'!F299/'1-Kurs'!F298-1</f>
        <v>-4.3209437318603161E-2</v>
      </c>
      <c r="G299" s="1">
        <f>'1-Kurs'!G299/'1-Kurs'!G298-1</f>
        <v>-2.8164555520635459E-2</v>
      </c>
      <c r="H299" s="1">
        <f>'1-Kurs'!H299/'1-Kurs'!H298-1</f>
        <v>-2.5502362086348707E-2</v>
      </c>
      <c r="I299" s="1">
        <f>'1-Kurs'!I299/'1-Kurs'!I298-1</f>
        <v>-0.11683830899175418</v>
      </c>
      <c r="J299" s="1">
        <f>'1-Kurs'!J299/'1-Kurs'!J298-1</f>
        <v>3.6628907554391077E-2</v>
      </c>
      <c r="K299" s="1">
        <f>'1-Kurs'!K299/'1-Kurs'!K298-1</f>
        <v>-6.5063005677434727E-2</v>
      </c>
      <c r="L299" s="1">
        <f>'1-Kurs'!L299/'1-Kurs'!L298-1</f>
        <v>6.1446977854277884E-2</v>
      </c>
      <c r="M299" s="1">
        <f>'1-Kurs'!M299/'1-Kurs'!M298-1</f>
        <v>-4.7248613147994667E-2</v>
      </c>
      <c r="N299" s="1">
        <f>'1-Kurs'!N299/'1-Kurs'!N298-1</f>
        <v>-0.12226772157063226</v>
      </c>
      <c r="O299" s="1">
        <f>'1-Kurs'!O299/'1-Kurs'!O298-1</f>
        <v>2.4361932653365059E-3</v>
      </c>
      <c r="P299" s="1">
        <f>'1-Kurs'!P299/'1-Kurs'!P298-1</f>
        <v>-5.6680774972869941E-2</v>
      </c>
      <c r="Q299" s="1">
        <f>'1-Kurs'!Q299/'1-Kurs'!Q298-1</f>
        <v>-4.5541466526175189E-2</v>
      </c>
      <c r="R299" s="1">
        <f>'1-Kurs'!R299/'1-Kurs'!R298-1</f>
        <v>-7.7674844639221363E-2</v>
      </c>
      <c r="S299" s="1">
        <f>'1-Kurs'!S299/'1-Kurs'!S298-1</f>
        <v>-0.13360642535682388</v>
      </c>
      <c r="T299" s="1">
        <f>'1-Kurs'!T299/'1-Kurs'!T298-1</f>
        <v>-0.10168715680020046</v>
      </c>
      <c r="U299" s="1">
        <f>'1-Kurs'!U299/'1-Kurs'!U298-1</f>
        <v>-2.4177626872931013E-3</v>
      </c>
      <c r="V299" s="1">
        <f>'1-Kurs'!V299/'1-Kurs'!V298-1</f>
        <v>-8.7054961036786893E-2</v>
      </c>
      <c r="W299" s="1">
        <f>'1-Kurs'!W299/'1-Kurs'!W298-1</f>
        <v>7.4121356011365158E-3</v>
      </c>
      <c r="X299" s="1">
        <f>'1-Kurs'!X299/'1-Kurs'!X298-1</f>
        <v>-0.10508782641235503</v>
      </c>
      <c r="Y299" s="1">
        <f>'1-Kurs'!Y299/'1-Kurs'!Y298-1</f>
        <v>5.4016633079166265E-2</v>
      </c>
      <c r="Z299" s="1">
        <f>'1-Kurs'!Z299/'1-Kurs'!Z298-1</f>
        <v>-3.7274929746293539E-2</v>
      </c>
      <c r="AA299" s="1">
        <f>'1-Kurs'!AA299/'1-Kurs'!AA298-1</f>
        <v>-7.6025947702495933E-2</v>
      </c>
      <c r="AB299" s="1">
        <f>'1-Kurs'!AB299/'1-Kurs'!AB298-1</f>
        <v>-4.566819253978982E-2</v>
      </c>
      <c r="AC299" s="5">
        <f>'1-Kurs'!AC299/'1-Kurs'!AC298-1</f>
        <v>-5.1363120157513098E-2</v>
      </c>
    </row>
    <row r="300" spans="1:29" ht="12.75" customHeight="1" x14ac:dyDescent="0.2">
      <c r="A300" s="9">
        <f>IF('1-Kurs'!A300=0,"",'1-Kurs'!A300)</f>
        <v>42124</v>
      </c>
      <c r="B300" s="1">
        <f>'1-Kurs'!B300/'1-Kurs'!B299-1</f>
        <v>7.6196624898091869E-2</v>
      </c>
      <c r="C300" s="1">
        <f>'1-Kurs'!C300/'1-Kurs'!C299-1</f>
        <v>0.1816995329169615</v>
      </c>
      <c r="D300" s="1">
        <f>'1-Kurs'!D300/'1-Kurs'!D299-1</f>
        <v>1.4749785788374048E-2</v>
      </c>
      <c r="E300" s="1">
        <f>'1-Kurs'!E300/'1-Kurs'!E299-1</f>
        <v>5.2717664620610449E-2</v>
      </c>
      <c r="F300" s="1">
        <f>'1-Kurs'!F300/'1-Kurs'!F299-1</f>
        <v>-4.6111935245237601E-2</v>
      </c>
      <c r="G300" s="1">
        <f>'1-Kurs'!G300/'1-Kurs'!G299-1</f>
        <v>7.3641240031776523E-2</v>
      </c>
      <c r="H300" s="1">
        <f>'1-Kurs'!H300/'1-Kurs'!H299-1</f>
        <v>-6.5531700540921722E-4</v>
      </c>
      <c r="I300" s="1">
        <f>'1-Kurs'!I300/'1-Kurs'!I299-1</f>
        <v>0.15175109029607725</v>
      </c>
      <c r="J300" s="1">
        <f>'1-Kurs'!J300/'1-Kurs'!J299-1</f>
        <v>-0.11454553821429458</v>
      </c>
      <c r="K300" s="1">
        <f>'1-Kurs'!K300/'1-Kurs'!K299-1</f>
        <v>7.4231588450199615E-2</v>
      </c>
      <c r="L300" s="1">
        <f>'1-Kurs'!L300/'1-Kurs'!L299-1</f>
        <v>-1.7212005580604428E-2</v>
      </c>
      <c r="M300" s="1">
        <f>'1-Kurs'!M300/'1-Kurs'!M299-1</f>
        <v>1.9341453620666638E-2</v>
      </c>
      <c r="N300" s="1">
        <f>'1-Kurs'!N300/'1-Kurs'!N299-1</f>
        <v>0.12482497766923761</v>
      </c>
      <c r="O300" s="1">
        <f>'1-Kurs'!O300/'1-Kurs'!O299-1</f>
        <v>-2.9387570170337773E-2</v>
      </c>
      <c r="P300" s="1">
        <f>'1-Kurs'!P300/'1-Kurs'!P299-1</f>
        <v>-1.7420430080656857E-3</v>
      </c>
      <c r="Q300" s="1">
        <f>'1-Kurs'!Q300/'1-Kurs'!Q299-1</f>
        <v>-3.2914573315885653E-2</v>
      </c>
      <c r="R300" s="1">
        <f>'1-Kurs'!R300/'1-Kurs'!R299-1</f>
        <v>3.5147350031921487E-2</v>
      </c>
      <c r="S300" s="1">
        <f>'1-Kurs'!S300/'1-Kurs'!S299-1</f>
        <v>0.11320377446792196</v>
      </c>
      <c r="T300" s="1">
        <f>'1-Kurs'!T300/'1-Kurs'!T299-1</f>
        <v>0.14941205888653353</v>
      </c>
      <c r="U300" s="1">
        <f>'1-Kurs'!U300/'1-Kurs'!U299-1</f>
        <v>-7.0605331969348595E-2</v>
      </c>
      <c r="V300" s="1">
        <f>'1-Kurs'!V300/'1-Kurs'!V299-1</f>
        <v>0.20825943609568798</v>
      </c>
      <c r="W300" s="1">
        <f>'1-Kurs'!W300/'1-Kurs'!W299-1</f>
        <v>0.12877886401498406</v>
      </c>
      <c r="X300" s="1">
        <f>'1-Kurs'!X300/'1-Kurs'!X299-1</f>
        <v>9.0812627528162215E-2</v>
      </c>
      <c r="Y300" s="1">
        <f>'1-Kurs'!Y300/'1-Kurs'!Y299-1</f>
        <v>0.16180319387755393</v>
      </c>
      <c r="Z300" s="1">
        <f>'1-Kurs'!Z300/'1-Kurs'!Z299-1</f>
        <v>-2.6027828287569221E-3</v>
      </c>
      <c r="AA300" s="1">
        <f>'1-Kurs'!AA300/'1-Kurs'!AA299-1</f>
        <v>-3.5000196277059303E-2</v>
      </c>
      <c r="AB300" s="1">
        <f>'1-Kurs'!AB300/'1-Kurs'!AB299-1</f>
        <v>5.022284498383689E-2</v>
      </c>
      <c r="AC300" s="5">
        <f>'1-Kurs'!AC300/'1-Kurs'!AC299-1</f>
        <v>5.7338366796146234E-2</v>
      </c>
    </row>
    <row r="301" spans="1:29" ht="12.75" customHeight="1" x14ac:dyDescent="0.2">
      <c r="A301" s="9">
        <f>IF('1-Kurs'!A301=0,"",'1-Kurs'!A301)</f>
        <v>42152</v>
      </c>
      <c r="B301" s="1">
        <f>IF(IFERROR('1-Kurs'!B301/'1-Kurs'!B300-1,"")&lt;&gt;-100%,IFERROR('1-Kurs'!B301/'1-Kurs'!B300-1,""),"")</f>
        <v>-8.746770591583819E-2</v>
      </c>
      <c r="C301" s="1">
        <f>IF(IFERROR('1-Kurs'!C301/'1-Kurs'!C300-1,"")&lt;&gt;-100%,IFERROR('1-Kurs'!C301/'1-Kurs'!C300-1,""),"")</f>
        <v>-7.0910822003186991E-2</v>
      </c>
      <c r="D301" s="1">
        <f>IF(IFERROR('1-Kurs'!D301/'1-Kurs'!D300-1,"")&lt;&gt;-100%,IFERROR('1-Kurs'!D301/'1-Kurs'!D300-1,""),"")</f>
        <v>-8.9475914091271314E-2</v>
      </c>
      <c r="E301" s="1">
        <f>IF(IFERROR('1-Kurs'!E301/'1-Kurs'!E300-1,"")&lt;&gt;-100%,IFERROR('1-Kurs'!E301/'1-Kurs'!E300-1,""),"")</f>
        <v>-4.1213723044602912E-2</v>
      </c>
      <c r="F301" s="1">
        <f>IF(IFERROR('1-Kurs'!F301/'1-Kurs'!F300-1,"")&lt;&gt;-100%,IFERROR('1-Kurs'!F301/'1-Kurs'!F300-1,""),"")</f>
        <v>-3.4800128023109722E-2</v>
      </c>
      <c r="G301" s="1">
        <f>IF(IFERROR('1-Kurs'!G301/'1-Kurs'!G300-1,"")&lt;&gt;-100%,IFERROR('1-Kurs'!G301/'1-Kurs'!G300-1,""),"")</f>
        <v>-5.2285684352054829E-2</v>
      </c>
      <c r="H301" s="1">
        <f>IF(IFERROR('1-Kurs'!H301/'1-Kurs'!H300-1,"")&lt;&gt;-100%,IFERROR('1-Kurs'!H301/'1-Kurs'!H300-1,""),"")</f>
        <v>4.5499560542303641E-3</v>
      </c>
      <c r="I301" s="1">
        <f>IF(IFERROR('1-Kurs'!I301/'1-Kurs'!I300-1,"")&lt;&gt;-100%,IFERROR('1-Kurs'!I301/'1-Kurs'!I300-1,""),"")</f>
        <v>-5.6832557994317634E-2</v>
      </c>
      <c r="J301" s="1">
        <f>IF(IFERROR('1-Kurs'!J301/'1-Kurs'!J300-1,"")&lt;&gt;-100%,IFERROR('1-Kurs'!J301/'1-Kurs'!J300-1,""),"")</f>
        <v>2.2558367314304162E-2</v>
      </c>
      <c r="K301" s="1">
        <f>IF(IFERROR('1-Kurs'!K301/'1-Kurs'!K300-1,"")&lt;&gt;-100%,IFERROR('1-Kurs'!K301/'1-Kurs'!K300-1,""),"")</f>
        <v>4.2288475553308613E-2</v>
      </c>
      <c r="L301" s="1">
        <f>IF(IFERROR('1-Kurs'!L301/'1-Kurs'!L300-1,"")&lt;&gt;-100%,IFERROR('1-Kurs'!L301/'1-Kurs'!L300-1,""),"")</f>
        <v>3.045609426396001E-2</v>
      </c>
      <c r="M301" s="1">
        <f>IF(IFERROR('1-Kurs'!M301/'1-Kurs'!M300-1,"")&lt;&gt;-100%,IFERROR('1-Kurs'!M301/'1-Kurs'!M300-1,""),"")</f>
        <v>-3.4206552425973258E-2</v>
      </c>
      <c r="N301" s="1">
        <f>IF(IFERROR('1-Kurs'!N301/'1-Kurs'!N300-1,"")&lt;&gt;-100%,IFERROR('1-Kurs'!N301/'1-Kurs'!N300-1,""),"")</f>
        <v>-8.3362935210851363E-2</v>
      </c>
      <c r="O301" s="1">
        <f>IF(IFERROR('1-Kurs'!O301/'1-Kurs'!O300-1,"")&lt;&gt;-100%,IFERROR('1-Kurs'!O301/'1-Kurs'!O300-1,""),"")</f>
        <v>3.1957946330616327E-2</v>
      </c>
      <c r="P301" s="1">
        <f>IF(IFERROR('1-Kurs'!P301/'1-Kurs'!P300-1,"")&lt;&gt;-100%,IFERROR('1-Kurs'!P301/'1-Kurs'!P300-1,""),"")</f>
        <v>-5.1216991308187576E-2</v>
      </c>
      <c r="Q301" s="1">
        <f>IF(IFERROR('1-Kurs'!Q301/'1-Kurs'!Q300-1,"")&lt;&gt;-100%,IFERROR('1-Kurs'!Q301/'1-Kurs'!Q300-1,""),"")</f>
        <v>-3.5735450744947106E-2</v>
      </c>
      <c r="R301" s="1">
        <f>IF(IFERROR('1-Kurs'!R301/'1-Kurs'!R300-1,"")&lt;&gt;-100%,IFERROR('1-Kurs'!R301/'1-Kurs'!R300-1,""),"")</f>
        <v>1.2966920646720004E-2</v>
      </c>
      <c r="S301" s="1">
        <f>IF(IFERROR('1-Kurs'!S301/'1-Kurs'!S300-1,"")&lt;&gt;-100%,IFERROR('1-Kurs'!S301/'1-Kurs'!S300-1,""),"")</f>
        <v>-9.4070174944621332E-2</v>
      </c>
      <c r="T301" s="1">
        <f>IF(IFERROR('1-Kurs'!T301/'1-Kurs'!T300-1,"")&lt;&gt;-100%,IFERROR('1-Kurs'!T301/'1-Kurs'!T300-1,""),"")</f>
        <v>-2.9209033643166404E-2</v>
      </c>
      <c r="U301" s="1">
        <f>IF(IFERROR('1-Kurs'!U301/'1-Kurs'!U300-1,"")&lt;&gt;-100%,IFERROR('1-Kurs'!U301/'1-Kurs'!U300-1,""),"")</f>
        <v>3.1128324615139258E-2</v>
      </c>
      <c r="V301" s="1">
        <f>IF(IFERROR('1-Kurs'!V301/'1-Kurs'!V300-1,"")&lt;&gt;-100%,IFERROR('1-Kurs'!V301/'1-Kurs'!V300-1,""),"")</f>
        <v>-4.9896797137352733E-2</v>
      </c>
      <c r="W301" s="1">
        <f>IF(IFERROR('1-Kurs'!W301/'1-Kurs'!W300-1,"")&lt;&gt;-100%,IFERROR('1-Kurs'!W301/'1-Kurs'!W300-1,""),"")</f>
        <v>-5.3486570000424449E-2</v>
      </c>
      <c r="X301" s="1">
        <f>IF(IFERROR('1-Kurs'!X301/'1-Kurs'!X300-1,"")&lt;&gt;-100%,IFERROR('1-Kurs'!X301/'1-Kurs'!X300-1,""),"")</f>
        <v>5.9478053849024937E-2</v>
      </c>
      <c r="Y301" s="1">
        <f>IF(IFERROR('1-Kurs'!Y301/'1-Kurs'!Y300-1,"")&lt;&gt;-100%,IFERROR('1-Kurs'!Y301/'1-Kurs'!Y300-1,""),"")</f>
        <v>-6.1216774599356705E-2</v>
      </c>
      <c r="Z301" s="1">
        <f>IF(IFERROR('1-Kurs'!Z301/'1-Kurs'!Z300-1,"")&lt;&gt;-100%,IFERROR('1-Kurs'!Z301/'1-Kurs'!Z300-1,""),"")</f>
        <v>-2.1119972920941699E-2</v>
      </c>
      <c r="AA301" s="1">
        <f>IF(IFERROR('1-Kurs'!AA301/'1-Kurs'!AA300-1,"")&lt;&gt;-100%,IFERROR('1-Kurs'!AA301/'1-Kurs'!AA300-1,""),"")</f>
        <v>-3.0375207560513151E-2</v>
      </c>
      <c r="AB301" s="1">
        <f>'1-Kurs'!AB301/'1-Kurs'!AB300-1</f>
        <v>-2.8519186818977471E-2</v>
      </c>
      <c r="AC301" s="5">
        <f>'1-Kurs'!AC301/'1-Kurs'!AC300-1</f>
        <v>-3.4600264631920008E-2</v>
      </c>
    </row>
    <row r="302" spans="1:29" ht="12.75" customHeight="1" x14ac:dyDescent="0.2">
      <c r="A302" s="9" t="str">
        <f>IF('1-Kurs'!A302=0,"",'1-Kurs'!A302)</f>
        <v/>
      </c>
      <c r="B302" s="1" t="str">
        <f>IF(IFERROR('1-Kurs'!B302/'1-Kurs'!B301-1,"")&lt;&gt;-100%,IFERROR('1-Kurs'!B302/'1-Kurs'!B301-1,""),"")</f>
        <v/>
      </c>
      <c r="C302" s="1" t="str">
        <f>IF(IFERROR('1-Kurs'!C302/'1-Kurs'!C301-1,"")&lt;&gt;-100%,IFERROR('1-Kurs'!C302/'1-Kurs'!C301-1,""),"")</f>
        <v/>
      </c>
      <c r="D302" s="1" t="str">
        <f>IF(IFERROR('1-Kurs'!D302/'1-Kurs'!D301-1,"")&lt;&gt;-100%,IFERROR('1-Kurs'!D302/'1-Kurs'!D301-1,""),"")</f>
        <v/>
      </c>
      <c r="E302" s="1" t="str">
        <f>IF(IFERROR('1-Kurs'!E302/'1-Kurs'!E301-1,"")&lt;&gt;-100%,IFERROR('1-Kurs'!E302/'1-Kurs'!E301-1,""),"")</f>
        <v/>
      </c>
      <c r="F302" s="1" t="str">
        <f>IF(IFERROR('1-Kurs'!F302/'1-Kurs'!F301-1,"")&lt;&gt;-100%,IFERROR('1-Kurs'!F302/'1-Kurs'!F301-1,""),"")</f>
        <v/>
      </c>
      <c r="G302" s="1" t="str">
        <f>IF(IFERROR('1-Kurs'!G302/'1-Kurs'!G301-1,"")&lt;&gt;-100%,IFERROR('1-Kurs'!G302/'1-Kurs'!G301-1,""),"")</f>
        <v/>
      </c>
      <c r="H302" s="1" t="str">
        <f>IF(IFERROR('1-Kurs'!H302/'1-Kurs'!H301-1,"")&lt;&gt;-100%,IFERROR('1-Kurs'!H302/'1-Kurs'!H301-1,""),"")</f>
        <v/>
      </c>
      <c r="I302" s="1" t="str">
        <f>IF(IFERROR('1-Kurs'!I302/'1-Kurs'!I301-1,"")&lt;&gt;-100%,IFERROR('1-Kurs'!I302/'1-Kurs'!I301-1,""),"")</f>
        <v/>
      </c>
      <c r="J302" s="1" t="str">
        <f>IF(IFERROR('1-Kurs'!J302/'1-Kurs'!J301-1,"")&lt;&gt;-100%,IFERROR('1-Kurs'!J302/'1-Kurs'!J301-1,""),"")</f>
        <v/>
      </c>
      <c r="K302" s="1" t="str">
        <f>IF(IFERROR('1-Kurs'!K302/'1-Kurs'!K301-1,"")&lt;&gt;-100%,IFERROR('1-Kurs'!K302/'1-Kurs'!K301-1,""),"")</f>
        <v/>
      </c>
      <c r="L302" s="1" t="str">
        <f>IF(IFERROR('1-Kurs'!L302/'1-Kurs'!L301-1,"")&lt;&gt;-100%,IFERROR('1-Kurs'!L302/'1-Kurs'!L301-1,""),"")</f>
        <v/>
      </c>
      <c r="M302" s="1" t="str">
        <f>IF(IFERROR('1-Kurs'!M302/'1-Kurs'!M301-1,"")&lt;&gt;-100%,IFERROR('1-Kurs'!M302/'1-Kurs'!M301-1,""),"")</f>
        <v/>
      </c>
      <c r="N302" s="1" t="str">
        <f>IF(IFERROR('1-Kurs'!N302/'1-Kurs'!N301-1,"")&lt;&gt;-100%,IFERROR('1-Kurs'!N302/'1-Kurs'!N301-1,""),"")</f>
        <v/>
      </c>
      <c r="O302" s="1" t="str">
        <f>IF(IFERROR('1-Kurs'!O302/'1-Kurs'!O301-1,"")&lt;&gt;-100%,IFERROR('1-Kurs'!O302/'1-Kurs'!O301-1,""),"")</f>
        <v/>
      </c>
      <c r="P302" s="1" t="str">
        <f>IF(IFERROR('1-Kurs'!P302/'1-Kurs'!P301-1,"")&lt;&gt;-100%,IFERROR('1-Kurs'!P302/'1-Kurs'!P301-1,""),"")</f>
        <v/>
      </c>
      <c r="Q302" s="1" t="str">
        <f>IF(IFERROR('1-Kurs'!Q302/'1-Kurs'!Q301-1,"")&lt;&gt;-100%,IFERROR('1-Kurs'!Q302/'1-Kurs'!Q301-1,""),"")</f>
        <v/>
      </c>
      <c r="R302" s="1" t="str">
        <f>IF(IFERROR('1-Kurs'!R302/'1-Kurs'!R301-1,"")&lt;&gt;-100%,IFERROR('1-Kurs'!R302/'1-Kurs'!R301-1,""),"")</f>
        <v/>
      </c>
      <c r="S302" s="1" t="str">
        <f>IF(IFERROR('1-Kurs'!S302/'1-Kurs'!S301-1,"")&lt;&gt;-100%,IFERROR('1-Kurs'!S302/'1-Kurs'!S301-1,""),"")</f>
        <v/>
      </c>
      <c r="T302" s="1" t="str">
        <f>IF(IFERROR('1-Kurs'!T302/'1-Kurs'!T301-1,"")&lt;&gt;-100%,IFERROR('1-Kurs'!T302/'1-Kurs'!T301-1,""),"")</f>
        <v/>
      </c>
      <c r="U302" s="1" t="str">
        <f>IF(IFERROR('1-Kurs'!U302/'1-Kurs'!U301-1,"")&lt;&gt;-100%,IFERROR('1-Kurs'!U302/'1-Kurs'!U301-1,""),"")</f>
        <v/>
      </c>
      <c r="V302" s="1" t="str">
        <f>IF(IFERROR('1-Kurs'!V302/'1-Kurs'!V301-1,"")&lt;&gt;-100%,IFERROR('1-Kurs'!V302/'1-Kurs'!V301-1,""),"")</f>
        <v/>
      </c>
      <c r="W302" s="1" t="str">
        <f>IF(IFERROR('1-Kurs'!W302/'1-Kurs'!W301-1,"")&lt;&gt;-100%,IFERROR('1-Kurs'!W302/'1-Kurs'!W301-1,""),"")</f>
        <v/>
      </c>
      <c r="X302" s="1" t="str">
        <f>IF(IFERROR('1-Kurs'!X302/'1-Kurs'!X301-1,"")&lt;&gt;-100%,IFERROR('1-Kurs'!X302/'1-Kurs'!X301-1,""),"")</f>
        <v/>
      </c>
      <c r="Y302" s="1" t="str">
        <f>IF(IFERROR('1-Kurs'!Y302/'1-Kurs'!Y301-1,"")&lt;&gt;-100%,IFERROR('1-Kurs'!Y302/'1-Kurs'!Y301-1,""),"")</f>
        <v/>
      </c>
      <c r="Z302" s="1" t="str">
        <f>IF(IFERROR('1-Kurs'!Z302/'1-Kurs'!Z301-1,"")&lt;&gt;-100%,IFERROR('1-Kurs'!Z302/'1-Kurs'!Z301-1,""),"")</f>
        <v/>
      </c>
      <c r="AA302" s="1" t="str">
        <f>IF(IFERROR('1-Kurs'!AA302/'1-Kurs'!AA301-1,"")&lt;&gt;-100%,IFERROR('1-Kurs'!AA302/'1-Kurs'!AA301-1,""),"")</f>
        <v/>
      </c>
      <c r="AB302" s="1" t="str">
        <f>IF(IFERROR('1-Kurs'!AB302/'1-Kurs'!AB301-1,"")&lt;&gt;-100%,IFERROR('1-Kurs'!AB302/'1-Kurs'!AB301-1,""),"")</f>
        <v/>
      </c>
      <c r="AC302" s="5"/>
    </row>
    <row r="303" spans="1:29" ht="12.75" customHeight="1" x14ac:dyDescent="0.2">
      <c r="A303" s="9" t="str">
        <f>IF('1-Kurs'!A303=0,"",'1-Kurs'!A303)</f>
        <v/>
      </c>
      <c r="B303" s="1" t="str">
        <f>IF(IFERROR('1-Kurs'!B303/'1-Kurs'!B302-1,"")&lt;&gt;-100%,IFERROR('1-Kurs'!B303/'1-Kurs'!B302-1,""),"")</f>
        <v/>
      </c>
      <c r="C303" s="1" t="str">
        <f>IF(IFERROR('1-Kurs'!C303/'1-Kurs'!C302-1,"")&lt;&gt;-100%,IFERROR('1-Kurs'!C303/'1-Kurs'!C302-1,""),"")</f>
        <v/>
      </c>
      <c r="D303" s="1" t="str">
        <f>IF(IFERROR('1-Kurs'!D303/'1-Kurs'!D302-1,"")&lt;&gt;-100%,IFERROR('1-Kurs'!D303/'1-Kurs'!D302-1,""),"")</f>
        <v/>
      </c>
      <c r="E303" s="1" t="str">
        <f>IF(IFERROR('1-Kurs'!E303/'1-Kurs'!E302-1,"")&lt;&gt;-100%,IFERROR('1-Kurs'!E303/'1-Kurs'!E302-1,""),"")</f>
        <v/>
      </c>
      <c r="F303" s="1" t="str">
        <f>IF(IFERROR('1-Kurs'!F303/'1-Kurs'!F302-1,"")&lt;&gt;-100%,IFERROR('1-Kurs'!F303/'1-Kurs'!F302-1,""),"")</f>
        <v/>
      </c>
      <c r="G303" s="1" t="str">
        <f>IF(IFERROR('1-Kurs'!G303/'1-Kurs'!G302-1,"")&lt;&gt;-100%,IFERROR('1-Kurs'!G303/'1-Kurs'!G302-1,""),"")</f>
        <v/>
      </c>
      <c r="H303" s="1" t="str">
        <f>IF(IFERROR('1-Kurs'!H303/'1-Kurs'!H302-1,"")&lt;&gt;-100%,IFERROR('1-Kurs'!H303/'1-Kurs'!H302-1,""),"")</f>
        <v/>
      </c>
      <c r="I303" s="1" t="str">
        <f>IF(IFERROR('1-Kurs'!I303/'1-Kurs'!I302-1,"")&lt;&gt;-100%,IFERROR('1-Kurs'!I303/'1-Kurs'!I302-1,""),"")</f>
        <v/>
      </c>
      <c r="J303" s="1" t="str">
        <f>IF(IFERROR('1-Kurs'!J303/'1-Kurs'!J302-1,"")&lt;&gt;-100%,IFERROR('1-Kurs'!J303/'1-Kurs'!J302-1,""),"")</f>
        <v/>
      </c>
      <c r="K303" s="1" t="str">
        <f>IF(IFERROR('1-Kurs'!K303/'1-Kurs'!K302-1,"")&lt;&gt;-100%,IFERROR('1-Kurs'!K303/'1-Kurs'!K302-1,""),"")</f>
        <v/>
      </c>
      <c r="L303" s="1" t="str">
        <f>IF(IFERROR('1-Kurs'!L303/'1-Kurs'!L302-1,"")&lt;&gt;-100%,IFERROR('1-Kurs'!L303/'1-Kurs'!L302-1,""),"")</f>
        <v/>
      </c>
      <c r="M303" s="1" t="str">
        <f>IF(IFERROR('1-Kurs'!M303/'1-Kurs'!M302-1,"")&lt;&gt;-100%,IFERROR('1-Kurs'!M303/'1-Kurs'!M302-1,""),"")</f>
        <v/>
      </c>
      <c r="N303" s="1" t="str">
        <f>IF(IFERROR('1-Kurs'!N303/'1-Kurs'!N302-1,"")&lt;&gt;-100%,IFERROR('1-Kurs'!N303/'1-Kurs'!N302-1,""),"")</f>
        <v/>
      </c>
      <c r="O303" s="1" t="str">
        <f>IF(IFERROR('1-Kurs'!O303/'1-Kurs'!O302-1,"")&lt;&gt;-100%,IFERROR('1-Kurs'!O303/'1-Kurs'!O302-1,""),"")</f>
        <v/>
      </c>
      <c r="P303" s="1" t="str">
        <f>IF(IFERROR('1-Kurs'!P303/'1-Kurs'!P302-1,"")&lt;&gt;-100%,IFERROR('1-Kurs'!P303/'1-Kurs'!P302-1,""),"")</f>
        <v/>
      </c>
      <c r="Q303" s="1" t="str">
        <f>IF(IFERROR('1-Kurs'!Q303/'1-Kurs'!Q302-1,"")&lt;&gt;-100%,IFERROR('1-Kurs'!Q303/'1-Kurs'!Q302-1,""),"")</f>
        <v/>
      </c>
      <c r="R303" s="1" t="str">
        <f>IF(IFERROR('1-Kurs'!R303/'1-Kurs'!R302-1,"")&lt;&gt;-100%,IFERROR('1-Kurs'!R303/'1-Kurs'!R302-1,""),"")</f>
        <v/>
      </c>
      <c r="S303" s="1" t="str">
        <f>IF(IFERROR('1-Kurs'!S303/'1-Kurs'!S302-1,"")&lt;&gt;-100%,IFERROR('1-Kurs'!S303/'1-Kurs'!S302-1,""),"")</f>
        <v/>
      </c>
      <c r="T303" s="1" t="str">
        <f>IF(IFERROR('1-Kurs'!T303/'1-Kurs'!T302-1,"")&lt;&gt;-100%,IFERROR('1-Kurs'!T303/'1-Kurs'!T302-1,""),"")</f>
        <v/>
      </c>
      <c r="U303" s="1" t="str">
        <f>IF(IFERROR('1-Kurs'!U303/'1-Kurs'!U302-1,"")&lt;&gt;-100%,IFERROR('1-Kurs'!U303/'1-Kurs'!U302-1,""),"")</f>
        <v/>
      </c>
      <c r="V303" s="1" t="str">
        <f>IF(IFERROR('1-Kurs'!V303/'1-Kurs'!V302-1,"")&lt;&gt;-100%,IFERROR('1-Kurs'!V303/'1-Kurs'!V302-1,""),"")</f>
        <v/>
      </c>
      <c r="W303" s="1" t="str">
        <f>IF(IFERROR('1-Kurs'!W303/'1-Kurs'!W302-1,"")&lt;&gt;-100%,IFERROR('1-Kurs'!W303/'1-Kurs'!W302-1,""),"")</f>
        <v/>
      </c>
      <c r="X303" s="1" t="str">
        <f>IF(IFERROR('1-Kurs'!X303/'1-Kurs'!X302-1,"")&lt;&gt;-100%,IFERROR('1-Kurs'!X303/'1-Kurs'!X302-1,""),"")</f>
        <v/>
      </c>
      <c r="Y303" s="1" t="str">
        <f>IF(IFERROR('1-Kurs'!Y303/'1-Kurs'!Y302-1,"")&lt;&gt;-100%,IFERROR('1-Kurs'!Y303/'1-Kurs'!Y302-1,""),"")</f>
        <v/>
      </c>
      <c r="Z303" s="1" t="str">
        <f>IF(IFERROR('1-Kurs'!Z303/'1-Kurs'!Z302-1,"")&lt;&gt;-100%,IFERROR('1-Kurs'!Z303/'1-Kurs'!Z302-1,""),"")</f>
        <v/>
      </c>
      <c r="AA303" s="1" t="str">
        <f>IF(IFERROR('1-Kurs'!AA303/'1-Kurs'!AA302-1,"")&lt;&gt;-100%,IFERROR('1-Kurs'!AA303/'1-Kurs'!AA302-1,""),"")</f>
        <v/>
      </c>
      <c r="AB303" s="1" t="str">
        <f>IF(IFERROR('1-Kurs'!AB303/'1-Kurs'!AB302-1,"")&lt;&gt;-100%,IFERROR('1-Kurs'!AB303/'1-Kurs'!AB302-1,""),"")</f>
        <v/>
      </c>
      <c r="AC303" s="5"/>
    </row>
    <row r="304" spans="1:29" ht="12.75" customHeight="1" x14ac:dyDescent="0.2">
      <c r="A304" s="9" t="str">
        <f>IF('1-Kurs'!A304=0,"",'1-Kurs'!A304)</f>
        <v/>
      </c>
      <c r="B304" s="1" t="str">
        <f>IF(IFERROR('1-Kurs'!B304/'1-Kurs'!B303-1,"")&lt;&gt;-100%,IFERROR('1-Kurs'!B304/'1-Kurs'!B303-1,""),"")</f>
        <v/>
      </c>
      <c r="C304" s="1" t="str">
        <f>IF(IFERROR('1-Kurs'!C304/'1-Kurs'!C303-1,"")&lt;&gt;-100%,IFERROR('1-Kurs'!C304/'1-Kurs'!C303-1,""),"")</f>
        <v/>
      </c>
      <c r="D304" s="1" t="str">
        <f>IF(IFERROR('1-Kurs'!D304/'1-Kurs'!D303-1,"")&lt;&gt;-100%,IFERROR('1-Kurs'!D304/'1-Kurs'!D303-1,""),"")</f>
        <v/>
      </c>
      <c r="E304" s="1" t="str">
        <f>IF(IFERROR('1-Kurs'!E304/'1-Kurs'!E303-1,"")&lt;&gt;-100%,IFERROR('1-Kurs'!E304/'1-Kurs'!E303-1,""),"")</f>
        <v/>
      </c>
      <c r="F304" s="1" t="str">
        <f>IF(IFERROR('1-Kurs'!F304/'1-Kurs'!F303-1,"")&lt;&gt;-100%,IFERROR('1-Kurs'!F304/'1-Kurs'!F303-1,""),"")</f>
        <v/>
      </c>
      <c r="G304" s="1" t="str">
        <f>IF(IFERROR('1-Kurs'!G304/'1-Kurs'!G303-1,"")&lt;&gt;-100%,IFERROR('1-Kurs'!G304/'1-Kurs'!G303-1,""),"")</f>
        <v/>
      </c>
      <c r="H304" s="1" t="str">
        <f>IF(IFERROR('1-Kurs'!H304/'1-Kurs'!H303-1,"")&lt;&gt;-100%,IFERROR('1-Kurs'!H304/'1-Kurs'!H303-1,""),"")</f>
        <v/>
      </c>
      <c r="I304" s="1" t="str">
        <f>IF(IFERROR('1-Kurs'!I304/'1-Kurs'!I303-1,"")&lt;&gt;-100%,IFERROR('1-Kurs'!I304/'1-Kurs'!I303-1,""),"")</f>
        <v/>
      </c>
      <c r="J304" s="1" t="str">
        <f>IF(IFERROR('1-Kurs'!J304/'1-Kurs'!J303-1,"")&lt;&gt;-100%,IFERROR('1-Kurs'!J304/'1-Kurs'!J303-1,""),"")</f>
        <v/>
      </c>
      <c r="K304" s="1" t="str">
        <f>IF(IFERROR('1-Kurs'!K304/'1-Kurs'!K303-1,"")&lt;&gt;-100%,IFERROR('1-Kurs'!K304/'1-Kurs'!K303-1,""),"")</f>
        <v/>
      </c>
      <c r="L304" s="1" t="str">
        <f>IF(IFERROR('1-Kurs'!L304/'1-Kurs'!L303-1,"")&lt;&gt;-100%,IFERROR('1-Kurs'!L304/'1-Kurs'!L303-1,""),"")</f>
        <v/>
      </c>
      <c r="M304" s="1" t="str">
        <f>IF(IFERROR('1-Kurs'!M304/'1-Kurs'!M303-1,"")&lt;&gt;-100%,IFERROR('1-Kurs'!M304/'1-Kurs'!M303-1,""),"")</f>
        <v/>
      </c>
      <c r="N304" s="1" t="str">
        <f>IF(IFERROR('1-Kurs'!N304/'1-Kurs'!N303-1,"")&lt;&gt;-100%,IFERROR('1-Kurs'!N304/'1-Kurs'!N303-1,""),"")</f>
        <v/>
      </c>
      <c r="O304" s="1" t="str">
        <f>IF(IFERROR('1-Kurs'!O304/'1-Kurs'!O303-1,"")&lt;&gt;-100%,IFERROR('1-Kurs'!O304/'1-Kurs'!O303-1,""),"")</f>
        <v/>
      </c>
      <c r="P304" s="1" t="str">
        <f>IF(IFERROR('1-Kurs'!P304/'1-Kurs'!P303-1,"")&lt;&gt;-100%,IFERROR('1-Kurs'!P304/'1-Kurs'!P303-1,""),"")</f>
        <v/>
      </c>
      <c r="Q304" s="1" t="str">
        <f>IF(IFERROR('1-Kurs'!Q304/'1-Kurs'!Q303-1,"")&lt;&gt;-100%,IFERROR('1-Kurs'!Q304/'1-Kurs'!Q303-1,""),"")</f>
        <v/>
      </c>
      <c r="R304" s="1" t="str">
        <f>IF(IFERROR('1-Kurs'!R304/'1-Kurs'!R303-1,"")&lt;&gt;-100%,IFERROR('1-Kurs'!R304/'1-Kurs'!R303-1,""),"")</f>
        <v/>
      </c>
      <c r="S304" s="1" t="str">
        <f>IF(IFERROR('1-Kurs'!S304/'1-Kurs'!S303-1,"")&lt;&gt;-100%,IFERROR('1-Kurs'!S304/'1-Kurs'!S303-1,""),"")</f>
        <v/>
      </c>
      <c r="T304" s="1" t="str">
        <f>IF(IFERROR('1-Kurs'!T304/'1-Kurs'!T303-1,"")&lt;&gt;-100%,IFERROR('1-Kurs'!T304/'1-Kurs'!T303-1,""),"")</f>
        <v/>
      </c>
      <c r="U304" s="1" t="str">
        <f>IF(IFERROR('1-Kurs'!U304/'1-Kurs'!U303-1,"")&lt;&gt;-100%,IFERROR('1-Kurs'!U304/'1-Kurs'!U303-1,""),"")</f>
        <v/>
      </c>
      <c r="V304" s="1" t="str">
        <f>IF(IFERROR('1-Kurs'!V304/'1-Kurs'!V303-1,"")&lt;&gt;-100%,IFERROR('1-Kurs'!V304/'1-Kurs'!V303-1,""),"")</f>
        <v/>
      </c>
      <c r="W304" s="1" t="str">
        <f>IF(IFERROR('1-Kurs'!W304/'1-Kurs'!W303-1,"")&lt;&gt;-100%,IFERROR('1-Kurs'!W304/'1-Kurs'!W303-1,""),"")</f>
        <v/>
      </c>
      <c r="X304" s="1" t="str">
        <f>IF(IFERROR('1-Kurs'!X304/'1-Kurs'!X303-1,"")&lt;&gt;-100%,IFERROR('1-Kurs'!X304/'1-Kurs'!X303-1,""),"")</f>
        <v/>
      </c>
      <c r="Y304" s="1" t="str">
        <f>IF(IFERROR('1-Kurs'!Y304/'1-Kurs'!Y303-1,"")&lt;&gt;-100%,IFERROR('1-Kurs'!Y304/'1-Kurs'!Y303-1,""),"")</f>
        <v/>
      </c>
      <c r="Z304" s="1" t="str">
        <f>IF(IFERROR('1-Kurs'!Z304/'1-Kurs'!Z303-1,"")&lt;&gt;-100%,IFERROR('1-Kurs'!Z304/'1-Kurs'!Z303-1,""),"")</f>
        <v/>
      </c>
      <c r="AA304" s="1" t="str">
        <f>IF(IFERROR('1-Kurs'!AA304/'1-Kurs'!AA303-1,"")&lt;&gt;-100%,IFERROR('1-Kurs'!AA304/'1-Kurs'!AA303-1,""),"")</f>
        <v/>
      </c>
      <c r="AB304" s="1" t="str">
        <f>IF(IFERROR('1-Kurs'!AB304/'1-Kurs'!AB303-1,"")&lt;&gt;-100%,IFERROR('1-Kurs'!AB304/'1-Kurs'!AB303-1,""),"")</f>
        <v/>
      </c>
      <c r="AC304" s="5"/>
    </row>
    <row r="305" spans="1:29" ht="12.75" customHeight="1" x14ac:dyDescent="0.2">
      <c r="A305" s="9" t="str">
        <f>IF('1-Kurs'!A305=0,"",'1-Kurs'!A305)</f>
        <v/>
      </c>
      <c r="B305" s="1" t="str">
        <f>IF(IFERROR('1-Kurs'!B305/'1-Kurs'!B304-1,"")&lt;&gt;-100%,IFERROR('1-Kurs'!B305/'1-Kurs'!B304-1,""),"")</f>
        <v/>
      </c>
      <c r="C305" s="1" t="str">
        <f>IF(IFERROR('1-Kurs'!C305/'1-Kurs'!C304-1,"")&lt;&gt;-100%,IFERROR('1-Kurs'!C305/'1-Kurs'!C304-1,""),"")</f>
        <v/>
      </c>
      <c r="D305" s="1" t="str">
        <f>IF(IFERROR('1-Kurs'!D305/'1-Kurs'!D304-1,"")&lt;&gt;-100%,IFERROR('1-Kurs'!D305/'1-Kurs'!D304-1,""),"")</f>
        <v/>
      </c>
      <c r="E305" s="1" t="str">
        <f>IF(IFERROR('1-Kurs'!E305/'1-Kurs'!E304-1,"")&lt;&gt;-100%,IFERROR('1-Kurs'!E305/'1-Kurs'!E304-1,""),"")</f>
        <v/>
      </c>
      <c r="F305" s="1" t="str">
        <f>IF(IFERROR('1-Kurs'!F305/'1-Kurs'!F304-1,"")&lt;&gt;-100%,IFERROR('1-Kurs'!F305/'1-Kurs'!F304-1,""),"")</f>
        <v/>
      </c>
      <c r="G305" s="1" t="str">
        <f>IF(IFERROR('1-Kurs'!G305/'1-Kurs'!G304-1,"")&lt;&gt;-100%,IFERROR('1-Kurs'!G305/'1-Kurs'!G304-1,""),"")</f>
        <v/>
      </c>
      <c r="H305" s="1" t="str">
        <f>IF(IFERROR('1-Kurs'!H305/'1-Kurs'!H304-1,"")&lt;&gt;-100%,IFERROR('1-Kurs'!H305/'1-Kurs'!H304-1,""),"")</f>
        <v/>
      </c>
      <c r="I305" s="1" t="str">
        <f>IF(IFERROR('1-Kurs'!I305/'1-Kurs'!I304-1,"")&lt;&gt;-100%,IFERROR('1-Kurs'!I305/'1-Kurs'!I304-1,""),"")</f>
        <v/>
      </c>
      <c r="J305" s="1" t="str">
        <f>IF(IFERROR('1-Kurs'!J305/'1-Kurs'!J304-1,"")&lt;&gt;-100%,IFERROR('1-Kurs'!J305/'1-Kurs'!J304-1,""),"")</f>
        <v/>
      </c>
      <c r="K305" s="1" t="str">
        <f>IF(IFERROR('1-Kurs'!K305/'1-Kurs'!K304-1,"")&lt;&gt;-100%,IFERROR('1-Kurs'!K305/'1-Kurs'!K304-1,""),"")</f>
        <v/>
      </c>
      <c r="L305" s="1" t="str">
        <f>IF(IFERROR('1-Kurs'!L305/'1-Kurs'!L304-1,"")&lt;&gt;-100%,IFERROR('1-Kurs'!L305/'1-Kurs'!L304-1,""),"")</f>
        <v/>
      </c>
      <c r="M305" s="1" t="str">
        <f>IF(IFERROR('1-Kurs'!M305/'1-Kurs'!M304-1,"")&lt;&gt;-100%,IFERROR('1-Kurs'!M305/'1-Kurs'!M304-1,""),"")</f>
        <v/>
      </c>
      <c r="N305" s="1" t="str">
        <f>IF(IFERROR('1-Kurs'!N305/'1-Kurs'!N304-1,"")&lt;&gt;-100%,IFERROR('1-Kurs'!N305/'1-Kurs'!N304-1,""),"")</f>
        <v/>
      </c>
      <c r="O305" s="1" t="str">
        <f>IF(IFERROR('1-Kurs'!O305/'1-Kurs'!O304-1,"")&lt;&gt;-100%,IFERROR('1-Kurs'!O305/'1-Kurs'!O304-1,""),"")</f>
        <v/>
      </c>
      <c r="P305" s="1" t="str">
        <f>IF(IFERROR('1-Kurs'!P305/'1-Kurs'!P304-1,"")&lt;&gt;-100%,IFERROR('1-Kurs'!P305/'1-Kurs'!P304-1,""),"")</f>
        <v/>
      </c>
      <c r="Q305" s="1" t="str">
        <f>IF(IFERROR('1-Kurs'!Q305/'1-Kurs'!Q304-1,"")&lt;&gt;-100%,IFERROR('1-Kurs'!Q305/'1-Kurs'!Q304-1,""),"")</f>
        <v/>
      </c>
      <c r="R305" s="1" t="str">
        <f>IF(IFERROR('1-Kurs'!R305/'1-Kurs'!R304-1,"")&lt;&gt;-100%,IFERROR('1-Kurs'!R305/'1-Kurs'!R304-1,""),"")</f>
        <v/>
      </c>
      <c r="S305" s="1" t="str">
        <f>IF(IFERROR('1-Kurs'!S305/'1-Kurs'!S304-1,"")&lt;&gt;-100%,IFERROR('1-Kurs'!S305/'1-Kurs'!S304-1,""),"")</f>
        <v/>
      </c>
      <c r="T305" s="1" t="str">
        <f>IF(IFERROR('1-Kurs'!T305/'1-Kurs'!T304-1,"")&lt;&gt;-100%,IFERROR('1-Kurs'!T305/'1-Kurs'!T304-1,""),"")</f>
        <v/>
      </c>
      <c r="U305" s="1" t="str">
        <f>IF(IFERROR('1-Kurs'!U305/'1-Kurs'!U304-1,"")&lt;&gt;-100%,IFERROR('1-Kurs'!U305/'1-Kurs'!U304-1,""),"")</f>
        <v/>
      </c>
      <c r="V305" s="1" t="str">
        <f>IF(IFERROR('1-Kurs'!V305/'1-Kurs'!V304-1,"")&lt;&gt;-100%,IFERROR('1-Kurs'!V305/'1-Kurs'!V304-1,""),"")</f>
        <v/>
      </c>
      <c r="W305" s="1" t="str">
        <f>IF(IFERROR('1-Kurs'!W305/'1-Kurs'!W304-1,"")&lt;&gt;-100%,IFERROR('1-Kurs'!W305/'1-Kurs'!W304-1,""),"")</f>
        <v/>
      </c>
      <c r="X305" s="1" t="str">
        <f>IF(IFERROR('1-Kurs'!X305/'1-Kurs'!X304-1,"")&lt;&gt;-100%,IFERROR('1-Kurs'!X305/'1-Kurs'!X304-1,""),"")</f>
        <v/>
      </c>
      <c r="Y305" s="1" t="str">
        <f>IF(IFERROR('1-Kurs'!Y305/'1-Kurs'!Y304-1,"")&lt;&gt;-100%,IFERROR('1-Kurs'!Y305/'1-Kurs'!Y304-1,""),"")</f>
        <v/>
      </c>
      <c r="Z305" s="1" t="str">
        <f>IF(IFERROR('1-Kurs'!Z305/'1-Kurs'!Z304-1,"")&lt;&gt;-100%,IFERROR('1-Kurs'!Z305/'1-Kurs'!Z304-1,""),"")</f>
        <v/>
      </c>
      <c r="AA305" s="1" t="str">
        <f>IF(IFERROR('1-Kurs'!AA305/'1-Kurs'!AA304-1,"")&lt;&gt;-100%,IFERROR('1-Kurs'!AA305/'1-Kurs'!AA304-1,""),"")</f>
        <v/>
      </c>
      <c r="AB305" s="1" t="str">
        <f>IF(IFERROR('1-Kurs'!AB305/'1-Kurs'!AB304-1,"")&lt;&gt;-100%,IFERROR('1-Kurs'!AB305/'1-Kurs'!AB304-1,""),"")</f>
        <v/>
      </c>
      <c r="AC305" s="5"/>
    </row>
    <row r="306" spans="1:29" ht="12.75" customHeight="1" x14ac:dyDescent="0.2">
      <c r="A306" s="9" t="str">
        <f>IF('1-Kurs'!A306=0,"",'1-Kurs'!A306)</f>
        <v/>
      </c>
      <c r="B306" s="1" t="str">
        <f>IF(IFERROR('1-Kurs'!B306/'1-Kurs'!B305-1,"")&lt;&gt;-100%,IFERROR('1-Kurs'!B306/'1-Kurs'!B305-1,""),"")</f>
        <v/>
      </c>
      <c r="C306" s="1" t="str">
        <f>IF(IFERROR('1-Kurs'!C306/'1-Kurs'!C305-1,"")&lt;&gt;-100%,IFERROR('1-Kurs'!C306/'1-Kurs'!C305-1,""),"")</f>
        <v/>
      </c>
      <c r="D306" s="1" t="str">
        <f>IF(IFERROR('1-Kurs'!D306/'1-Kurs'!D305-1,"")&lt;&gt;-100%,IFERROR('1-Kurs'!D306/'1-Kurs'!D305-1,""),"")</f>
        <v/>
      </c>
      <c r="E306" s="1" t="str">
        <f>IF(IFERROR('1-Kurs'!E306/'1-Kurs'!E305-1,"")&lt;&gt;-100%,IFERROR('1-Kurs'!E306/'1-Kurs'!E305-1,""),"")</f>
        <v/>
      </c>
      <c r="F306" s="1" t="str">
        <f>IF(IFERROR('1-Kurs'!F306/'1-Kurs'!F305-1,"")&lt;&gt;-100%,IFERROR('1-Kurs'!F306/'1-Kurs'!F305-1,""),"")</f>
        <v/>
      </c>
      <c r="G306" s="1" t="str">
        <f>IF(IFERROR('1-Kurs'!G306/'1-Kurs'!G305-1,"")&lt;&gt;-100%,IFERROR('1-Kurs'!G306/'1-Kurs'!G305-1,""),"")</f>
        <v/>
      </c>
      <c r="H306" s="1" t="str">
        <f>IF(IFERROR('1-Kurs'!H306/'1-Kurs'!H305-1,"")&lt;&gt;-100%,IFERROR('1-Kurs'!H306/'1-Kurs'!H305-1,""),"")</f>
        <v/>
      </c>
      <c r="I306" s="1" t="str">
        <f>IF(IFERROR('1-Kurs'!I306/'1-Kurs'!I305-1,"")&lt;&gt;-100%,IFERROR('1-Kurs'!I306/'1-Kurs'!I305-1,""),"")</f>
        <v/>
      </c>
      <c r="J306" s="1" t="str">
        <f>IF(IFERROR('1-Kurs'!J306/'1-Kurs'!J305-1,"")&lt;&gt;-100%,IFERROR('1-Kurs'!J306/'1-Kurs'!J305-1,""),"")</f>
        <v/>
      </c>
      <c r="K306" s="1" t="str">
        <f>IF(IFERROR('1-Kurs'!K306/'1-Kurs'!K305-1,"")&lt;&gt;-100%,IFERROR('1-Kurs'!K306/'1-Kurs'!K305-1,""),"")</f>
        <v/>
      </c>
      <c r="L306" s="1" t="str">
        <f>IF(IFERROR('1-Kurs'!L306/'1-Kurs'!L305-1,"")&lt;&gt;-100%,IFERROR('1-Kurs'!L306/'1-Kurs'!L305-1,""),"")</f>
        <v/>
      </c>
      <c r="M306" s="1" t="str">
        <f>IF(IFERROR('1-Kurs'!M306/'1-Kurs'!M305-1,"")&lt;&gt;-100%,IFERROR('1-Kurs'!M306/'1-Kurs'!M305-1,""),"")</f>
        <v/>
      </c>
      <c r="N306" s="1" t="str">
        <f>IF(IFERROR('1-Kurs'!N306/'1-Kurs'!N305-1,"")&lt;&gt;-100%,IFERROR('1-Kurs'!N306/'1-Kurs'!N305-1,""),"")</f>
        <v/>
      </c>
      <c r="O306" s="1" t="str">
        <f>IF(IFERROR('1-Kurs'!O306/'1-Kurs'!O305-1,"")&lt;&gt;-100%,IFERROR('1-Kurs'!O306/'1-Kurs'!O305-1,""),"")</f>
        <v/>
      </c>
      <c r="P306" s="1" t="str">
        <f>IF(IFERROR('1-Kurs'!P306/'1-Kurs'!P305-1,"")&lt;&gt;-100%,IFERROR('1-Kurs'!P306/'1-Kurs'!P305-1,""),"")</f>
        <v/>
      </c>
      <c r="Q306" s="1" t="str">
        <f>IF(IFERROR('1-Kurs'!Q306/'1-Kurs'!Q305-1,"")&lt;&gt;-100%,IFERROR('1-Kurs'!Q306/'1-Kurs'!Q305-1,""),"")</f>
        <v/>
      </c>
      <c r="R306" s="1" t="str">
        <f>IF(IFERROR('1-Kurs'!R306/'1-Kurs'!R305-1,"")&lt;&gt;-100%,IFERROR('1-Kurs'!R306/'1-Kurs'!R305-1,""),"")</f>
        <v/>
      </c>
      <c r="S306" s="1" t="str">
        <f>IF(IFERROR('1-Kurs'!S306/'1-Kurs'!S305-1,"")&lt;&gt;-100%,IFERROR('1-Kurs'!S306/'1-Kurs'!S305-1,""),"")</f>
        <v/>
      </c>
      <c r="T306" s="1" t="str">
        <f>IF(IFERROR('1-Kurs'!T306/'1-Kurs'!T305-1,"")&lt;&gt;-100%,IFERROR('1-Kurs'!T306/'1-Kurs'!T305-1,""),"")</f>
        <v/>
      </c>
      <c r="U306" s="1" t="str">
        <f>IF(IFERROR('1-Kurs'!U306/'1-Kurs'!U305-1,"")&lt;&gt;-100%,IFERROR('1-Kurs'!U306/'1-Kurs'!U305-1,""),"")</f>
        <v/>
      </c>
      <c r="V306" s="1" t="str">
        <f>IF(IFERROR('1-Kurs'!V306/'1-Kurs'!V305-1,"")&lt;&gt;-100%,IFERROR('1-Kurs'!V306/'1-Kurs'!V305-1,""),"")</f>
        <v/>
      </c>
      <c r="W306" s="1" t="str">
        <f>IF(IFERROR('1-Kurs'!W306/'1-Kurs'!W305-1,"")&lt;&gt;-100%,IFERROR('1-Kurs'!W306/'1-Kurs'!W305-1,""),"")</f>
        <v/>
      </c>
      <c r="X306" s="1" t="str">
        <f>IF(IFERROR('1-Kurs'!X306/'1-Kurs'!X305-1,"")&lt;&gt;-100%,IFERROR('1-Kurs'!X306/'1-Kurs'!X305-1,""),"")</f>
        <v/>
      </c>
      <c r="Y306" s="1" t="str">
        <f>IF(IFERROR('1-Kurs'!Y306/'1-Kurs'!Y305-1,"")&lt;&gt;-100%,IFERROR('1-Kurs'!Y306/'1-Kurs'!Y305-1,""),"")</f>
        <v/>
      </c>
      <c r="Z306" s="1" t="str">
        <f>IF(IFERROR('1-Kurs'!Z306/'1-Kurs'!Z305-1,"")&lt;&gt;-100%,IFERROR('1-Kurs'!Z306/'1-Kurs'!Z305-1,""),"")</f>
        <v/>
      </c>
      <c r="AA306" s="1" t="str">
        <f>IF(IFERROR('1-Kurs'!AA306/'1-Kurs'!AA305-1,"")&lt;&gt;-100%,IFERROR('1-Kurs'!AA306/'1-Kurs'!AA305-1,""),"")</f>
        <v/>
      </c>
      <c r="AB306" s="1" t="str">
        <f>IF(IFERROR('1-Kurs'!AB306/'1-Kurs'!AB305-1,"")&lt;&gt;-100%,IFERROR('1-Kurs'!AB306/'1-Kurs'!AB305-1,""),"")</f>
        <v/>
      </c>
      <c r="AC306" s="5"/>
    </row>
    <row r="307" spans="1:29" ht="12.75" customHeight="1" x14ac:dyDescent="0.2">
      <c r="A307" s="9" t="str">
        <f>IF('1-Kurs'!A307=0,"",'1-Kurs'!A307)</f>
        <v/>
      </c>
      <c r="B307" s="1" t="str">
        <f>IF(IFERROR('1-Kurs'!B307/'1-Kurs'!B306-1,"")&lt;&gt;-100%,IFERROR('1-Kurs'!B307/'1-Kurs'!B306-1,""),"")</f>
        <v/>
      </c>
      <c r="C307" s="1" t="str">
        <f>IF(IFERROR('1-Kurs'!C307/'1-Kurs'!C306-1,"")&lt;&gt;-100%,IFERROR('1-Kurs'!C307/'1-Kurs'!C306-1,""),"")</f>
        <v/>
      </c>
      <c r="D307" s="1" t="str">
        <f>IF(IFERROR('1-Kurs'!D307/'1-Kurs'!D306-1,"")&lt;&gt;-100%,IFERROR('1-Kurs'!D307/'1-Kurs'!D306-1,""),"")</f>
        <v/>
      </c>
      <c r="E307" s="1" t="str">
        <f>IF(IFERROR('1-Kurs'!E307/'1-Kurs'!E306-1,"")&lt;&gt;-100%,IFERROR('1-Kurs'!E307/'1-Kurs'!E306-1,""),"")</f>
        <v/>
      </c>
      <c r="F307" s="1" t="str">
        <f>IF(IFERROR('1-Kurs'!F307/'1-Kurs'!F306-1,"")&lt;&gt;-100%,IFERROR('1-Kurs'!F307/'1-Kurs'!F306-1,""),"")</f>
        <v/>
      </c>
      <c r="G307" s="1" t="str">
        <f>IF(IFERROR('1-Kurs'!G307/'1-Kurs'!G306-1,"")&lt;&gt;-100%,IFERROR('1-Kurs'!G307/'1-Kurs'!G306-1,""),"")</f>
        <v/>
      </c>
      <c r="H307" s="1" t="str">
        <f>IF(IFERROR('1-Kurs'!H307/'1-Kurs'!H306-1,"")&lt;&gt;-100%,IFERROR('1-Kurs'!H307/'1-Kurs'!H306-1,""),"")</f>
        <v/>
      </c>
      <c r="I307" s="1" t="str">
        <f>IF(IFERROR('1-Kurs'!I307/'1-Kurs'!I306-1,"")&lt;&gt;-100%,IFERROR('1-Kurs'!I307/'1-Kurs'!I306-1,""),"")</f>
        <v/>
      </c>
      <c r="J307" s="1" t="str">
        <f>IF(IFERROR('1-Kurs'!J307/'1-Kurs'!J306-1,"")&lt;&gt;-100%,IFERROR('1-Kurs'!J307/'1-Kurs'!J306-1,""),"")</f>
        <v/>
      </c>
      <c r="K307" s="1" t="str">
        <f>IF(IFERROR('1-Kurs'!K307/'1-Kurs'!K306-1,"")&lt;&gt;-100%,IFERROR('1-Kurs'!K307/'1-Kurs'!K306-1,""),"")</f>
        <v/>
      </c>
      <c r="L307" s="1" t="str">
        <f>IF(IFERROR('1-Kurs'!L307/'1-Kurs'!L306-1,"")&lt;&gt;-100%,IFERROR('1-Kurs'!L307/'1-Kurs'!L306-1,""),"")</f>
        <v/>
      </c>
      <c r="M307" s="1" t="str">
        <f>IF(IFERROR('1-Kurs'!M307/'1-Kurs'!M306-1,"")&lt;&gt;-100%,IFERROR('1-Kurs'!M307/'1-Kurs'!M306-1,""),"")</f>
        <v/>
      </c>
      <c r="N307" s="1" t="str">
        <f>IF(IFERROR('1-Kurs'!N307/'1-Kurs'!N306-1,"")&lt;&gt;-100%,IFERROR('1-Kurs'!N307/'1-Kurs'!N306-1,""),"")</f>
        <v/>
      </c>
      <c r="O307" s="1" t="str">
        <f>IF(IFERROR('1-Kurs'!O307/'1-Kurs'!O306-1,"")&lt;&gt;-100%,IFERROR('1-Kurs'!O307/'1-Kurs'!O306-1,""),"")</f>
        <v/>
      </c>
      <c r="P307" s="1" t="str">
        <f>IF(IFERROR('1-Kurs'!P307/'1-Kurs'!P306-1,"")&lt;&gt;-100%,IFERROR('1-Kurs'!P307/'1-Kurs'!P306-1,""),"")</f>
        <v/>
      </c>
      <c r="Q307" s="1" t="str">
        <f>IF(IFERROR('1-Kurs'!Q307/'1-Kurs'!Q306-1,"")&lt;&gt;-100%,IFERROR('1-Kurs'!Q307/'1-Kurs'!Q306-1,""),"")</f>
        <v/>
      </c>
      <c r="R307" s="1" t="str">
        <f>IF(IFERROR('1-Kurs'!R307/'1-Kurs'!R306-1,"")&lt;&gt;-100%,IFERROR('1-Kurs'!R307/'1-Kurs'!R306-1,""),"")</f>
        <v/>
      </c>
      <c r="S307" s="1" t="str">
        <f>IF(IFERROR('1-Kurs'!S307/'1-Kurs'!S306-1,"")&lt;&gt;-100%,IFERROR('1-Kurs'!S307/'1-Kurs'!S306-1,""),"")</f>
        <v/>
      </c>
      <c r="T307" s="1" t="str">
        <f>IF(IFERROR('1-Kurs'!T307/'1-Kurs'!T306-1,"")&lt;&gt;-100%,IFERROR('1-Kurs'!T307/'1-Kurs'!T306-1,""),"")</f>
        <v/>
      </c>
      <c r="U307" s="1" t="str">
        <f>IF(IFERROR('1-Kurs'!U307/'1-Kurs'!U306-1,"")&lt;&gt;-100%,IFERROR('1-Kurs'!U307/'1-Kurs'!U306-1,""),"")</f>
        <v/>
      </c>
      <c r="V307" s="1" t="str">
        <f>IF(IFERROR('1-Kurs'!V307/'1-Kurs'!V306-1,"")&lt;&gt;-100%,IFERROR('1-Kurs'!V307/'1-Kurs'!V306-1,""),"")</f>
        <v/>
      </c>
      <c r="W307" s="1" t="str">
        <f>IF(IFERROR('1-Kurs'!W307/'1-Kurs'!W306-1,"")&lt;&gt;-100%,IFERROR('1-Kurs'!W307/'1-Kurs'!W306-1,""),"")</f>
        <v/>
      </c>
      <c r="X307" s="1" t="str">
        <f>IF(IFERROR('1-Kurs'!X307/'1-Kurs'!X306-1,"")&lt;&gt;-100%,IFERROR('1-Kurs'!X307/'1-Kurs'!X306-1,""),"")</f>
        <v/>
      </c>
      <c r="Y307" s="1" t="str">
        <f>IF(IFERROR('1-Kurs'!Y307/'1-Kurs'!Y306-1,"")&lt;&gt;-100%,IFERROR('1-Kurs'!Y307/'1-Kurs'!Y306-1,""),"")</f>
        <v/>
      </c>
      <c r="Z307" s="1" t="str">
        <f>IF(IFERROR('1-Kurs'!Z307/'1-Kurs'!Z306-1,"")&lt;&gt;-100%,IFERROR('1-Kurs'!Z307/'1-Kurs'!Z306-1,""),"")</f>
        <v/>
      </c>
      <c r="AA307" s="1" t="str">
        <f>IF(IFERROR('1-Kurs'!AA307/'1-Kurs'!AA306-1,"")&lt;&gt;-100%,IFERROR('1-Kurs'!AA307/'1-Kurs'!AA306-1,""),"")</f>
        <v/>
      </c>
      <c r="AB307" s="1" t="str">
        <f>IF(IFERROR('1-Kurs'!AB307/'1-Kurs'!AB306-1,"")&lt;&gt;-100%,IFERROR('1-Kurs'!AB307/'1-Kurs'!AB306-1,""),"")</f>
        <v/>
      </c>
      <c r="AC307" s="5"/>
    </row>
    <row r="308" spans="1:29" ht="12.75" customHeight="1" x14ac:dyDescent="0.2">
      <c r="A308" s="9" t="str">
        <f>IF('1-Kurs'!A308=0,"",'1-Kurs'!A308)</f>
        <v/>
      </c>
      <c r="B308" s="1" t="str">
        <f>IF(IFERROR('1-Kurs'!B308/'1-Kurs'!B307-1,"")&lt;&gt;-100%,IFERROR('1-Kurs'!B308/'1-Kurs'!B307-1,""),"")</f>
        <v/>
      </c>
      <c r="C308" s="1" t="str">
        <f>IF(IFERROR('1-Kurs'!C308/'1-Kurs'!C307-1,"")&lt;&gt;-100%,IFERROR('1-Kurs'!C308/'1-Kurs'!C307-1,""),"")</f>
        <v/>
      </c>
      <c r="D308" s="1" t="str">
        <f>IF(IFERROR('1-Kurs'!D308/'1-Kurs'!D307-1,"")&lt;&gt;-100%,IFERROR('1-Kurs'!D308/'1-Kurs'!D307-1,""),"")</f>
        <v/>
      </c>
      <c r="E308" s="1" t="str">
        <f>IF(IFERROR('1-Kurs'!E308/'1-Kurs'!E307-1,"")&lt;&gt;-100%,IFERROR('1-Kurs'!E308/'1-Kurs'!E307-1,""),"")</f>
        <v/>
      </c>
      <c r="F308" s="1" t="str">
        <f>IF(IFERROR('1-Kurs'!F308/'1-Kurs'!F307-1,"")&lt;&gt;-100%,IFERROR('1-Kurs'!F308/'1-Kurs'!F307-1,""),"")</f>
        <v/>
      </c>
      <c r="G308" s="1" t="str">
        <f>IF(IFERROR('1-Kurs'!G308/'1-Kurs'!G307-1,"")&lt;&gt;-100%,IFERROR('1-Kurs'!G308/'1-Kurs'!G307-1,""),"")</f>
        <v/>
      </c>
      <c r="H308" s="1" t="str">
        <f>IF(IFERROR('1-Kurs'!H308/'1-Kurs'!H307-1,"")&lt;&gt;-100%,IFERROR('1-Kurs'!H308/'1-Kurs'!H307-1,""),"")</f>
        <v/>
      </c>
      <c r="I308" s="1" t="str">
        <f>IF(IFERROR('1-Kurs'!I308/'1-Kurs'!I307-1,"")&lt;&gt;-100%,IFERROR('1-Kurs'!I308/'1-Kurs'!I307-1,""),"")</f>
        <v/>
      </c>
      <c r="J308" s="1" t="str">
        <f>IF(IFERROR('1-Kurs'!J308/'1-Kurs'!J307-1,"")&lt;&gt;-100%,IFERROR('1-Kurs'!J308/'1-Kurs'!J307-1,""),"")</f>
        <v/>
      </c>
      <c r="K308" s="1" t="str">
        <f>IF(IFERROR('1-Kurs'!K308/'1-Kurs'!K307-1,"")&lt;&gt;-100%,IFERROR('1-Kurs'!K308/'1-Kurs'!K307-1,""),"")</f>
        <v/>
      </c>
      <c r="L308" s="1" t="str">
        <f>IF(IFERROR('1-Kurs'!L308/'1-Kurs'!L307-1,"")&lt;&gt;-100%,IFERROR('1-Kurs'!L308/'1-Kurs'!L307-1,""),"")</f>
        <v/>
      </c>
      <c r="M308" s="1" t="str">
        <f>IF(IFERROR('1-Kurs'!M308/'1-Kurs'!M307-1,"")&lt;&gt;-100%,IFERROR('1-Kurs'!M308/'1-Kurs'!M307-1,""),"")</f>
        <v/>
      </c>
      <c r="N308" s="1" t="str">
        <f>IF(IFERROR('1-Kurs'!N308/'1-Kurs'!N307-1,"")&lt;&gt;-100%,IFERROR('1-Kurs'!N308/'1-Kurs'!N307-1,""),"")</f>
        <v/>
      </c>
      <c r="O308" s="1" t="str">
        <f>IF(IFERROR('1-Kurs'!O308/'1-Kurs'!O307-1,"")&lt;&gt;-100%,IFERROR('1-Kurs'!O308/'1-Kurs'!O307-1,""),"")</f>
        <v/>
      </c>
      <c r="P308" s="1" t="str">
        <f>IF(IFERROR('1-Kurs'!P308/'1-Kurs'!P307-1,"")&lt;&gt;-100%,IFERROR('1-Kurs'!P308/'1-Kurs'!P307-1,""),"")</f>
        <v/>
      </c>
      <c r="Q308" s="1" t="str">
        <f>IF(IFERROR('1-Kurs'!Q308/'1-Kurs'!Q307-1,"")&lt;&gt;-100%,IFERROR('1-Kurs'!Q308/'1-Kurs'!Q307-1,""),"")</f>
        <v/>
      </c>
      <c r="R308" s="1" t="str">
        <f>IF(IFERROR('1-Kurs'!R308/'1-Kurs'!R307-1,"")&lt;&gt;-100%,IFERROR('1-Kurs'!R308/'1-Kurs'!R307-1,""),"")</f>
        <v/>
      </c>
      <c r="S308" s="1" t="str">
        <f>IF(IFERROR('1-Kurs'!S308/'1-Kurs'!S307-1,"")&lt;&gt;-100%,IFERROR('1-Kurs'!S308/'1-Kurs'!S307-1,""),"")</f>
        <v/>
      </c>
      <c r="T308" s="1" t="str">
        <f>IF(IFERROR('1-Kurs'!T308/'1-Kurs'!T307-1,"")&lt;&gt;-100%,IFERROR('1-Kurs'!T308/'1-Kurs'!T307-1,""),"")</f>
        <v/>
      </c>
      <c r="U308" s="1" t="str">
        <f>IF(IFERROR('1-Kurs'!U308/'1-Kurs'!U307-1,"")&lt;&gt;-100%,IFERROR('1-Kurs'!U308/'1-Kurs'!U307-1,""),"")</f>
        <v/>
      </c>
      <c r="V308" s="1" t="str">
        <f>IF(IFERROR('1-Kurs'!V308/'1-Kurs'!V307-1,"")&lt;&gt;-100%,IFERROR('1-Kurs'!V308/'1-Kurs'!V307-1,""),"")</f>
        <v/>
      </c>
      <c r="W308" s="1" t="str">
        <f>IF(IFERROR('1-Kurs'!W308/'1-Kurs'!W307-1,"")&lt;&gt;-100%,IFERROR('1-Kurs'!W308/'1-Kurs'!W307-1,""),"")</f>
        <v/>
      </c>
      <c r="X308" s="1" t="str">
        <f>IF(IFERROR('1-Kurs'!X308/'1-Kurs'!X307-1,"")&lt;&gt;-100%,IFERROR('1-Kurs'!X308/'1-Kurs'!X307-1,""),"")</f>
        <v/>
      </c>
      <c r="Y308" s="1" t="str">
        <f>IF(IFERROR('1-Kurs'!Y308/'1-Kurs'!Y307-1,"")&lt;&gt;-100%,IFERROR('1-Kurs'!Y308/'1-Kurs'!Y307-1,""),"")</f>
        <v/>
      </c>
      <c r="Z308" s="1" t="str">
        <f>IF(IFERROR('1-Kurs'!Z308/'1-Kurs'!Z307-1,"")&lt;&gt;-100%,IFERROR('1-Kurs'!Z308/'1-Kurs'!Z307-1,""),"")</f>
        <v/>
      </c>
      <c r="AA308" s="1" t="str">
        <f>IF(IFERROR('1-Kurs'!AA308/'1-Kurs'!AA307-1,"")&lt;&gt;-100%,IFERROR('1-Kurs'!AA308/'1-Kurs'!AA307-1,""),"")</f>
        <v/>
      </c>
      <c r="AB308" s="1" t="str">
        <f>IF(IFERROR('1-Kurs'!AB308/'1-Kurs'!AB307-1,"")&lt;&gt;-100%,IFERROR('1-Kurs'!AB308/'1-Kurs'!AB307-1,""),"")</f>
        <v/>
      </c>
      <c r="AC308" s="5"/>
    </row>
    <row r="309" spans="1:29" ht="12.75" customHeight="1" x14ac:dyDescent="0.2">
      <c r="A309" s="9" t="str">
        <f>IF('1-Kurs'!A309=0,"",'1-Kurs'!A309)</f>
        <v/>
      </c>
      <c r="B309" s="1" t="str">
        <f>IF(IFERROR('1-Kurs'!B309/'1-Kurs'!B308-1,"")&lt;&gt;-100%,IFERROR('1-Kurs'!B309/'1-Kurs'!B308-1,""),"")</f>
        <v/>
      </c>
      <c r="C309" s="1" t="str">
        <f>IF(IFERROR('1-Kurs'!C309/'1-Kurs'!C308-1,"")&lt;&gt;-100%,IFERROR('1-Kurs'!C309/'1-Kurs'!C308-1,""),"")</f>
        <v/>
      </c>
      <c r="D309" s="1" t="str">
        <f>IF(IFERROR('1-Kurs'!D309/'1-Kurs'!D308-1,"")&lt;&gt;-100%,IFERROR('1-Kurs'!D309/'1-Kurs'!D308-1,""),"")</f>
        <v/>
      </c>
      <c r="E309" s="1" t="str">
        <f>IF(IFERROR('1-Kurs'!E309/'1-Kurs'!E308-1,"")&lt;&gt;-100%,IFERROR('1-Kurs'!E309/'1-Kurs'!E308-1,""),"")</f>
        <v/>
      </c>
      <c r="F309" s="1" t="str">
        <f>IF(IFERROR('1-Kurs'!F309/'1-Kurs'!F308-1,"")&lt;&gt;-100%,IFERROR('1-Kurs'!F309/'1-Kurs'!F308-1,""),"")</f>
        <v/>
      </c>
      <c r="G309" s="1" t="str">
        <f>IF(IFERROR('1-Kurs'!G309/'1-Kurs'!G308-1,"")&lt;&gt;-100%,IFERROR('1-Kurs'!G309/'1-Kurs'!G308-1,""),"")</f>
        <v/>
      </c>
      <c r="H309" s="1" t="str">
        <f>IF(IFERROR('1-Kurs'!H309/'1-Kurs'!H308-1,"")&lt;&gt;-100%,IFERROR('1-Kurs'!H309/'1-Kurs'!H308-1,""),"")</f>
        <v/>
      </c>
      <c r="I309" s="1" t="str">
        <f>IF(IFERROR('1-Kurs'!I309/'1-Kurs'!I308-1,"")&lt;&gt;-100%,IFERROR('1-Kurs'!I309/'1-Kurs'!I308-1,""),"")</f>
        <v/>
      </c>
      <c r="J309" s="1" t="str">
        <f>IF(IFERROR('1-Kurs'!J309/'1-Kurs'!J308-1,"")&lt;&gt;-100%,IFERROR('1-Kurs'!J309/'1-Kurs'!J308-1,""),"")</f>
        <v/>
      </c>
      <c r="K309" s="1" t="str">
        <f>IF(IFERROR('1-Kurs'!K309/'1-Kurs'!K308-1,"")&lt;&gt;-100%,IFERROR('1-Kurs'!K309/'1-Kurs'!K308-1,""),"")</f>
        <v/>
      </c>
      <c r="L309" s="1" t="str">
        <f>IF(IFERROR('1-Kurs'!L309/'1-Kurs'!L308-1,"")&lt;&gt;-100%,IFERROR('1-Kurs'!L309/'1-Kurs'!L308-1,""),"")</f>
        <v/>
      </c>
      <c r="M309" s="1" t="str">
        <f>IF(IFERROR('1-Kurs'!M309/'1-Kurs'!M308-1,"")&lt;&gt;-100%,IFERROR('1-Kurs'!M309/'1-Kurs'!M308-1,""),"")</f>
        <v/>
      </c>
      <c r="N309" s="1" t="str">
        <f>IF(IFERROR('1-Kurs'!N309/'1-Kurs'!N308-1,"")&lt;&gt;-100%,IFERROR('1-Kurs'!N309/'1-Kurs'!N308-1,""),"")</f>
        <v/>
      </c>
      <c r="O309" s="1" t="str">
        <f>IF(IFERROR('1-Kurs'!O309/'1-Kurs'!O308-1,"")&lt;&gt;-100%,IFERROR('1-Kurs'!O309/'1-Kurs'!O308-1,""),"")</f>
        <v/>
      </c>
      <c r="P309" s="1" t="str">
        <f>IF(IFERROR('1-Kurs'!P309/'1-Kurs'!P308-1,"")&lt;&gt;-100%,IFERROR('1-Kurs'!P309/'1-Kurs'!P308-1,""),"")</f>
        <v/>
      </c>
      <c r="Q309" s="1" t="str">
        <f>IF(IFERROR('1-Kurs'!Q309/'1-Kurs'!Q308-1,"")&lt;&gt;-100%,IFERROR('1-Kurs'!Q309/'1-Kurs'!Q308-1,""),"")</f>
        <v/>
      </c>
      <c r="R309" s="1" t="str">
        <f>IF(IFERROR('1-Kurs'!R309/'1-Kurs'!R308-1,"")&lt;&gt;-100%,IFERROR('1-Kurs'!R309/'1-Kurs'!R308-1,""),"")</f>
        <v/>
      </c>
      <c r="S309" s="1" t="str">
        <f>IF(IFERROR('1-Kurs'!S309/'1-Kurs'!S308-1,"")&lt;&gt;-100%,IFERROR('1-Kurs'!S309/'1-Kurs'!S308-1,""),"")</f>
        <v/>
      </c>
      <c r="T309" s="1" t="str">
        <f>IF(IFERROR('1-Kurs'!T309/'1-Kurs'!T308-1,"")&lt;&gt;-100%,IFERROR('1-Kurs'!T309/'1-Kurs'!T308-1,""),"")</f>
        <v/>
      </c>
      <c r="U309" s="1" t="str">
        <f>IF(IFERROR('1-Kurs'!U309/'1-Kurs'!U308-1,"")&lt;&gt;-100%,IFERROR('1-Kurs'!U309/'1-Kurs'!U308-1,""),"")</f>
        <v/>
      </c>
      <c r="V309" s="1" t="str">
        <f>IF(IFERROR('1-Kurs'!V309/'1-Kurs'!V308-1,"")&lt;&gt;-100%,IFERROR('1-Kurs'!V309/'1-Kurs'!V308-1,""),"")</f>
        <v/>
      </c>
      <c r="W309" s="1" t="str">
        <f>IF(IFERROR('1-Kurs'!W309/'1-Kurs'!W308-1,"")&lt;&gt;-100%,IFERROR('1-Kurs'!W309/'1-Kurs'!W308-1,""),"")</f>
        <v/>
      </c>
      <c r="X309" s="1" t="str">
        <f>IF(IFERROR('1-Kurs'!X309/'1-Kurs'!X308-1,"")&lt;&gt;-100%,IFERROR('1-Kurs'!X309/'1-Kurs'!X308-1,""),"")</f>
        <v/>
      </c>
      <c r="Y309" s="1" t="str">
        <f>IF(IFERROR('1-Kurs'!Y309/'1-Kurs'!Y308-1,"")&lt;&gt;-100%,IFERROR('1-Kurs'!Y309/'1-Kurs'!Y308-1,""),"")</f>
        <v/>
      </c>
      <c r="Z309" s="1" t="str">
        <f>IF(IFERROR('1-Kurs'!Z309/'1-Kurs'!Z308-1,"")&lt;&gt;-100%,IFERROR('1-Kurs'!Z309/'1-Kurs'!Z308-1,""),"")</f>
        <v/>
      </c>
      <c r="AA309" s="1" t="str">
        <f>IF(IFERROR('1-Kurs'!AA309/'1-Kurs'!AA308-1,"")&lt;&gt;-100%,IFERROR('1-Kurs'!AA309/'1-Kurs'!AA308-1,""),"")</f>
        <v/>
      </c>
      <c r="AB309" s="1" t="str">
        <f>IF(IFERROR('1-Kurs'!AB309/'1-Kurs'!AB308-1,"")&lt;&gt;-100%,IFERROR('1-Kurs'!AB309/'1-Kurs'!AB308-1,""),"")</f>
        <v/>
      </c>
      <c r="AC309" s="5"/>
    </row>
    <row r="310" spans="1:29" ht="12.75" customHeight="1" x14ac:dyDescent="0.2">
      <c r="A310" s="9" t="str">
        <f>IF('1-Kurs'!A310=0,"",'1-Kurs'!A310)</f>
        <v/>
      </c>
      <c r="B310" s="1" t="str">
        <f>IF(IFERROR('1-Kurs'!B310/'1-Kurs'!B309-1,"")&lt;&gt;-100%,IFERROR('1-Kurs'!B310/'1-Kurs'!B309-1,""),"")</f>
        <v/>
      </c>
      <c r="C310" s="1" t="str">
        <f>IF(IFERROR('1-Kurs'!C310/'1-Kurs'!C309-1,"")&lt;&gt;-100%,IFERROR('1-Kurs'!C310/'1-Kurs'!C309-1,""),"")</f>
        <v/>
      </c>
      <c r="D310" s="1" t="str">
        <f>IF(IFERROR('1-Kurs'!D310/'1-Kurs'!D309-1,"")&lt;&gt;-100%,IFERROR('1-Kurs'!D310/'1-Kurs'!D309-1,""),"")</f>
        <v/>
      </c>
      <c r="E310" s="1" t="str">
        <f>IF(IFERROR('1-Kurs'!E310/'1-Kurs'!E309-1,"")&lt;&gt;-100%,IFERROR('1-Kurs'!E310/'1-Kurs'!E309-1,""),"")</f>
        <v/>
      </c>
      <c r="F310" s="1" t="str">
        <f>IF(IFERROR('1-Kurs'!F310/'1-Kurs'!F309-1,"")&lt;&gt;-100%,IFERROR('1-Kurs'!F310/'1-Kurs'!F309-1,""),"")</f>
        <v/>
      </c>
      <c r="G310" s="1" t="str">
        <f>IF(IFERROR('1-Kurs'!G310/'1-Kurs'!G309-1,"")&lt;&gt;-100%,IFERROR('1-Kurs'!G310/'1-Kurs'!G309-1,""),"")</f>
        <v/>
      </c>
      <c r="H310" s="1" t="str">
        <f>IF(IFERROR('1-Kurs'!H310/'1-Kurs'!H309-1,"")&lt;&gt;-100%,IFERROR('1-Kurs'!H310/'1-Kurs'!H309-1,""),"")</f>
        <v/>
      </c>
      <c r="I310" s="1" t="str">
        <f>IF(IFERROR('1-Kurs'!I310/'1-Kurs'!I309-1,"")&lt;&gt;-100%,IFERROR('1-Kurs'!I310/'1-Kurs'!I309-1,""),"")</f>
        <v/>
      </c>
      <c r="J310" s="1" t="str">
        <f>IF(IFERROR('1-Kurs'!J310/'1-Kurs'!J309-1,"")&lt;&gt;-100%,IFERROR('1-Kurs'!J310/'1-Kurs'!J309-1,""),"")</f>
        <v/>
      </c>
      <c r="K310" s="1" t="str">
        <f>IF(IFERROR('1-Kurs'!K310/'1-Kurs'!K309-1,"")&lt;&gt;-100%,IFERROR('1-Kurs'!K310/'1-Kurs'!K309-1,""),"")</f>
        <v/>
      </c>
      <c r="L310" s="1" t="str">
        <f>IF(IFERROR('1-Kurs'!L310/'1-Kurs'!L309-1,"")&lt;&gt;-100%,IFERROR('1-Kurs'!L310/'1-Kurs'!L309-1,""),"")</f>
        <v/>
      </c>
      <c r="M310" s="1" t="str">
        <f>IF(IFERROR('1-Kurs'!M310/'1-Kurs'!M309-1,"")&lt;&gt;-100%,IFERROR('1-Kurs'!M310/'1-Kurs'!M309-1,""),"")</f>
        <v/>
      </c>
      <c r="N310" s="1" t="str">
        <f>IF(IFERROR('1-Kurs'!N310/'1-Kurs'!N309-1,"")&lt;&gt;-100%,IFERROR('1-Kurs'!N310/'1-Kurs'!N309-1,""),"")</f>
        <v/>
      </c>
      <c r="O310" s="1" t="str">
        <f>IF(IFERROR('1-Kurs'!O310/'1-Kurs'!O309-1,"")&lt;&gt;-100%,IFERROR('1-Kurs'!O310/'1-Kurs'!O309-1,""),"")</f>
        <v/>
      </c>
      <c r="P310" s="1" t="str">
        <f>IF(IFERROR('1-Kurs'!P310/'1-Kurs'!P309-1,"")&lt;&gt;-100%,IFERROR('1-Kurs'!P310/'1-Kurs'!P309-1,""),"")</f>
        <v/>
      </c>
      <c r="Q310" s="1" t="str">
        <f>IF(IFERROR('1-Kurs'!Q310/'1-Kurs'!Q309-1,"")&lt;&gt;-100%,IFERROR('1-Kurs'!Q310/'1-Kurs'!Q309-1,""),"")</f>
        <v/>
      </c>
      <c r="R310" s="1" t="str">
        <f>IF(IFERROR('1-Kurs'!R310/'1-Kurs'!R309-1,"")&lt;&gt;-100%,IFERROR('1-Kurs'!R310/'1-Kurs'!R309-1,""),"")</f>
        <v/>
      </c>
      <c r="S310" s="1" t="str">
        <f>IF(IFERROR('1-Kurs'!S310/'1-Kurs'!S309-1,"")&lt;&gt;-100%,IFERROR('1-Kurs'!S310/'1-Kurs'!S309-1,""),"")</f>
        <v/>
      </c>
      <c r="T310" s="1" t="str">
        <f>IF(IFERROR('1-Kurs'!T310/'1-Kurs'!T309-1,"")&lt;&gt;-100%,IFERROR('1-Kurs'!T310/'1-Kurs'!T309-1,""),"")</f>
        <v/>
      </c>
      <c r="U310" s="1" t="str">
        <f>IF(IFERROR('1-Kurs'!U310/'1-Kurs'!U309-1,"")&lt;&gt;-100%,IFERROR('1-Kurs'!U310/'1-Kurs'!U309-1,""),"")</f>
        <v/>
      </c>
      <c r="V310" s="1" t="str">
        <f>IF(IFERROR('1-Kurs'!V310/'1-Kurs'!V309-1,"")&lt;&gt;-100%,IFERROR('1-Kurs'!V310/'1-Kurs'!V309-1,""),"")</f>
        <v/>
      </c>
      <c r="W310" s="1" t="str">
        <f>IF(IFERROR('1-Kurs'!W310/'1-Kurs'!W309-1,"")&lt;&gt;-100%,IFERROR('1-Kurs'!W310/'1-Kurs'!W309-1,""),"")</f>
        <v/>
      </c>
      <c r="X310" s="1" t="str">
        <f>IF(IFERROR('1-Kurs'!X310/'1-Kurs'!X309-1,"")&lt;&gt;-100%,IFERROR('1-Kurs'!X310/'1-Kurs'!X309-1,""),"")</f>
        <v/>
      </c>
      <c r="Y310" s="1" t="str">
        <f>IF(IFERROR('1-Kurs'!Y310/'1-Kurs'!Y309-1,"")&lt;&gt;-100%,IFERROR('1-Kurs'!Y310/'1-Kurs'!Y309-1,""),"")</f>
        <v/>
      </c>
      <c r="Z310" s="1" t="str">
        <f>IF(IFERROR('1-Kurs'!Z310/'1-Kurs'!Z309-1,"")&lt;&gt;-100%,IFERROR('1-Kurs'!Z310/'1-Kurs'!Z309-1,""),"")</f>
        <v/>
      </c>
      <c r="AA310" s="1" t="str">
        <f>IF(IFERROR('1-Kurs'!AA310/'1-Kurs'!AA309-1,"")&lt;&gt;-100%,IFERROR('1-Kurs'!AA310/'1-Kurs'!AA309-1,""),"")</f>
        <v/>
      </c>
      <c r="AB310" s="1" t="str">
        <f>IF(IFERROR('1-Kurs'!AB310/'1-Kurs'!AB309-1,"")&lt;&gt;-100%,IFERROR('1-Kurs'!AB310/'1-Kurs'!AB309-1,""),"")</f>
        <v/>
      </c>
      <c r="AC310" s="5"/>
    </row>
    <row r="311" spans="1:29" ht="12.75" customHeight="1" x14ac:dyDescent="0.2">
      <c r="A311" s="9" t="str">
        <f>IF('1-Kurs'!A311=0,"",'1-Kurs'!A311)</f>
        <v/>
      </c>
      <c r="B311" s="1" t="str">
        <f>IF(IFERROR('1-Kurs'!B311/'1-Kurs'!B310-1,"")&lt;&gt;-100%,IFERROR('1-Kurs'!B311/'1-Kurs'!B310-1,""),"")</f>
        <v/>
      </c>
      <c r="C311" s="1" t="str">
        <f>IF(IFERROR('1-Kurs'!C311/'1-Kurs'!C310-1,"")&lt;&gt;-100%,IFERROR('1-Kurs'!C311/'1-Kurs'!C310-1,""),"")</f>
        <v/>
      </c>
      <c r="D311" s="1" t="str">
        <f>IF(IFERROR('1-Kurs'!D311/'1-Kurs'!D310-1,"")&lt;&gt;-100%,IFERROR('1-Kurs'!D311/'1-Kurs'!D310-1,""),"")</f>
        <v/>
      </c>
      <c r="E311" s="1" t="str">
        <f>IF(IFERROR('1-Kurs'!E311/'1-Kurs'!E310-1,"")&lt;&gt;-100%,IFERROR('1-Kurs'!E311/'1-Kurs'!E310-1,""),"")</f>
        <v/>
      </c>
      <c r="F311" s="1" t="str">
        <f>IF(IFERROR('1-Kurs'!F311/'1-Kurs'!F310-1,"")&lt;&gt;-100%,IFERROR('1-Kurs'!F311/'1-Kurs'!F310-1,""),"")</f>
        <v/>
      </c>
      <c r="G311" s="1" t="str">
        <f>IF(IFERROR('1-Kurs'!G311/'1-Kurs'!G310-1,"")&lt;&gt;-100%,IFERROR('1-Kurs'!G311/'1-Kurs'!G310-1,""),"")</f>
        <v/>
      </c>
      <c r="H311" s="1" t="str">
        <f>IF(IFERROR('1-Kurs'!H311/'1-Kurs'!H310-1,"")&lt;&gt;-100%,IFERROR('1-Kurs'!H311/'1-Kurs'!H310-1,""),"")</f>
        <v/>
      </c>
      <c r="I311" s="1" t="str">
        <f>IF(IFERROR('1-Kurs'!I311/'1-Kurs'!I310-1,"")&lt;&gt;-100%,IFERROR('1-Kurs'!I311/'1-Kurs'!I310-1,""),"")</f>
        <v/>
      </c>
      <c r="J311" s="1" t="str">
        <f>IF(IFERROR('1-Kurs'!J311/'1-Kurs'!J310-1,"")&lt;&gt;-100%,IFERROR('1-Kurs'!J311/'1-Kurs'!J310-1,""),"")</f>
        <v/>
      </c>
      <c r="K311" s="1" t="str">
        <f>IF(IFERROR('1-Kurs'!K311/'1-Kurs'!K310-1,"")&lt;&gt;-100%,IFERROR('1-Kurs'!K311/'1-Kurs'!K310-1,""),"")</f>
        <v/>
      </c>
      <c r="L311" s="1" t="str">
        <f>IF(IFERROR('1-Kurs'!L311/'1-Kurs'!L310-1,"")&lt;&gt;-100%,IFERROR('1-Kurs'!L311/'1-Kurs'!L310-1,""),"")</f>
        <v/>
      </c>
      <c r="M311" s="1" t="str">
        <f>IF(IFERROR('1-Kurs'!M311/'1-Kurs'!M310-1,"")&lt;&gt;-100%,IFERROR('1-Kurs'!M311/'1-Kurs'!M310-1,""),"")</f>
        <v/>
      </c>
      <c r="N311" s="1" t="str">
        <f>IF(IFERROR('1-Kurs'!N311/'1-Kurs'!N310-1,"")&lt;&gt;-100%,IFERROR('1-Kurs'!N311/'1-Kurs'!N310-1,""),"")</f>
        <v/>
      </c>
      <c r="O311" s="1" t="str">
        <f>IF(IFERROR('1-Kurs'!O311/'1-Kurs'!O310-1,"")&lt;&gt;-100%,IFERROR('1-Kurs'!O311/'1-Kurs'!O310-1,""),"")</f>
        <v/>
      </c>
      <c r="P311" s="1" t="str">
        <f>IF(IFERROR('1-Kurs'!P311/'1-Kurs'!P310-1,"")&lt;&gt;-100%,IFERROR('1-Kurs'!P311/'1-Kurs'!P310-1,""),"")</f>
        <v/>
      </c>
      <c r="Q311" s="1" t="str">
        <f>IF(IFERROR('1-Kurs'!Q311/'1-Kurs'!Q310-1,"")&lt;&gt;-100%,IFERROR('1-Kurs'!Q311/'1-Kurs'!Q310-1,""),"")</f>
        <v/>
      </c>
      <c r="R311" s="1" t="str">
        <f>IF(IFERROR('1-Kurs'!R311/'1-Kurs'!R310-1,"")&lt;&gt;-100%,IFERROR('1-Kurs'!R311/'1-Kurs'!R310-1,""),"")</f>
        <v/>
      </c>
      <c r="S311" s="1" t="str">
        <f>IF(IFERROR('1-Kurs'!S311/'1-Kurs'!S310-1,"")&lt;&gt;-100%,IFERROR('1-Kurs'!S311/'1-Kurs'!S310-1,""),"")</f>
        <v/>
      </c>
      <c r="T311" s="1" t="str">
        <f>IF(IFERROR('1-Kurs'!T311/'1-Kurs'!T310-1,"")&lt;&gt;-100%,IFERROR('1-Kurs'!T311/'1-Kurs'!T310-1,""),"")</f>
        <v/>
      </c>
      <c r="U311" s="1" t="str">
        <f>IF(IFERROR('1-Kurs'!U311/'1-Kurs'!U310-1,"")&lt;&gt;-100%,IFERROR('1-Kurs'!U311/'1-Kurs'!U310-1,""),"")</f>
        <v/>
      </c>
      <c r="V311" s="1" t="str">
        <f>IF(IFERROR('1-Kurs'!V311/'1-Kurs'!V310-1,"")&lt;&gt;-100%,IFERROR('1-Kurs'!V311/'1-Kurs'!V310-1,""),"")</f>
        <v/>
      </c>
      <c r="W311" s="1" t="str">
        <f>IF(IFERROR('1-Kurs'!W311/'1-Kurs'!W310-1,"")&lt;&gt;-100%,IFERROR('1-Kurs'!W311/'1-Kurs'!W310-1,""),"")</f>
        <v/>
      </c>
      <c r="X311" s="1" t="str">
        <f>IF(IFERROR('1-Kurs'!X311/'1-Kurs'!X310-1,"")&lt;&gt;-100%,IFERROR('1-Kurs'!X311/'1-Kurs'!X310-1,""),"")</f>
        <v/>
      </c>
      <c r="Y311" s="1" t="str">
        <f>IF(IFERROR('1-Kurs'!Y311/'1-Kurs'!Y310-1,"")&lt;&gt;-100%,IFERROR('1-Kurs'!Y311/'1-Kurs'!Y310-1,""),"")</f>
        <v/>
      </c>
      <c r="Z311" s="1" t="str">
        <f>IF(IFERROR('1-Kurs'!Z311/'1-Kurs'!Z310-1,"")&lt;&gt;-100%,IFERROR('1-Kurs'!Z311/'1-Kurs'!Z310-1,""),"")</f>
        <v/>
      </c>
      <c r="AA311" s="1" t="str">
        <f>IF(IFERROR('1-Kurs'!AA311/'1-Kurs'!AA310-1,"")&lt;&gt;-100%,IFERROR('1-Kurs'!AA311/'1-Kurs'!AA310-1,""),"")</f>
        <v/>
      </c>
      <c r="AB311" s="1" t="str">
        <f>IF(IFERROR('1-Kurs'!AB311/'1-Kurs'!AB310-1,"")&lt;&gt;-100%,IFERROR('1-Kurs'!AB311/'1-Kurs'!AB310-1,""),"")</f>
        <v/>
      </c>
      <c r="AC311" s="5"/>
    </row>
    <row r="312" spans="1:29" ht="12.75" customHeight="1" x14ac:dyDescent="0.2">
      <c r="A312" s="9" t="str">
        <f>IF('1-Kurs'!A312=0,"",'1-Kurs'!A312)</f>
        <v/>
      </c>
      <c r="B312" s="1" t="str">
        <f>IF(IFERROR('1-Kurs'!B312/'1-Kurs'!B311-1,"")&lt;&gt;-100%,IFERROR('1-Kurs'!B312/'1-Kurs'!B311-1,""),"")</f>
        <v/>
      </c>
      <c r="C312" s="1" t="str">
        <f>IF(IFERROR('1-Kurs'!C312/'1-Kurs'!C311-1,"")&lt;&gt;-100%,IFERROR('1-Kurs'!C312/'1-Kurs'!C311-1,""),"")</f>
        <v/>
      </c>
      <c r="D312" s="1" t="str">
        <f>IF(IFERROR('1-Kurs'!D312/'1-Kurs'!D311-1,"")&lt;&gt;-100%,IFERROR('1-Kurs'!D312/'1-Kurs'!D311-1,""),"")</f>
        <v/>
      </c>
      <c r="E312" s="1" t="str">
        <f>IF(IFERROR('1-Kurs'!E312/'1-Kurs'!E311-1,"")&lt;&gt;-100%,IFERROR('1-Kurs'!E312/'1-Kurs'!E311-1,""),"")</f>
        <v/>
      </c>
      <c r="F312" s="1" t="str">
        <f>IF(IFERROR('1-Kurs'!F312/'1-Kurs'!F311-1,"")&lt;&gt;-100%,IFERROR('1-Kurs'!F312/'1-Kurs'!F311-1,""),"")</f>
        <v/>
      </c>
      <c r="G312" s="1" t="str">
        <f>IF(IFERROR('1-Kurs'!G312/'1-Kurs'!G311-1,"")&lt;&gt;-100%,IFERROR('1-Kurs'!G312/'1-Kurs'!G311-1,""),"")</f>
        <v/>
      </c>
      <c r="H312" s="1" t="str">
        <f>IF(IFERROR('1-Kurs'!H312/'1-Kurs'!H311-1,"")&lt;&gt;-100%,IFERROR('1-Kurs'!H312/'1-Kurs'!H311-1,""),"")</f>
        <v/>
      </c>
      <c r="I312" s="1" t="str">
        <f>IF(IFERROR('1-Kurs'!I312/'1-Kurs'!I311-1,"")&lt;&gt;-100%,IFERROR('1-Kurs'!I312/'1-Kurs'!I311-1,""),"")</f>
        <v/>
      </c>
      <c r="J312" s="1" t="str">
        <f>IF(IFERROR('1-Kurs'!J312/'1-Kurs'!J311-1,"")&lt;&gt;-100%,IFERROR('1-Kurs'!J312/'1-Kurs'!J311-1,""),"")</f>
        <v/>
      </c>
      <c r="K312" s="1" t="str">
        <f>IF(IFERROR('1-Kurs'!K312/'1-Kurs'!K311-1,"")&lt;&gt;-100%,IFERROR('1-Kurs'!K312/'1-Kurs'!K311-1,""),"")</f>
        <v/>
      </c>
      <c r="L312" s="1" t="str">
        <f>IF(IFERROR('1-Kurs'!L312/'1-Kurs'!L311-1,"")&lt;&gt;-100%,IFERROR('1-Kurs'!L312/'1-Kurs'!L311-1,""),"")</f>
        <v/>
      </c>
      <c r="M312" s="1" t="str">
        <f>IF(IFERROR('1-Kurs'!M312/'1-Kurs'!M311-1,"")&lt;&gt;-100%,IFERROR('1-Kurs'!M312/'1-Kurs'!M311-1,""),"")</f>
        <v/>
      </c>
      <c r="N312" s="1" t="str">
        <f>IF(IFERROR('1-Kurs'!N312/'1-Kurs'!N311-1,"")&lt;&gt;-100%,IFERROR('1-Kurs'!N312/'1-Kurs'!N311-1,""),"")</f>
        <v/>
      </c>
      <c r="O312" s="1" t="str">
        <f>IF(IFERROR('1-Kurs'!O312/'1-Kurs'!O311-1,"")&lt;&gt;-100%,IFERROR('1-Kurs'!O312/'1-Kurs'!O311-1,""),"")</f>
        <v/>
      </c>
      <c r="P312" s="1" t="str">
        <f>IF(IFERROR('1-Kurs'!P312/'1-Kurs'!P311-1,"")&lt;&gt;-100%,IFERROR('1-Kurs'!P312/'1-Kurs'!P311-1,""),"")</f>
        <v/>
      </c>
      <c r="Q312" s="1" t="str">
        <f>IF(IFERROR('1-Kurs'!Q312/'1-Kurs'!Q311-1,"")&lt;&gt;-100%,IFERROR('1-Kurs'!Q312/'1-Kurs'!Q311-1,""),"")</f>
        <v/>
      </c>
      <c r="R312" s="1" t="str">
        <f>IF(IFERROR('1-Kurs'!R312/'1-Kurs'!R311-1,"")&lt;&gt;-100%,IFERROR('1-Kurs'!R312/'1-Kurs'!R311-1,""),"")</f>
        <v/>
      </c>
      <c r="S312" s="1" t="str">
        <f>IF(IFERROR('1-Kurs'!S312/'1-Kurs'!S311-1,"")&lt;&gt;-100%,IFERROR('1-Kurs'!S312/'1-Kurs'!S311-1,""),"")</f>
        <v/>
      </c>
      <c r="T312" s="1" t="str">
        <f>IF(IFERROR('1-Kurs'!T312/'1-Kurs'!T311-1,"")&lt;&gt;-100%,IFERROR('1-Kurs'!T312/'1-Kurs'!T311-1,""),"")</f>
        <v/>
      </c>
      <c r="U312" s="1" t="str">
        <f>IF(IFERROR('1-Kurs'!U312/'1-Kurs'!U311-1,"")&lt;&gt;-100%,IFERROR('1-Kurs'!U312/'1-Kurs'!U311-1,""),"")</f>
        <v/>
      </c>
      <c r="V312" s="1" t="str">
        <f>IF(IFERROR('1-Kurs'!V312/'1-Kurs'!V311-1,"")&lt;&gt;-100%,IFERROR('1-Kurs'!V312/'1-Kurs'!V311-1,""),"")</f>
        <v/>
      </c>
      <c r="W312" s="1" t="str">
        <f>IF(IFERROR('1-Kurs'!W312/'1-Kurs'!W311-1,"")&lt;&gt;-100%,IFERROR('1-Kurs'!W312/'1-Kurs'!W311-1,""),"")</f>
        <v/>
      </c>
      <c r="X312" s="1" t="str">
        <f>IF(IFERROR('1-Kurs'!X312/'1-Kurs'!X311-1,"")&lt;&gt;-100%,IFERROR('1-Kurs'!X312/'1-Kurs'!X311-1,""),"")</f>
        <v/>
      </c>
      <c r="Y312" s="1" t="str">
        <f>IF(IFERROR('1-Kurs'!Y312/'1-Kurs'!Y311-1,"")&lt;&gt;-100%,IFERROR('1-Kurs'!Y312/'1-Kurs'!Y311-1,""),"")</f>
        <v/>
      </c>
      <c r="Z312" s="1" t="str">
        <f>IF(IFERROR('1-Kurs'!Z312/'1-Kurs'!Z311-1,"")&lt;&gt;-100%,IFERROR('1-Kurs'!Z312/'1-Kurs'!Z311-1,""),"")</f>
        <v/>
      </c>
      <c r="AA312" s="1" t="str">
        <f>IF(IFERROR('1-Kurs'!AA312/'1-Kurs'!AA311-1,"")&lt;&gt;-100%,IFERROR('1-Kurs'!AA312/'1-Kurs'!AA311-1,""),"")</f>
        <v/>
      </c>
      <c r="AB312" s="1" t="str">
        <f>IF(IFERROR('1-Kurs'!AB312/'1-Kurs'!AB311-1,"")&lt;&gt;-100%,IFERROR('1-Kurs'!AB312/'1-Kurs'!AB311-1,""),"")</f>
        <v/>
      </c>
      <c r="AC312" s="5"/>
    </row>
    <row r="313" spans="1:29" ht="12.75" customHeight="1" x14ac:dyDescent="0.2">
      <c r="A313" s="9" t="str">
        <f>IF('1-Kurs'!A313=0,"",'1-Kurs'!A313)</f>
        <v/>
      </c>
      <c r="B313" s="1" t="str">
        <f>IF(IFERROR('1-Kurs'!B313/'1-Kurs'!B312-1,"")&lt;&gt;-100%,IFERROR('1-Kurs'!B313/'1-Kurs'!B312-1,""),"")</f>
        <v/>
      </c>
      <c r="C313" s="1" t="str">
        <f>IF(IFERROR('1-Kurs'!C313/'1-Kurs'!C312-1,"")&lt;&gt;-100%,IFERROR('1-Kurs'!C313/'1-Kurs'!C312-1,""),"")</f>
        <v/>
      </c>
      <c r="D313" s="1" t="str">
        <f>IF(IFERROR('1-Kurs'!D313/'1-Kurs'!D312-1,"")&lt;&gt;-100%,IFERROR('1-Kurs'!D313/'1-Kurs'!D312-1,""),"")</f>
        <v/>
      </c>
      <c r="E313" s="1" t="str">
        <f>IF(IFERROR('1-Kurs'!E313/'1-Kurs'!E312-1,"")&lt;&gt;-100%,IFERROR('1-Kurs'!E313/'1-Kurs'!E312-1,""),"")</f>
        <v/>
      </c>
      <c r="F313" s="1" t="str">
        <f>IF(IFERROR('1-Kurs'!F313/'1-Kurs'!F312-1,"")&lt;&gt;-100%,IFERROR('1-Kurs'!F313/'1-Kurs'!F312-1,""),"")</f>
        <v/>
      </c>
      <c r="G313" s="1" t="str">
        <f>IF(IFERROR('1-Kurs'!G313/'1-Kurs'!G312-1,"")&lt;&gt;-100%,IFERROR('1-Kurs'!G313/'1-Kurs'!G312-1,""),"")</f>
        <v/>
      </c>
      <c r="H313" s="1" t="str">
        <f>IF(IFERROR('1-Kurs'!H313/'1-Kurs'!H312-1,"")&lt;&gt;-100%,IFERROR('1-Kurs'!H313/'1-Kurs'!H312-1,""),"")</f>
        <v/>
      </c>
      <c r="I313" s="1" t="str">
        <f>IF(IFERROR('1-Kurs'!I313/'1-Kurs'!I312-1,"")&lt;&gt;-100%,IFERROR('1-Kurs'!I313/'1-Kurs'!I312-1,""),"")</f>
        <v/>
      </c>
      <c r="J313" s="1" t="str">
        <f>IF(IFERROR('1-Kurs'!J313/'1-Kurs'!J312-1,"")&lt;&gt;-100%,IFERROR('1-Kurs'!J313/'1-Kurs'!J312-1,""),"")</f>
        <v/>
      </c>
      <c r="K313" s="1" t="str">
        <f>IF(IFERROR('1-Kurs'!K313/'1-Kurs'!K312-1,"")&lt;&gt;-100%,IFERROR('1-Kurs'!K313/'1-Kurs'!K312-1,""),"")</f>
        <v/>
      </c>
      <c r="L313" s="1" t="str">
        <f>IF(IFERROR('1-Kurs'!L313/'1-Kurs'!L312-1,"")&lt;&gt;-100%,IFERROR('1-Kurs'!L313/'1-Kurs'!L312-1,""),"")</f>
        <v/>
      </c>
      <c r="M313" s="1" t="str">
        <f>IF(IFERROR('1-Kurs'!M313/'1-Kurs'!M312-1,"")&lt;&gt;-100%,IFERROR('1-Kurs'!M313/'1-Kurs'!M312-1,""),"")</f>
        <v/>
      </c>
      <c r="N313" s="1" t="str">
        <f>IF(IFERROR('1-Kurs'!N313/'1-Kurs'!N312-1,"")&lt;&gt;-100%,IFERROR('1-Kurs'!N313/'1-Kurs'!N312-1,""),"")</f>
        <v/>
      </c>
      <c r="O313" s="1" t="str">
        <f>IF(IFERROR('1-Kurs'!O313/'1-Kurs'!O312-1,"")&lt;&gt;-100%,IFERROR('1-Kurs'!O313/'1-Kurs'!O312-1,""),"")</f>
        <v/>
      </c>
      <c r="P313" s="1" t="str">
        <f>IF(IFERROR('1-Kurs'!P313/'1-Kurs'!P312-1,"")&lt;&gt;-100%,IFERROR('1-Kurs'!P313/'1-Kurs'!P312-1,""),"")</f>
        <v/>
      </c>
      <c r="Q313" s="1" t="str">
        <f>IF(IFERROR('1-Kurs'!Q313/'1-Kurs'!Q312-1,"")&lt;&gt;-100%,IFERROR('1-Kurs'!Q313/'1-Kurs'!Q312-1,""),"")</f>
        <v/>
      </c>
      <c r="R313" s="1" t="str">
        <f>IF(IFERROR('1-Kurs'!R313/'1-Kurs'!R312-1,"")&lt;&gt;-100%,IFERROR('1-Kurs'!R313/'1-Kurs'!R312-1,""),"")</f>
        <v/>
      </c>
      <c r="S313" s="1" t="str">
        <f>IF(IFERROR('1-Kurs'!S313/'1-Kurs'!S312-1,"")&lt;&gt;-100%,IFERROR('1-Kurs'!S313/'1-Kurs'!S312-1,""),"")</f>
        <v/>
      </c>
      <c r="T313" s="1" t="str">
        <f>IF(IFERROR('1-Kurs'!T313/'1-Kurs'!T312-1,"")&lt;&gt;-100%,IFERROR('1-Kurs'!T313/'1-Kurs'!T312-1,""),"")</f>
        <v/>
      </c>
      <c r="U313" s="1" t="str">
        <f>IF(IFERROR('1-Kurs'!U313/'1-Kurs'!U312-1,"")&lt;&gt;-100%,IFERROR('1-Kurs'!U313/'1-Kurs'!U312-1,""),"")</f>
        <v/>
      </c>
      <c r="V313" s="1" t="str">
        <f>IF(IFERROR('1-Kurs'!V313/'1-Kurs'!V312-1,"")&lt;&gt;-100%,IFERROR('1-Kurs'!V313/'1-Kurs'!V312-1,""),"")</f>
        <v/>
      </c>
      <c r="W313" s="1" t="str">
        <f>IF(IFERROR('1-Kurs'!W313/'1-Kurs'!W312-1,"")&lt;&gt;-100%,IFERROR('1-Kurs'!W313/'1-Kurs'!W312-1,""),"")</f>
        <v/>
      </c>
      <c r="X313" s="1" t="str">
        <f>IF(IFERROR('1-Kurs'!X313/'1-Kurs'!X312-1,"")&lt;&gt;-100%,IFERROR('1-Kurs'!X313/'1-Kurs'!X312-1,""),"")</f>
        <v/>
      </c>
      <c r="Y313" s="1" t="str">
        <f>IF(IFERROR('1-Kurs'!Y313/'1-Kurs'!Y312-1,"")&lt;&gt;-100%,IFERROR('1-Kurs'!Y313/'1-Kurs'!Y312-1,""),"")</f>
        <v/>
      </c>
      <c r="Z313" s="1" t="str">
        <f>IF(IFERROR('1-Kurs'!Z313/'1-Kurs'!Z312-1,"")&lt;&gt;-100%,IFERROR('1-Kurs'!Z313/'1-Kurs'!Z312-1,""),"")</f>
        <v/>
      </c>
      <c r="AA313" s="1" t="str">
        <f>IF(IFERROR('1-Kurs'!AA313/'1-Kurs'!AA312-1,"")&lt;&gt;-100%,IFERROR('1-Kurs'!AA313/'1-Kurs'!AA312-1,""),"")</f>
        <v/>
      </c>
      <c r="AB313" s="1" t="str">
        <f>IF(IFERROR('1-Kurs'!AB313/'1-Kurs'!AB312-1,"")&lt;&gt;-100%,IFERROR('1-Kurs'!AB313/'1-Kurs'!AB312-1,""),"")</f>
        <v/>
      </c>
      <c r="AC313" s="5"/>
    </row>
    <row r="314" spans="1:29" ht="12.75" customHeight="1" x14ac:dyDescent="0.2">
      <c r="A314" s="9" t="str">
        <f>IF('1-Kurs'!A314=0,"",'1-Kurs'!A314)</f>
        <v/>
      </c>
      <c r="B314" s="1" t="str">
        <f>IF(IFERROR('1-Kurs'!B314/'1-Kurs'!B313-1,"")&lt;&gt;-100%,IFERROR('1-Kurs'!B314/'1-Kurs'!B313-1,""),"")</f>
        <v/>
      </c>
      <c r="C314" s="1" t="str">
        <f>IF(IFERROR('1-Kurs'!C314/'1-Kurs'!C313-1,"")&lt;&gt;-100%,IFERROR('1-Kurs'!C314/'1-Kurs'!C313-1,""),"")</f>
        <v/>
      </c>
      <c r="D314" s="1" t="str">
        <f>IF(IFERROR('1-Kurs'!D314/'1-Kurs'!D313-1,"")&lt;&gt;-100%,IFERROR('1-Kurs'!D314/'1-Kurs'!D313-1,""),"")</f>
        <v/>
      </c>
      <c r="E314" s="1" t="str">
        <f>IF(IFERROR('1-Kurs'!E314/'1-Kurs'!E313-1,"")&lt;&gt;-100%,IFERROR('1-Kurs'!E314/'1-Kurs'!E313-1,""),"")</f>
        <v/>
      </c>
      <c r="F314" s="1" t="str">
        <f>IF(IFERROR('1-Kurs'!F314/'1-Kurs'!F313-1,"")&lt;&gt;-100%,IFERROR('1-Kurs'!F314/'1-Kurs'!F313-1,""),"")</f>
        <v/>
      </c>
      <c r="G314" s="1" t="str">
        <f>IF(IFERROR('1-Kurs'!G314/'1-Kurs'!G313-1,"")&lt;&gt;-100%,IFERROR('1-Kurs'!G314/'1-Kurs'!G313-1,""),"")</f>
        <v/>
      </c>
      <c r="H314" s="1" t="str">
        <f>IF(IFERROR('1-Kurs'!H314/'1-Kurs'!H313-1,"")&lt;&gt;-100%,IFERROR('1-Kurs'!H314/'1-Kurs'!H313-1,""),"")</f>
        <v/>
      </c>
      <c r="I314" s="1" t="str">
        <f>IF(IFERROR('1-Kurs'!I314/'1-Kurs'!I313-1,"")&lt;&gt;-100%,IFERROR('1-Kurs'!I314/'1-Kurs'!I313-1,""),"")</f>
        <v/>
      </c>
      <c r="J314" s="1" t="str">
        <f>IF(IFERROR('1-Kurs'!J314/'1-Kurs'!J313-1,"")&lt;&gt;-100%,IFERROR('1-Kurs'!J314/'1-Kurs'!J313-1,""),"")</f>
        <v/>
      </c>
      <c r="K314" s="1" t="str">
        <f>IF(IFERROR('1-Kurs'!K314/'1-Kurs'!K313-1,"")&lt;&gt;-100%,IFERROR('1-Kurs'!K314/'1-Kurs'!K313-1,""),"")</f>
        <v/>
      </c>
      <c r="L314" s="1" t="str">
        <f>IF(IFERROR('1-Kurs'!L314/'1-Kurs'!L313-1,"")&lt;&gt;-100%,IFERROR('1-Kurs'!L314/'1-Kurs'!L313-1,""),"")</f>
        <v/>
      </c>
      <c r="M314" s="1" t="str">
        <f>IF(IFERROR('1-Kurs'!M314/'1-Kurs'!M313-1,"")&lt;&gt;-100%,IFERROR('1-Kurs'!M314/'1-Kurs'!M313-1,""),"")</f>
        <v/>
      </c>
      <c r="N314" s="1" t="str">
        <f>IF(IFERROR('1-Kurs'!N314/'1-Kurs'!N313-1,"")&lt;&gt;-100%,IFERROR('1-Kurs'!N314/'1-Kurs'!N313-1,""),"")</f>
        <v/>
      </c>
      <c r="O314" s="1" t="str">
        <f>IF(IFERROR('1-Kurs'!O314/'1-Kurs'!O313-1,"")&lt;&gt;-100%,IFERROR('1-Kurs'!O314/'1-Kurs'!O313-1,""),"")</f>
        <v/>
      </c>
      <c r="P314" s="1" t="str">
        <f>IF(IFERROR('1-Kurs'!P314/'1-Kurs'!P313-1,"")&lt;&gt;-100%,IFERROR('1-Kurs'!P314/'1-Kurs'!P313-1,""),"")</f>
        <v/>
      </c>
      <c r="Q314" s="1" t="str">
        <f>IF(IFERROR('1-Kurs'!Q314/'1-Kurs'!Q313-1,"")&lt;&gt;-100%,IFERROR('1-Kurs'!Q314/'1-Kurs'!Q313-1,""),"")</f>
        <v/>
      </c>
      <c r="R314" s="1" t="str">
        <f>IF(IFERROR('1-Kurs'!R314/'1-Kurs'!R313-1,"")&lt;&gt;-100%,IFERROR('1-Kurs'!R314/'1-Kurs'!R313-1,""),"")</f>
        <v/>
      </c>
      <c r="S314" s="1" t="str">
        <f>IF(IFERROR('1-Kurs'!S314/'1-Kurs'!S313-1,"")&lt;&gt;-100%,IFERROR('1-Kurs'!S314/'1-Kurs'!S313-1,""),"")</f>
        <v/>
      </c>
      <c r="T314" s="1" t="str">
        <f>IF(IFERROR('1-Kurs'!T314/'1-Kurs'!T313-1,"")&lt;&gt;-100%,IFERROR('1-Kurs'!T314/'1-Kurs'!T313-1,""),"")</f>
        <v/>
      </c>
      <c r="U314" s="1" t="str">
        <f>IF(IFERROR('1-Kurs'!U314/'1-Kurs'!U313-1,"")&lt;&gt;-100%,IFERROR('1-Kurs'!U314/'1-Kurs'!U313-1,""),"")</f>
        <v/>
      </c>
      <c r="V314" s="1" t="str">
        <f>IF(IFERROR('1-Kurs'!V314/'1-Kurs'!V313-1,"")&lt;&gt;-100%,IFERROR('1-Kurs'!V314/'1-Kurs'!V313-1,""),"")</f>
        <v/>
      </c>
      <c r="W314" s="1" t="str">
        <f>IF(IFERROR('1-Kurs'!W314/'1-Kurs'!W313-1,"")&lt;&gt;-100%,IFERROR('1-Kurs'!W314/'1-Kurs'!W313-1,""),"")</f>
        <v/>
      </c>
      <c r="X314" s="1" t="str">
        <f>IF(IFERROR('1-Kurs'!X314/'1-Kurs'!X313-1,"")&lt;&gt;-100%,IFERROR('1-Kurs'!X314/'1-Kurs'!X313-1,""),"")</f>
        <v/>
      </c>
      <c r="Y314" s="1" t="str">
        <f>IF(IFERROR('1-Kurs'!Y314/'1-Kurs'!Y313-1,"")&lt;&gt;-100%,IFERROR('1-Kurs'!Y314/'1-Kurs'!Y313-1,""),"")</f>
        <v/>
      </c>
      <c r="Z314" s="1" t="str">
        <f>IF(IFERROR('1-Kurs'!Z314/'1-Kurs'!Z313-1,"")&lt;&gt;-100%,IFERROR('1-Kurs'!Z314/'1-Kurs'!Z313-1,""),"")</f>
        <v/>
      </c>
      <c r="AA314" s="1" t="str">
        <f>IF(IFERROR('1-Kurs'!AA314/'1-Kurs'!AA313-1,"")&lt;&gt;-100%,IFERROR('1-Kurs'!AA314/'1-Kurs'!AA313-1,""),"")</f>
        <v/>
      </c>
      <c r="AB314" s="1" t="str">
        <f>IF(IFERROR('1-Kurs'!AB314/'1-Kurs'!AB313-1,"")&lt;&gt;-100%,IFERROR('1-Kurs'!AB314/'1-Kurs'!AB313-1,""),"")</f>
        <v/>
      </c>
      <c r="AC314" s="5"/>
    </row>
    <row r="315" spans="1:29" ht="12.75" customHeight="1" x14ac:dyDescent="0.2">
      <c r="A315" s="9" t="str">
        <f>IF('1-Kurs'!A315=0,"",'1-Kurs'!A315)</f>
        <v/>
      </c>
      <c r="B315" s="1" t="str">
        <f>IF(IFERROR('1-Kurs'!B315/'1-Kurs'!B314-1,"")&lt;&gt;-100%,IFERROR('1-Kurs'!B315/'1-Kurs'!B314-1,""),"")</f>
        <v/>
      </c>
      <c r="C315" s="1" t="str">
        <f>IF(IFERROR('1-Kurs'!C315/'1-Kurs'!C314-1,"")&lt;&gt;-100%,IFERROR('1-Kurs'!C315/'1-Kurs'!C314-1,""),"")</f>
        <v/>
      </c>
      <c r="D315" s="1" t="str">
        <f>IF(IFERROR('1-Kurs'!D315/'1-Kurs'!D314-1,"")&lt;&gt;-100%,IFERROR('1-Kurs'!D315/'1-Kurs'!D314-1,""),"")</f>
        <v/>
      </c>
      <c r="E315" s="1" t="str">
        <f>IF(IFERROR('1-Kurs'!E315/'1-Kurs'!E314-1,"")&lt;&gt;-100%,IFERROR('1-Kurs'!E315/'1-Kurs'!E314-1,""),"")</f>
        <v/>
      </c>
      <c r="F315" s="1" t="str">
        <f>IF(IFERROR('1-Kurs'!F315/'1-Kurs'!F314-1,"")&lt;&gt;-100%,IFERROR('1-Kurs'!F315/'1-Kurs'!F314-1,""),"")</f>
        <v/>
      </c>
      <c r="G315" s="1" t="str">
        <f>IF(IFERROR('1-Kurs'!G315/'1-Kurs'!G314-1,"")&lt;&gt;-100%,IFERROR('1-Kurs'!G315/'1-Kurs'!G314-1,""),"")</f>
        <v/>
      </c>
      <c r="H315" s="1" t="str">
        <f>IF(IFERROR('1-Kurs'!H315/'1-Kurs'!H314-1,"")&lt;&gt;-100%,IFERROR('1-Kurs'!H315/'1-Kurs'!H314-1,""),"")</f>
        <v/>
      </c>
      <c r="I315" s="1" t="str">
        <f>IF(IFERROR('1-Kurs'!I315/'1-Kurs'!I314-1,"")&lt;&gt;-100%,IFERROR('1-Kurs'!I315/'1-Kurs'!I314-1,""),"")</f>
        <v/>
      </c>
      <c r="J315" s="1" t="str">
        <f>IF(IFERROR('1-Kurs'!J315/'1-Kurs'!J314-1,"")&lt;&gt;-100%,IFERROR('1-Kurs'!J315/'1-Kurs'!J314-1,""),"")</f>
        <v/>
      </c>
      <c r="K315" s="1" t="str">
        <f>IF(IFERROR('1-Kurs'!K315/'1-Kurs'!K314-1,"")&lt;&gt;-100%,IFERROR('1-Kurs'!K315/'1-Kurs'!K314-1,""),"")</f>
        <v/>
      </c>
      <c r="L315" s="1" t="str">
        <f>IF(IFERROR('1-Kurs'!L315/'1-Kurs'!L314-1,"")&lt;&gt;-100%,IFERROR('1-Kurs'!L315/'1-Kurs'!L314-1,""),"")</f>
        <v/>
      </c>
      <c r="M315" s="1" t="str">
        <f>IF(IFERROR('1-Kurs'!M315/'1-Kurs'!M314-1,"")&lt;&gt;-100%,IFERROR('1-Kurs'!M315/'1-Kurs'!M314-1,""),"")</f>
        <v/>
      </c>
      <c r="N315" s="1" t="str">
        <f>IF(IFERROR('1-Kurs'!N315/'1-Kurs'!N314-1,"")&lt;&gt;-100%,IFERROR('1-Kurs'!N315/'1-Kurs'!N314-1,""),"")</f>
        <v/>
      </c>
      <c r="O315" s="1" t="str">
        <f>IF(IFERROR('1-Kurs'!O315/'1-Kurs'!O314-1,"")&lt;&gt;-100%,IFERROR('1-Kurs'!O315/'1-Kurs'!O314-1,""),"")</f>
        <v/>
      </c>
      <c r="P315" s="1" t="str">
        <f>IF(IFERROR('1-Kurs'!P315/'1-Kurs'!P314-1,"")&lt;&gt;-100%,IFERROR('1-Kurs'!P315/'1-Kurs'!P314-1,""),"")</f>
        <v/>
      </c>
      <c r="Q315" s="1" t="str">
        <f>IF(IFERROR('1-Kurs'!Q315/'1-Kurs'!Q314-1,"")&lt;&gt;-100%,IFERROR('1-Kurs'!Q315/'1-Kurs'!Q314-1,""),"")</f>
        <v/>
      </c>
      <c r="R315" s="1" t="str">
        <f>IF(IFERROR('1-Kurs'!R315/'1-Kurs'!R314-1,"")&lt;&gt;-100%,IFERROR('1-Kurs'!R315/'1-Kurs'!R314-1,""),"")</f>
        <v/>
      </c>
      <c r="S315" s="1" t="str">
        <f>IF(IFERROR('1-Kurs'!S315/'1-Kurs'!S314-1,"")&lt;&gt;-100%,IFERROR('1-Kurs'!S315/'1-Kurs'!S314-1,""),"")</f>
        <v/>
      </c>
      <c r="T315" s="1" t="str">
        <f>IF(IFERROR('1-Kurs'!T315/'1-Kurs'!T314-1,"")&lt;&gt;-100%,IFERROR('1-Kurs'!T315/'1-Kurs'!T314-1,""),"")</f>
        <v/>
      </c>
      <c r="U315" s="1" t="str">
        <f>IF(IFERROR('1-Kurs'!U315/'1-Kurs'!U314-1,"")&lt;&gt;-100%,IFERROR('1-Kurs'!U315/'1-Kurs'!U314-1,""),"")</f>
        <v/>
      </c>
      <c r="V315" s="1" t="str">
        <f>IF(IFERROR('1-Kurs'!V315/'1-Kurs'!V314-1,"")&lt;&gt;-100%,IFERROR('1-Kurs'!V315/'1-Kurs'!V314-1,""),"")</f>
        <v/>
      </c>
      <c r="W315" s="1" t="str">
        <f>IF(IFERROR('1-Kurs'!W315/'1-Kurs'!W314-1,"")&lt;&gt;-100%,IFERROR('1-Kurs'!W315/'1-Kurs'!W314-1,""),"")</f>
        <v/>
      </c>
      <c r="X315" s="1" t="str">
        <f>IF(IFERROR('1-Kurs'!X315/'1-Kurs'!X314-1,"")&lt;&gt;-100%,IFERROR('1-Kurs'!X315/'1-Kurs'!X314-1,""),"")</f>
        <v/>
      </c>
      <c r="Y315" s="1" t="str">
        <f>IF(IFERROR('1-Kurs'!Y315/'1-Kurs'!Y314-1,"")&lt;&gt;-100%,IFERROR('1-Kurs'!Y315/'1-Kurs'!Y314-1,""),"")</f>
        <v/>
      </c>
      <c r="Z315" s="1" t="str">
        <f>IF(IFERROR('1-Kurs'!Z315/'1-Kurs'!Z314-1,"")&lt;&gt;-100%,IFERROR('1-Kurs'!Z315/'1-Kurs'!Z314-1,""),"")</f>
        <v/>
      </c>
      <c r="AA315" s="1" t="str">
        <f>IF(IFERROR('1-Kurs'!AA315/'1-Kurs'!AA314-1,"")&lt;&gt;-100%,IFERROR('1-Kurs'!AA315/'1-Kurs'!AA314-1,""),"")</f>
        <v/>
      </c>
      <c r="AB315" s="1" t="str">
        <f>IF(IFERROR('1-Kurs'!AB315/'1-Kurs'!AB314-1,"")&lt;&gt;-100%,IFERROR('1-Kurs'!AB315/'1-Kurs'!AB314-1,""),"")</f>
        <v/>
      </c>
      <c r="AC315" s="5"/>
    </row>
    <row r="316" spans="1:29" ht="12.75" customHeight="1" x14ac:dyDescent="0.2">
      <c r="A316" s="9" t="str">
        <f>IF('1-Kurs'!A316=0,"",'1-Kurs'!A316)</f>
        <v/>
      </c>
      <c r="B316" s="1" t="str">
        <f>IF(IFERROR('1-Kurs'!B316/'1-Kurs'!B315-1,"")&lt;&gt;-100%,IFERROR('1-Kurs'!B316/'1-Kurs'!B315-1,""),"")</f>
        <v/>
      </c>
      <c r="C316" s="1" t="str">
        <f>IF(IFERROR('1-Kurs'!C316/'1-Kurs'!C315-1,"")&lt;&gt;-100%,IFERROR('1-Kurs'!C316/'1-Kurs'!C315-1,""),"")</f>
        <v/>
      </c>
      <c r="D316" s="1" t="str">
        <f>IF(IFERROR('1-Kurs'!D316/'1-Kurs'!D315-1,"")&lt;&gt;-100%,IFERROR('1-Kurs'!D316/'1-Kurs'!D315-1,""),"")</f>
        <v/>
      </c>
      <c r="E316" s="1" t="str">
        <f>IF(IFERROR('1-Kurs'!E316/'1-Kurs'!E315-1,"")&lt;&gt;-100%,IFERROR('1-Kurs'!E316/'1-Kurs'!E315-1,""),"")</f>
        <v/>
      </c>
      <c r="F316" s="1" t="str">
        <f>IF(IFERROR('1-Kurs'!F316/'1-Kurs'!F315-1,"")&lt;&gt;-100%,IFERROR('1-Kurs'!F316/'1-Kurs'!F315-1,""),"")</f>
        <v/>
      </c>
      <c r="G316" s="1" t="str">
        <f>IF(IFERROR('1-Kurs'!G316/'1-Kurs'!G315-1,"")&lt;&gt;-100%,IFERROR('1-Kurs'!G316/'1-Kurs'!G315-1,""),"")</f>
        <v/>
      </c>
      <c r="H316" s="1" t="str">
        <f>IF(IFERROR('1-Kurs'!H316/'1-Kurs'!H315-1,"")&lt;&gt;-100%,IFERROR('1-Kurs'!H316/'1-Kurs'!H315-1,""),"")</f>
        <v/>
      </c>
      <c r="I316" s="1" t="str">
        <f>IF(IFERROR('1-Kurs'!I316/'1-Kurs'!I315-1,"")&lt;&gt;-100%,IFERROR('1-Kurs'!I316/'1-Kurs'!I315-1,""),"")</f>
        <v/>
      </c>
      <c r="J316" s="1" t="str">
        <f>IF(IFERROR('1-Kurs'!J316/'1-Kurs'!J315-1,"")&lt;&gt;-100%,IFERROR('1-Kurs'!J316/'1-Kurs'!J315-1,""),"")</f>
        <v/>
      </c>
      <c r="K316" s="1" t="str">
        <f>IF(IFERROR('1-Kurs'!K316/'1-Kurs'!K315-1,"")&lt;&gt;-100%,IFERROR('1-Kurs'!K316/'1-Kurs'!K315-1,""),"")</f>
        <v/>
      </c>
      <c r="L316" s="1" t="str">
        <f>IF(IFERROR('1-Kurs'!L316/'1-Kurs'!L315-1,"")&lt;&gt;-100%,IFERROR('1-Kurs'!L316/'1-Kurs'!L315-1,""),"")</f>
        <v/>
      </c>
      <c r="M316" s="1" t="str">
        <f>IF(IFERROR('1-Kurs'!M316/'1-Kurs'!M315-1,"")&lt;&gt;-100%,IFERROR('1-Kurs'!M316/'1-Kurs'!M315-1,""),"")</f>
        <v/>
      </c>
      <c r="N316" s="1" t="str">
        <f>IF(IFERROR('1-Kurs'!N316/'1-Kurs'!N315-1,"")&lt;&gt;-100%,IFERROR('1-Kurs'!N316/'1-Kurs'!N315-1,""),"")</f>
        <v/>
      </c>
      <c r="O316" s="1" t="str">
        <f>IF(IFERROR('1-Kurs'!O316/'1-Kurs'!O315-1,"")&lt;&gt;-100%,IFERROR('1-Kurs'!O316/'1-Kurs'!O315-1,""),"")</f>
        <v/>
      </c>
      <c r="P316" s="1" t="str">
        <f>IF(IFERROR('1-Kurs'!P316/'1-Kurs'!P315-1,"")&lt;&gt;-100%,IFERROR('1-Kurs'!P316/'1-Kurs'!P315-1,""),"")</f>
        <v/>
      </c>
      <c r="Q316" s="1" t="str">
        <f>IF(IFERROR('1-Kurs'!Q316/'1-Kurs'!Q315-1,"")&lt;&gt;-100%,IFERROR('1-Kurs'!Q316/'1-Kurs'!Q315-1,""),"")</f>
        <v/>
      </c>
      <c r="R316" s="1" t="str">
        <f>IF(IFERROR('1-Kurs'!R316/'1-Kurs'!R315-1,"")&lt;&gt;-100%,IFERROR('1-Kurs'!R316/'1-Kurs'!R315-1,""),"")</f>
        <v/>
      </c>
      <c r="S316" s="1" t="str">
        <f>IF(IFERROR('1-Kurs'!S316/'1-Kurs'!S315-1,"")&lt;&gt;-100%,IFERROR('1-Kurs'!S316/'1-Kurs'!S315-1,""),"")</f>
        <v/>
      </c>
      <c r="T316" s="1" t="str">
        <f>IF(IFERROR('1-Kurs'!T316/'1-Kurs'!T315-1,"")&lt;&gt;-100%,IFERROR('1-Kurs'!T316/'1-Kurs'!T315-1,""),"")</f>
        <v/>
      </c>
      <c r="U316" s="1" t="str">
        <f>IF(IFERROR('1-Kurs'!U316/'1-Kurs'!U315-1,"")&lt;&gt;-100%,IFERROR('1-Kurs'!U316/'1-Kurs'!U315-1,""),"")</f>
        <v/>
      </c>
      <c r="V316" s="1" t="str">
        <f>IF(IFERROR('1-Kurs'!V316/'1-Kurs'!V315-1,"")&lt;&gt;-100%,IFERROR('1-Kurs'!V316/'1-Kurs'!V315-1,""),"")</f>
        <v/>
      </c>
      <c r="W316" s="1" t="str">
        <f>IF(IFERROR('1-Kurs'!W316/'1-Kurs'!W315-1,"")&lt;&gt;-100%,IFERROR('1-Kurs'!W316/'1-Kurs'!W315-1,""),"")</f>
        <v/>
      </c>
      <c r="X316" s="1" t="str">
        <f>IF(IFERROR('1-Kurs'!X316/'1-Kurs'!X315-1,"")&lt;&gt;-100%,IFERROR('1-Kurs'!X316/'1-Kurs'!X315-1,""),"")</f>
        <v/>
      </c>
      <c r="Y316" s="1" t="str">
        <f>IF(IFERROR('1-Kurs'!Y316/'1-Kurs'!Y315-1,"")&lt;&gt;-100%,IFERROR('1-Kurs'!Y316/'1-Kurs'!Y315-1,""),"")</f>
        <v/>
      </c>
      <c r="Z316" s="1" t="str">
        <f>IF(IFERROR('1-Kurs'!Z316/'1-Kurs'!Z315-1,"")&lt;&gt;-100%,IFERROR('1-Kurs'!Z316/'1-Kurs'!Z315-1,""),"")</f>
        <v/>
      </c>
      <c r="AA316" s="1" t="str">
        <f>IF(IFERROR('1-Kurs'!AA316/'1-Kurs'!AA315-1,"")&lt;&gt;-100%,IFERROR('1-Kurs'!AA316/'1-Kurs'!AA315-1,""),"")</f>
        <v/>
      </c>
      <c r="AB316" s="1" t="str">
        <f>IF(IFERROR('1-Kurs'!AB316/'1-Kurs'!AB315-1,"")&lt;&gt;-100%,IFERROR('1-Kurs'!AB316/'1-Kurs'!AB315-1,""),"")</f>
        <v/>
      </c>
      <c r="AC316" s="5"/>
    </row>
    <row r="317" spans="1:29" ht="12.75" customHeight="1" x14ac:dyDescent="0.2">
      <c r="A317" s="9" t="str">
        <f>IF('1-Kurs'!A317=0,"",'1-Kurs'!A317)</f>
        <v/>
      </c>
      <c r="B317" s="1" t="str">
        <f>IF(IFERROR('1-Kurs'!B317/'1-Kurs'!B316-1,"")&lt;&gt;-100%,IFERROR('1-Kurs'!B317/'1-Kurs'!B316-1,""),"")</f>
        <v/>
      </c>
      <c r="C317" s="1" t="str">
        <f>IF(IFERROR('1-Kurs'!C317/'1-Kurs'!C316-1,"")&lt;&gt;-100%,IFERROR('1-Kurs'!C317/'1-Kurs'!C316-1,""),"")</f>
        <v/>
      </c>
      <c r="D317" s="1" t="str">
        <f>IF(IFERROR('1-Kurs'!D317/'1-Kurs'!D316-1,"")&lt;&gt;-100%,IFERROR('1-Kurs'!D317/'1-Kurs'!D316-1,""),"")</f>
        <v/>
      </c>
      <c r="E317" s="1" t="str">
        <f>IF(IFERROR('1-Kurs'!E317/'1-Kurs'!E316-1,"")&lt;&gt;-100%,IFERROR('1-Kurs'!E317/'1-Kurs'!E316-1,""),"")</f>
        <v/>
      </c>
      <c r="F317" s="1" t="str">
        <f>IF(IFERROR('1-Kurs'!F317/'1-Kurs'!F316-1,"")&lt;&gt;-100%,IFERROR('1-Kurs'!F317/'1-Kurs'!F316-1,""),"")</f>
        <v/>
      </c>
      <c r="G317" s="1" t="str">
        <f>IF(IFERROR('1-Kurs'!G317/'1-Kurs'!G316-1,"")&lt;&gt;-100%,IFERROR('1-Kurs'!G317/'1-Kurs'!G316-1,""),"")</f>
        <v/>
      </c>
      <c r="H317" s="1" t="str">
        <f>IF(IFERROR('1-Kurs'!H317/'1-Kurs'!H316-1,"")&lt;&gt;-100%,IFERROR('1-Kurs'!H317/'1-Kurs'!H316-1,""),"")</f>
        <v/>
      </c>
      <c r="I317" s="1" t="str">
        <f>IF(IFERROR('1-Kurs'!I317/'1-Kurs'!I316-1,"")&lt;&gt;-100%,IFERROR('1-Kurs'!I317/'1-Kurs'!I316-1,""),"")</f>
        <v/>
      </c>
      <c r="J317" s="1" t="str">
        <f>IF(IFERROR('1-Kurs'!J317/'1-Kurs'!J316-1,"")&lt;&gt;-100%,IFERROR('1-Kurs'!J317/'1-Kurs'!J316-1,""),"")</f>
        <v/>
      </c>
      <c r="K317" s="1" t="str">
        <f>IF(IFERROR('1-Kurs'!K317/'1-Kurs'!K316-1,"")&lt;&gt;-100%,IFERROR('1-Kurs'!K317/'1-Kurs'!K316-1,""),"")</f>
        <v/>
      </c>
      <c r="L317" s="1" t="str">
        <f>IF(IFERROR('1-Kurs'!L317/'1-Kurs'!L316-1,"")&lt;&gt;-100%,IFERROR('1-Kurs'!L317/'1-Kurs'!L316-1,""),"")</f>
        <v/>
      </c>
      <c r="M317" s="1" t="str">
        <f>IF(IFERROR('1-Kurs'!M317/'1-Kurs'!M316-1,"")&lt;&gt;-100%,IFERROR('1-Kurs'!M317/'1-Kurs'!M316-1,""),"")</f>
        <v/>
      </c>
      <c r="N317" s="1" t="str">
        <f>IF(IFERROR('1-Kurs'!N317/'1-Kurs'!N316-1,"")&lt;&gt;-100%,IFERROR('1-Kurs'!N317/'1-Kurs'!N316-1,""),"")</f>
        <v/>
      </c>
      <c r="O317" s="1" t="str">
        <f>IF(IFERROR('1-Kurs'!O317/'1-Kurs'!O316-1,"")&lt;&gt;-100%,IFERROR('1-Kurs'!O317/'1-Kurs'!O316-1,""),"")</f>
        <v/>
      </c>
      <c r="P317" s="1" t="str">
        <f>IF(IFERROR('1-Kurs'!P317/'1-Kurs'!P316-1,"")&lt;&gt;-100%,IFERROR('1-Kurs'!P317/'1-Kurs'!P316-1,""),"")</f>
        <v/>
      </c>
      <c r="Q317" s="1" t="str">
        <f>IF(IFERROR('1-Kurs'!Q317/'1-Kurs'!Q316-1,"")&lt;&gt;-100%,IFERROR('1-Kurs'!Q317/'1-Kurs'!Q316-1,""),"")</f>
        <v/>
      </c>
      <c r="R317" s="1" t="str">
        <f>IF(IFERROR('1-Kurs'!R317/'1-Kurs'!R316-1,"")&lt;&gt;-100%,IFERROR('1-Kurs'!R317/'1-Kurs'!R316-1,""),"")</f>
        <v/>
      </c>
      <c r="S317" s="1" t="str">
        <f>IF(IFERROR('1-Kurs'!S317/'1-Kurs'!S316-1,"")&lt;&gt;-100%,IFERROR('1-Kurs'!S317/'1-Kurs'!S316-1,""),"")</f>
        <v/>
      </c>
      <c r="T317" s="1" t="str">
        <f>IF(IFERROR('1-Kurs'!T317/'1-Kurs'!T316-1,"")&lt;&gt;-100%,IFERROR('1-Kurs'!T317/'1-Kurs'!T316-1,""),"")</f>
        <v/>
      </c>
      <c r="U317" s="1" t="str">
        <f>IF(IFERROR('1-Kurs'!U317/'1-Kurs'!U316-1,"")&lt;&gt;-100%,IFERROR('1-Kurs'!U317/'1-Kurs'!U316-1,""),"")</f>
        <v/>
      </c>
      <c r="V317" s="1" t="str">
        <f>IF(IFERROR('1-Kurs'!V317/'1-Kurs'!V316-1,"")&lt;&gt;-100%,IFERROR('1-Kurs'!V317/'1-Kurs'!V316-1,""),"")</f>
        <v/>
      </c>
      <c r="W317" s="1" t="str">
        <f>IF(IFERROR('1-Kurs'!W317/'1-Kurs'!W316-1,"")&lt;&gt;-100%,IFERROR('1-Kurs'!W317/'1-Kurs'!W316-1,""),"")</f>
        <v/>
      </c>
      <c r="X317" s="1" t="str">
        <f>IF(IFERROR('1-Kurs'!X317/'1-Kurs'!X316-1,"")&lt;&gt;-100%,IFERROR('1-Kurs'!X317/'1-Kurs'!X316-1,""),"")</f>
        <v/>
      </c>
      <c r="Y317" s="1" t="str">
        <f>IF(IFERROR('1-Kurs'!Y317/'1-Kurs'!Y316-1,"")&lt;&gt;-100%,IFERROR('1-Kurs'!Y317/'1-Kurs'!Y316-1,""),"")</f>
        <v/>
      </c>
      <c r="Z317" s="1" t="str">
        <f>IF(IFERROR('1-Kurs'!Z317/'1-Kurs'!Z316-1,"")&lt;&gt;-100%,IFERROR('1-Kurs'!Z317/'1-Kurs'!Z316-1,""),"")</f>
        <v/>
      </c>
      <c r="AA317" s="1" t="str">
        <f>IF(IFERROR('1-Kurs'!AA317/'1-Kurs'!AA316-1,"")&lt;&gt;-100%,IFERROR('1-Kurs'!AA317/'1-Kurs'!AA316-1,""),"")</f>
        <v/>
      </c>
      <c r="AB317" s="1" t="str">
        <f>IF(IFERROR('1-Kurs'!AB317/'1-Kurs'!AB316-1,"")&lt;&gt;-100%,IFERROR('1-Kurs'!AB317/'1-Kurs'!AB316-1,""),"")</f>
        <v/>
      </c>
      <c r="AC317" s="5"/>
    </row>
    <row r="318" spans="1:29" ht="12.75" customHeight="1" x14ac:dyDescent="0.2">
      <c r="A318" s="9" t="str">
        <f>IF('1-Kurs'!A318=0,"",'1-Kurs'!A318)</f>
        <v/>
      </c>
      <c r="B318" s="1" t="str">
        <f>IF(IFERROR('1-Kurs'!B318/'1-Kurs'!B317-1,"")&lt;&gt;-100%,IFERROR('1-Kurs'!B318/'1-Kurs'!B317-1,""),"")</f>
        <v/>
      </c>
      <c r="C318" s="1" t="str">
        <f>IF(IFERROR('1-Kurs'!C318/'1-Kurs'!C317-1,"")&lt;&gt;-100%,IFERROR('1-Kurs'!C318/'1-Kurs'!C317-1,""),"")</f>
        <v/>
      </c>
      <c r="D318" s="1" t="str">
        <f>IF(IFERROR('1-Kurs'!D318/'1-Kurs'!D317-1,"")&lt;&gt;-100%,IFERROR('1-Kurs'!D318/'1-Kurs'!D317-1,""),"")</f>
        <v/>
      </c>
      <c r="E318" s="1" t="str">
        <f>IF(IFERROR('1-Kurs'!E318/'1-Kurs'!E317-1,"")&lt;&gt;-100%,IFERROR('1-Kurs'!E318/'1-Kurs'!E317-1,""),"")</f>
        <v/>
      </c>
      <c r="F318" s="1" t="str">
        <f>IF(IFERROR('1-Kurs'!F318/'1-Kurs'!F317-1,"")&lt;&gt;-100%,IFERROR('1-Kurs'!F318/'1-Kurs'!F317-1,""),"")</f>
        <v/>
      </c>
      <c r="G318" s="1" t="str">
        <f>IF(IFERROR('1-Kurs'!G318/'1-Kurs'!G317-1,"")&lt;&gt;-100%,IFERROR('1-Kurs'!G318/'1-Kurs'!G317-1,""),"")</f>
        <v/>
      </c>
      <c r="H318" s="1" t="str">
        <f>IF(IFERROR('1-Kurs'!H318/'1-Kurs'!H317-1,"")&lt;&gt;-100%,IFERROR('1-Kurs'!H318/'1-Kurs'!H317-1,""),"")</f>
        <v/>
      </c>
      <c r="I318" s="1" t="str">
        <f>IF(IFERROR('1-Kurs'!I318/'1-Kurs'!I317-1,"")&lt;&gt;-100%,IFERROR('1-Kurs'!I318/'1-Kurs'!I317-1,""),"")</f>
        <v/>
      </c>
      <c r="J318" s="1" t="str">
        <f>IF(IFERROR('1-Kurs'!J318/'1-Kurs'!J317-1,"")&lt;&gt;-100%,IFERROR('1-Kurs'!J318/'1-Kurs'!J317-1,""),"")</f>
        <v/>
      </c>
      <c r="K318" s="1" t="str">
        <f>IF(IFERROR('1-Kurs'!K318/'1-Kurs'!K317-1,"")&lt;&gt;-100%,IFERROR('1-Kurs'!K318/'1-Kurs'!K317-1,""),"")</f>
        <v/>
      </c>
      <c r="L318" s="1" t="str">
        <f>IF(IFERROR('1-Kurs'!L318/'1-Kurs'!L317-1,"")&lt;&gt;-100%,IFERROR('1-Kurs'!L318/'1-Kurs'!L317-1,""),"")</f>
        <v/>
      </c>
      <c r="M318" s="1" t="str">
        <f>IF(IFERROR('1-Kurs'!M318/'1-Kurs'!M317-1,"")&lt;&gt;-100%,IFERROR('1-Kurs'!M318/'1-Kurs'!M317-1,""),"")</f>
        <v/>
      </c>
      <c r="N318" s="1" t="str">
        <f>IF(IFERROR('1-Kurs'!N318/'1-Kurs'!N317-1,"")&lt;&gt;-100%,IFERROR('1-Kurs'!N318/'1-Kurs'!N317-1,""),"")</f>
        <v/>
      </c>
      <c r="O318" s="1" t="str">
        <f>IF(IFERROR('1-Kurs'!O318/'1-Kurs'!O317-1,"")&lt;&gt;-100%,IFERROR('1-Kurs'!O318/'1-Kurs'!O317-1,""),"")</f>
        <v/>
      </c>
      <c r="P318" s="1" t="str">
        <f>IF(IFERROR('1-Kurs'!P318/'1-Kurs'!P317-1,"")&lt;&gt;-100%,IFERROR('1-Kurs'!P318/'1-Kurs'!P317-1,""),"")</f>
        <v/>
      </c>
      <c r="Q318" s="1" t="str">
        <f>IF(IFERROR('1-Kurs'!Q318/'1-Kurs'!Q317-1,"")&lt;&gt;-100%,IFERROR('1-Kurs'!Q318/'1-Kurs'!Q317-1,""),"")</f>
        <v/>
      </c>
      <c r="R318" s="1" t="str">
        <f>IF(IFERROR('1-Kurs'!R318/'1-Kurs'!R317-1,"")&lt;&gt;-100%,IFERROR('1-Kurs'!R318/'1-Kurs'!R317-1,""),"")</f>
        <v/>
      </c>
      <c r="S318" s="1" t="str">
        <f>IF(IFERROR('1-Kurs'!S318/'1-Kurs'!S317-1,"")&lt;&gt;-100%,IFERROR('1-Kurs'!S318/'1-Kurs'!S317-1,""),"")</f>
        <v/>
      </c>
      <c r="T318" s="1" t="str">
        <f>IF(IFERROR('1-Kurs'!T318/'1-Kurs'!T317-1,"")&lt;&gt;-100%,IFERROR('1-Kurs'!T318/'1-Kurs'!T317-1,""),"")</f>
        <v/>
      </c>
      <c r="U318" s="1" t="str">
        <f>IF(IFERROR('1-Kurs'!U318/'1-Kurs'!U317-1,"")&lt;&gt;-100%,IFERROR('1-Kurs'!U318/'1-Kurs'!U317-1,""),"")</f>
        <v/>
      </c>
      <c r="V318" s="1" t="str">
        <f>IF(IFERROR('1-Kurs'!V318/'1-Kurs'!V317-1,"")&lt;&gt;-100%,IFERROR('1-Kurs'!V318/'1-Kurs'!V317-1,""),"")</f>
        <v/>
      </c>
      <c r="W318" s="1" t="str">
        <f>IF(IFERROR('1-Kurs'!W318/'1-Kurs'!W317-1,"")&lt;&gt;-100%,IFERROR('1-Kurs'!W318/'1-Kurs'!W317-1,""),"")</f>
        <v/>
      </c>
      <c r="X318" s="1" t="str">
        <f>IF(IFERROR('1-Kurs'!X318/'1-Kurs'!X317-1,"")&lt;&gt;-100%,IFERROR('1-Kurs'!X318/'1-Kurs'!X317-1,""),"")</f>
        <v/>
      </c>
      <c r="Y318" s="1" t="str">
        <f>IF(IFERROR('1-Kurs'!Y318/'1-Kurs'!Y317-1,"")&lt;&gt;-100%,IFERROR('1-Kurs'!Y318/'1-Kurs'!Y317-1,""),"")</f>
        <v/>
      </c>
      <c r="Z318" s="1" t="str">
        <f>IF(IFERROR('1-Kurs'!Z318/'1-Kurs'!Z317-1,"")&lt;&gt;-100%,IFERROR('1-Kurs'!Z318/'1-Kurs'!Z317-1,""),"")</f>
        <v/>
      </c>
      <c r="AA318" s="1" t="str">
        <f>IF(IFERROR('1-Kurs'!AA318/'1-Kurs'!AA317-1,"")&lt;&gt;-100%,IFERROR('1-Kurs'!AA318/'1-Kurs'!AA317-1,""),"")</f>
        <v/>
      </c>
      <c r="AB318" s="1" t="str">
        <f>IF(IFERROR('1-Kurs'!AB318/'1-Kurs'!AB317-1,"")&lt;&gt;-100%,IFERROR('1-Kurs'!AB318/'1-Kurs'!AB317-1,""),"")</f>
        <v/>
      </c>
      <c r="AC318" s="5"/>
    </row>
    <row r="319" spans="1:29" ht="12.75" customHeight="1" x14ac:dyDescent="0.2">
      <c r="A319" s="9" t="str">
        <f>IF('1-Kurs'!A319=0,"",'1-Kurs'!A319)</f>
        <v/>
      </c>
      <c r="B319" s="1" t="str">
        <f>IF(IFERROR('1-Kurs'!B319/'1-Kurs'!B318-1,"")&lt;&gt;-100%,IFERROR('1-Kurs'!B319/'1-Kurs'!B318-1,""),"")</f>
        <v/>
      </c>
      <c r="C319" s="1" t="str">
        <f>IF(IFERROR('1-Kurs'!C319/'1-Kurs'!C318-1,"")&lt;&gt;-100%,IFERROR('1-Kurs'!C319/'1-Kurs'!C318-1,""),"")</f>
        <v/>
      </c>
      <c r="D319" s="1" t="str">
        <f>IF(IFERROR('1-Kurs'!D319/'1-Kurs'!D318-1,"")&lt;&gt;-100%,IFERROR('1-Kurs'!D319/'1-Kurs'!D318-1,""),"")</f>
        <v/>
      </c>
      <c r="E319" s="1" t="str">
        <f>IF(IFERROR('1-Kurs'!E319/'1-Kurs'!E318-1,"")&lt;&gt;-100%,IFERROR('1-Kurs'!E319/'1-Kurs'!E318-1,""),"")</f>
        <v/>
      </c>
      <c r="F319" s="1" t="str">
        <f>IF(IFERROR('1-Kurs'!F319/'1-Kurs'!F318-1,"")&lt;&gt;-100%,IFERROR('1-Kurs'!F319/'1-Kurs'!F318-1,""),"")</f>
        <v/>
      </c>
      <c r="G319" s="1" t="str">
        <f>IF(IFERROR('1-Kurs'!G319/'1-Kurs'!G318-1,"")&lt;&gt;-100%,IFERROR('1-Kurs'!G319/'1-Kurs'!G318-1,""),"")</f>
        <v/>
      </c>
      <c r="H319" s="1" t="str">
        <f>IF(IFERROR('1-Kurs'!H319/'1-Kurs'!H318-1,"")&lt;&gt;-100%,IFERROR('1-Kurs'!H319/'1-Kurs'!H318-1,""),"")</f>
        <v/>
      </c>
      <c r="I319" s="1" t="str">
        <f>IF(IFERROR('1-Kurs'!I319/'1-Kurs'!I318-1,"")&lt;&gt;-100%,IFERROR('1-Kurs'!I319/'1-Kurs'!I318-1,""),"")</f>
        <v/>
      </c>
      <c r="J319" s="1" t="str">
        <f>IF(IFERROR('1-Kurs'!J319/'1-Kurs'!J318-1,"")&lt;&gt;-100%,IFERROR('1-Kurs'!J319/'1-Kurs'!J318-1,""),"")</f>
        <v/>
      </c>
      <c r="K319" s="1" t="str">
        <f>IF(IFERROR('1-Kurs'!K319/'1-Kurs'!K318-1,"")&lt;&gt;-100%,IFERROR('1-Kurs'!K319/'1-Kurs'!K318-1,""),"")</f>
        <v/>
      </c>
      <c r="L319" s="1" t="str">
        <f>IF(IFERROR('1-Kurs'!L319/'1-Kurs'!L318-1,"")&lt;&gt;-100%,IFERROR('1-Kurs'!L319/'1-Kurs'!L318-1,""),"")</f>
        <v/>
      </c>
      <c r="M319" s="1" t="str">
        <f>IF(IFERROR('1-Kurs'!M319/'1-Kurs'!M318-1,"")&lt;&gt;-100%,IFERROR('1-Kurs'!M319/'1-Kurs'!M318-1,""),"")</f>
        <v/>
      </c>
      <c r="N319" s="1" t="str">
        <f>IF(IFERROR('1-Kurs'!N319/'1-Kurs'!N318-1,"")&lt;&gt;-100%,IFERROR('1-Kurs'!N319/'1-Kurs'!N318-1,""),"")</f>
        <v/>
      </c>
      <c r="O319" s="1" t="str">
        <f>IF(IFERROR('1-Kurs'!O319/'1-Kurs'!O318-1,"")&lt;&gt;-100%,IFERROR('1-Kurs'!O319/'1-Kurs'!O318-1,""),"")</f>
        <v/>
      </c>
      <c r="P319" s="1" t="str">
        <f>IF(IFERROR('1-Kurs'!P319/'1-Kurs'!P318-1,"")&lt;&gt;-100%,IFERROR('1-Kurs'!P319/'1-Kurs'!P318-1,""),"")</f>
        <v/>
      </c>
      <c r="Q319" s="1" t="str">
        <f>IF(IFERROR('1-Kurs'!Q319/'1-Kurs'!Q318-1,"")&lt;&gt;-100%,IFERROR('1-Kurs'!Q319/'1-Kurs'!Q318-1,""),"")</f>
        <v/>
      </c>
      <c r="R319" s="1" t="str">
        <f>IF(IFERROR('1-Kurs'!R319/'1-Kurs'!R318-1,"")&lt;&gt;-100%,IFERROR('1-Kurs'!R319/'1-Kurs'!R318-1,""),"")</f>
        <v/>
      </c>
      <c r="S319" s="1" t="str">
        <f>IF(IFERROR('1-Kurs'!S319/'1-Kurs'!S318-1,"")&lt;&gt;-100%,IFERROR('1-Kurs'!S319/'1-Kurs'!S318-1,""),"")</f>
        <v/>
      </c>
      <c r="T319" s="1" t="str">
        <f>IF(IFERROR('1-Kurs'!T319/'1-Kurs'!T318-1,"")&lt;&gt;-100%,IFERROR('1-Kurs'!T319/'1-Kurs'!T318-1,""),"")</f>
        <v/>
      </c>
      <c r="U319" s="1" t="str">
        <f>IF(IFERROR('1-Kurs'!U319/'1-Kurs'!U318-1,"")&lt;&gt;-100%,IFERROR('1-Kurs'!U319/'1-Kurs'!U318-1,""),"")</f>
        <v/>
      </c>
      <c r="V319" s="1" t="str">
        <f>IF(IFERROR('1-Kurs'!V319/'1-Kurs'!V318-1,"")&lt;&gt;-100%,IFERROR('1-Kurs'!V319/'1-Kurs'!V318-1,""),"")</f>
        <v/>
      </c>
      <c r="W319" s="1" t="str">
        <f>IF(IFERROR('1-Kurs'!W319/'1-Kurs'!W318-1,"")&lt;&gt;-100%,IFERROR('1-Kurs'!W319/'1-Kurs'!W318-1,""),"")</f>
        <v/>
      </c>
      <c r="X319" s="1" t="str">
        <f>IF(IFERROR('1-Kurs'!X319/'1-Kurs'!X318-1,"")&lt;&gt;-100%,IFERROR('1-Kurs'!X319/'1-Kurs'!X318-1,""),"")</f>
        <v/>
      </c>
      <c r="Y319" s="1" t="str">
        <f>IF(IFERROR('1-Kurs'!Y319/'1-Kurs'!Y318-1,"")&lt;&gt;-100%,IFERROR('1-Kurs'!Y319/'1-Kurs'!Y318-1,""),"")</f>
        <v/>
      </c>
      <c r="Z319" s="1" t="str">
        <f>IF(IFERROR('1-Kurs'!Z319/'1-Kurs'!Z318-1,"")&lt;&gt;-100%,IFERROR('1-Kurs'!Z319/'1-Kurs'!Z318-1,""),"")</f>
        <v/>
      </c>
      <c r="AA319" s="1" t="str">
        <f>IF(IFERROR('1-Kurs'!AA319/'1-Kurs'!AA318-1,"")&lt;&gt;-100%,IFERROR('1-Kurs'!AA319/'1-Kurs'!AA318-1,""),"")</f>
        <v/>
      </c>
      <c r="AB319" s="1" t="str">
        <f>IF(IFERROR('1-Kurs'!AB319/'1-Kurs'!AB318-1,"")&lt;&gt;-100%,IFERROR('1-Kurs'!AB319/'1-Kurs'!AB318-1,""),"")</f>
        <v/>
      </c>
      <c r="AC319" s="5"/>
    </row>
    <row r="320" spans="1:29" ht="12.75" customHeight="1" x14ac:dyDescent="0.2">
      <c r="A320" s="9" t="str">
        <f>IF('1-Kurs'!A320=0,"",'1-Kurs'!A320)</f>
        <v/>
      </c>
      <c r="B320" s="1" t="str">
        <f>IF(IFERROR('1-Kurs'!B320/'1-Kurs'!B319-1,"")&lt;&gt;-100%,IFERROR('1-Kurs'!B320/'1-Kurs'!B319-1,""),"")</f>
        <v/>
      </c>
      <c r="C320" s="1" t="str">
        <f>IF(IFERROR('1-Kurs'!C320/'1-Kurs'!C319-1,"")&lt;&gt;-100%,IFERROR('1-Kurs'!C320/'1-Kurs'!C319-1,""),"")</f>
        <v/>
      </c>
      <c r="D320" s="1" t="str">
        <f>IF(IFERROR('1-Kurs'!D320/'1-Kurs'!D319-1,"")&lt;&gt;-100%,IFERROR('1-Kurs'!D320/'1-Kurs'!D319-1,""),"")</f>
        <v/>
      </c>
      <c r="E320" s="1" t="str">
        <f>IF(IFERROR('1-Kurs'!E320/'1-Kurs'!E319-1,"")&lt;&gt;-100%,IFERROR('1-Kurs'!E320/'1-Kurs'!E319-1,""),"")</f>
        <v/>
      </c>
      <c r="F320" s="1" t="str">
        <f>IF(IFERROR('1-Kurs'!F320/'1-Kurs'!F319-1,"")&lt;&gt;-100%,IFERROR('1-Kurs'!F320/'1-Kurs'!F319-1,""),"")</f>
        <v/>
      </c>
      <c r="G320" s="1" t="str">
        <f>IF(IFERROR('1-Kurs'!G320/'1-Kurs'!G319-1,"")&lt;&gt;-100%,IFERROR('1-Kurs'!G320/'1-Kurs'!G319-1,""),"")</f>
        <v/>
      </c>
      <c r="H320" s="1" t="str">
        <f>IF(IFERROR('1-Kurs'!H320/'1-Kurs'!H319-1,"")&lt;&gt;-100%,IFERROR('1-Kurs'!H320/'1-Kurs'!H319-1,""),"")</f>
        <v/>
      </c>
      <c r="I320" s="1" t="str">
        <f>IF(IFERROR('1-Kurs'!I320/'1-Kurs'!I319-1,"")&lt;&gt;-100%,IFERROR('1-Kurs'!I320/'1-Kurs'!I319-1,""),"")</f>
        <v/>
      </c>
      <c r="J320" s="1" t="str">
        <f>IF(IFERROR('1-Kurs'!J320/'1-Kurs'!J319-1,"")&lt;&gt;-100%,IFERROR('1-Kurs'!J320/'1-Kurs'!J319-1,""),"")</f>
        <v/>
      </c>
      <c r="K320" s="1" t="str">
        <f>IF(IFERROR('1-Kurs'!K320/'1-Kurs'!K319-1,"")&lt;&gt;-100%,IFERROR('1-Kurs'!K320/'1-Kurs'!K319-1,""),"")</f>
        <v/>
      </c>
      <c r="L320" s="1" t="str">
        <f>IF(IFERROR('1-Kurs'!L320/'1-Kurs'!L319-1,"")&lt;&gt;-100%,IFERROR('1-Kurs'!L320/'1-Kurs'!L319-1,""),"")</f>
        <v/>
      </c>
      <c r="M320" s="1" t="str">
        <f>IF(IFERROR('1-Kurs'!M320/'1-Kurs'!M319-1,"")&lt;&gt;-100%,IFERROR('1-Kurs'!M320/'1-Kurs'!M319-1,""),"")</f>
        <v/>
      </c>
      <c r="N320" s="1" t="str">
        <f>IF(IFERROR('1-Kurs'!N320/'1-Kurs'!N319-1,"")&lt;&gt;-100%,IFERROR('1-Kurs'!N320/'1-Kurs'!N319-1,""),"")</f>
        <v/>
      </c>
      <c r="O320" s="1" t="str">
        <f>IF(IFERROR('1-Kurs'!O320/'1-Kurs'!O319-1,"")&lt;&gt;-100%,IFERROR('1-Kurs'!O320/'1-Kurs'!O319-1,""),"")</f>
        <v/>
      </c>
      <c r="P320" s="1" t="str">
        <f>IF(IFERROR('1-Kurs'!P320/'1-Kurs'!P319-1,"")&lt;&gt;-100%,IFERROR('1-Kurs'!P320/'1-Kurs'!P319-1,""),"")</f>
        <v/>
      </c>
      <c r="Q320" s="1" t="str">
        <f>IF(IFERROR('1-Kurs'!Q320/'1-Kurs'!Q319-1,"")&lt;&gt;-100%,IFERROR('1-Kurs'!Q320/'1-Kurs'!Q319-1,""),"")</f>
        <v/>
      </c>
      <c r="R320" s="1" t="str">
        <f>IF(IFERROR('1-Kurs'!R320/'1-Kurs'!R319-1,"")&lt;&gt;-100%,IFERROR('1-Kurs'!R320/'1-Kurs'!R319-1,""),"")</f>
        <v/>
      </c>
      <c r="S320" s="1" t="str">
        <f>IF(IFERROR('1-Kurs'!S320/'1-Kurs'!S319-1,"")&lt;&gt;-100%,IFERROR('1-Kurs'!S320/'1-Kurs'!S319-1,""),"")</f>
        <v/>
      </c>
      <c r="T320" s="1" t="str">
        <f>IF(IFERROR('1-Kurs'!T320/'1-Kurs'!T319-1,"")&lt;&gt;-100%,IFERROR('1-Kurs'!T320/'1-Kurs'!T319-1,""),"")</f>
        <v/>
      </c>
      <c r="U320" s="1" t="str">
        <f>IF(IFERROR('1-Kurs'!U320/'1-Kurs'!U319-1,"")&lt;&gt;-100%,IFERROR('1-Kurs'!U320/'1-Kurs'!U319-1,""),"")</f>
        <v/>
      </c>
      <c r="V320" s="1" t="str">
        <f>IF(IFERROR('1-Kurs'!V320/'1-Kurs'!V319-1,"")&lt;&gt;-100%,IFERROR('1-Kurs'!V320/'1-Kurs'!V319-1,""),"")</f>
        <v/>
      </c>
      <c r="W320" s="1" t="str">
        <f>IF(IFERROR('1-Kurs'!W320/'1-Kurs'!W319-1,"")&lt;&gt;-100%,IFERROR('1-Kurs'!W320/'1-Kurs'!W319-1,""),"")</f>
        <v/>
      </c>
      <c r="X320" s="1" t="str">
        <f>IF(IFERROR('1-Kurs'!X320/'1-Kurs'!X319-1,"")&lt;&gt;-100%,IFERROR('1-Kurs'!X320/'1-Kurs'!X319-1,""),"")</f>
        <v/>
      </c>
      <c r="Y320" s="1" t="str">
        <f>IF(IFERROR('1-Kurs'!Y320/'1-Kurs'!Y319-1,"")&lt;&gt;-100%,IFERROR('1-Kurs'!Y320/'1-Kurs'!Y319-1,""),"")</f>
        <v/>
      </c>
      <c r="Z320" s="1" t="str">
        <f>IF(IFERROR('1-Kurs'!Z320/'1-Kurs'!Z319-1,"")&lt;&gt;-100%,IFERROR('1-Kurs'!Z320/'1-Kurs'!Z319-1,""),"")</f>
        <v/>
      </c>
      <c r="AA320" s="1" t="str">
        <f>IF(IFERROR('1-Kurs'!AA320/'1-Kurs'!AA319-1,"")&lt;&gt;-100%,IFERROR('1-Kurs'!AA320/'1-Kurs'!AA319-1,""),"")</f>
        <v/>
      </c>
      <c r="AB320" s="1" t="str">
        <f>IF(IFERROR('1-Kurs'!AB320/'1-Kurs'!AB319-1,"")&lt;&gt;-100%,IFERROR('1-Kurs'!AB320/'1-Kurs'!AB319-1,""),"")</f>
        <v/>
      </c>
      <c r="AC320" s="5"/>
    </row>
    <row r="321" spans="1:29" ht="12.75" customHeight="1" x14ac:dyDescent="0.2">
      <c r="A321" s="9" t="str">
        <f>IF('1-Kurs'!A321=0,"",'1-Kurs'!A321)</f>
        <v/>
      </c>
      <c r="B321" s="1" t="str">
        <f>IF(IFERROR('1-Kurs'!B321/'1-Kurs'!B320-1,"")&lt;&gt;-100%,IFERROR('1-Kurs'!B321/'1-Kurs'!B320-1,""),"")</f>
        <v/>
      </c>
      <c r="C321" s="1" t="str">
        <f>IF(IFERROR('1-Kurs'!C321/'1-Kurs'!C320-1,"")&lt;&gt;-100%,IFERROR('1-Kurs'!C321/'1-Kurs'!C320-1,""),"")</f>
        <v/>
      </c>
      <c r="D321" s="1" t="str">
        <f>IF(IFERROR('1-Kurs'!D321/'1-Kurs'!D320-1,"")&lt;&gt;-100%,IFERROR('1-Kurs'!D321/'1-Kurs'!D320-1,""),"")</f>
        <v/>
      </c>
      <c r="E321" s="1" t="str">
        <f>IF(IFERROR('1-Kurs'!E321/'1-Kurs'!E320-1,"")&lt;&gt;-100%,IFERROR('1-Kurs'!E321/'1-Kurs'!E320-1,""),"")</f>
        <v/>
      </c>
      <c r="F321" s="1" t="str">
        <f>IF(IFERROR('1-Kurs'!F321/'1-Kurs'!F320-1,"")&lt;&gt;-100%,IFERROR('1-Kurs'!F321/'1-Kurs'!F320-1,""),"")</f>
        <v/>
      </c>
      <c r="G321" s="1" t="str">
        <f>IF(IFERROR('1-Kurs'!G321/'1-Kurs'!G320-1,"")&lt;&gt;-100%,IFERROR('1-Kurs'!G321/'1-Kurs'!G320-1,""),"")</f>
        <v/>
      </c>
      <c r="H321" s="1" t="str">
        <f>IF(IFERROR('1-Kurs'!H321/'1-Kurs'!H320-1,"")&lt;&gt;-100%,IFERROR('1-Kurs'!H321/'1-Kurs'!H320-1,""),"")</f>
        <v/>
      </c>
      <c r="I321" s="1" t="str">
        <f>IF(IFERROR('1-Kurs'!I321/'1-Kurs'!I320-1,"")&lt;&gt;-100%,IFERROR('1-Kurs'!I321/'1-Kurs'!I320-1,""),"")</f>
        <v/>
      </c>
      <c r="J321" s="1" t="str">
        <f>IF(IFERROR('1-Kurs'!J321/'1-Kurs'!J320-1,"")&lt;&gt;-100%,IFERROR('1-Kurs'!J321/'1-Kurs'!J320-1,""),"")</f>
        <v/>
      </c>
      <c r="K321" s="1" t="str">
        <f>IF(IFERROR('1-Kurs'!K321/'1-Kurs'!K320-1,"")&lt;&gt;-100%,IFERROR('1-Kurs'!K321/'1-Kurs'!K320-1,""),"")</f>
        <v/>
      </c>
      <c r="L321" s="1" t="str">
        <f>IF(IFERROR('1-Kurs'!L321/'1-Kurs'!L320-1,"")&lt;&gt;-100%,IFERROR('1-Kurs'!L321/'1-Kurs'!L320-1,""),"")</f>
        <v/>
      </c>
      <c r="M321" s="1" t="str">
        <f>IF(IFERROR('1-Kurs'!M321/'1-Kurs'!M320-1,"")&lt;&gt;-100%,IFERROR('1-Kurs'!M321/'1-Kurs'!M320-1,""),"")</f>
        <v/>
      </c>
      <c r="N321" s="1" t="str">
        <f>IF(IFERROR('1-Kurs'!N321/'1-Kurs'!N320-1,"")&lt;&gt;-100%,IFERROR('1-Kurs'!N321/'1-Kurs'!N320-1,""),"")</f>
        <v/>
      </c>
      <c r="O321" s="1" t="str">
        <f>IF(IFERROR('1-Kurs'!O321/'1-Kurs'!O320-1,"")&lt;&gt;-100%,IFERROR('1-Kurs'!O321/'1-Kurs'!O320-1,""),"")</f>
        <v/>
      </c>
      <c r="P321" s="1" t="str">
        <f>IF(IFERROR('1-Kurs'!P321/'1-Kurs'!P320-1,"")&lt;&gt;-100%,IFERROR('1-Kurs'!P321/'1-Kurs'!P320-1,""),"")</f>
        <v/>
      </c>
      <c r="Q321" s="1" t="str">
        <f>IF(IFERROR('1-Kurs'!Q321/'1-Kurs'!Q320-1,"")&lt;&gt;-100%,IFERROR('1-Kurs'!Q321/'1-Kurs'!Q320-1,""),"")</f>
        <v/>
      </c>
      <c r="R321" s="1" t="str">
        <f>IF(IFERROR('1-Kurs'!R321/'1-Kurs'!R320-1,"")&lt;&gt;-100%,IFERROR('1-Kurs'!R321/'1-Kurs'!R320-1,""),"")</f>
        <v/>
      </c>
      <c r="S321" s="1" t="str">
        <f>IF(IFERROR('1-Kurs'!S321/'1-Kurs'!S320-1,"")&lt;&gt;-100%,IFERROR('1-Kurs'!S321/'1-Kurs'!S320-1,""),"")</f>
        <v/>
      </c>
      <c r="T321" s="1" t="str">
        <f>IF(IFERROR('1-Kurs'!T321/'1-Kurs'!T320-1,"")&lt;&gt;-100%,IFERROR('1-Kurs'!T321/'1-Kurs'!T320-1,""),"")</f>
        <v/>
      </c>
      <c r="U321" s="1" t="str">
        <f>IF(IFERROR('1-Kurs'!U321/'1-Kurs'!U320-1,"")&lt;&gt;-100%,IFERROR('1-Kurs'!U321/'1-Kurs'!U320-1,""),"")</f>
        <v/>
      </c>
      <c r="V321" s="1" t="str">
        <f>IF(IFERROR('1-Kurs'!V321/'1-Kurs'!V320-1,"")&lt;&gt;-100%,IFERROR('1-Kurs'!V321/'1-Kurs'!V320-1,""),"")</f>
        <v/>
      </c>
      <c r="W321" s="1" t="str">
        <f>IF(IFERROR('1-Kurs'!W321/'1-Kurs'!W320-1,"")&lt;&gt;-100%,IFERROR('1-Kurs'!W321/'1-Kurs'!W320-1,""),"")</f>
        <v/>
      </c>
      <c r="X321" s="1" t="str">
        <f>IF(IFERROR('1-Kurs'!X321/'1-Kurs'!X320-1,"")&lt;&gt;-100%,IFERROR('1-Kurs'!X321/'1-Kurs'!X320-1,""),"")</f>
        <v/>
      </c>
      <c r="Y321" s="1" t="str">
        <f>IF(IFERROR('1-Kurs'!Y321/'1-Kurs'!Y320-1,"")&lt;&gt;-100%,IFERROR('1-Kurs'!Y321/'1-Kurs'!Y320-1,""),"")</f>
        <v/>
      </c>
      <c r="Z321" s="1" t="str">
        <f>IF(IFERROR('1-Kurs'!Z321/'1-Kurs'!Z320-1,"")&lt;&gt;-100%,IFERROR('1-Kurs'!Z321/'1-Kurs'!Z320-1,""),"")</f>
        <v/>
      </c>
      <c r="AA321" s="1" t="str">
        <f>IF(IFERROR('1-Kurs'!AA321/'1-Kurs'!AA320-1,"")&lt;&gt;-100%,IFERROR('1-Kurs'!AA321/'1-Kurs'!AA320-1,""),"")</f>
        <v/>
      </c>
      <c r="AB321" s="1" t="str">
        <f>IF(IFERROR('1-Kurs'!AB321/'1-Kurs'!AB320-1,"")&lt;&gt;-100%,IFERROR('1-Kurs'!AB321/'1-Kurs'!AB320-1,""),"")</f>
        <v/>
      </c>
      <c r="AC321" s="5"/>
    </row>
    <row r="322" spans="1:29" ht="12.75" customHeight="1" x14ac:dyDescent="0.2">
      <c r="A322" s="9" t="str">
        <f>IF('1-Kurs'!A322=0,"",'1-Kurs'!A322)</f>
        <v/>
      </c>
      <c r="B322" s="1" t="str">
        <f>IF(IFERROR('1-Kurs'!B322/'1-Kurs'!B321-1,"")&lt;&gt;-100%,IFERROR('1-Kurs'!B322/'1-Kurs'!B321-1,""),"")</f>
        <v/>
      </c>
      <c r="C322" s="1" t="str">
        <f>IF(IFERROR('1-Kurs'!C322/'1-Kurs'!C321-1,"")&lt;&gt;-100%,IFERROR('1-Kurs'!C322/'1-Kurs'!C321-1,""),"")</f>
        <v/>
      </c>
      <c r="D322" s="1" t="str">
        <f>IF(IFERROR('1-Kurs'!D322/'1-Kurs'!D321-1,"")&lt;&gt;-100%,IFERROR('1-Kurs'!D322/'1-Kurs'!D321-1,""),"")</f>
        <v/>
      </c>
      <c r="E322" s="1" t="str">
        <f>IF(IFERROR('1-Kurs'!E322/'1-Kurs'!E321-1,"")&lt;&gt;-100%,IFERROR('1-Kurs'!E322/'1-Kurs'!E321-1,""),"")</f>
        <v/>
      </c>
      <c r="F322" s="1" t="str">
        <f>IF(IFERROR('1-Kurs'!F322/'1-Kurs'!F321-1,"")&lt;&gt;-100%,IFERROR('1-Kurs'!F322/'1-Kurs'!F321-1,""),"")</f>
        <v/>
      </c>
      <c r="G322" s="1" t="str">
        <f>IF(IFERROR('1-Kurs'!G322/'1-Kurs'!G321-1,"")&lt;&gt;-100%,IFERROR('1-Kurs'!G322/'1-Kurs'!G321-1,""),"")</f>
        <v/>
      </c>
      <c r="H322" s="1" t="str">
        <f>IF(IFERROR('1-Kurs'!H322/'1-Kurs'!H321-1,"")&lt;&gt;-100%,IFERROR('1-Kurs'!H322/'1-Kurs'!H321-1,""),"")</f>
        <v/>
      </c>
      <c r="I322" s="1" t="str">
        <f>IF(IFERROR('1-Kurs'!I322/'1-Kurs'!I321-1,"")&lt;&gt;-100%,IFERROR('1-Kurs'!I322/'1-Kurs'!I321-1,""),"")</f>
        <v/>
      </c>
      <c r="J322" s="1" t="str">
        <f>IF(IFERROR('1-Kurs'!J322/'1-Kurs'!J321-1,"")&lt;&gt;-100%,IFERROR('1-Kurs'!J322/'1-Kurs'!J321-1,""),"")</f>
        <v/>
      </c>
      <c r="K322" s="1" t="str">
        <f>IF(IFERROR('1-Kurs'!K322/'1-Kurs'!K321-1,"")&lt;&gt;-100%,IFERROR('1-Kurs'!K322/'1-Kurs'!K321-1,""),"")</f>
        <v/>
      </c>
      <c r="L322" s="1" t="str">
        <f>IF(IFERROR('1-Kurs'!L322/'1-Kurs'!L321-1,"")&lt;&gt;-100%,IFERROR('1-Kurs'!L322/'1-Kurs'!L321-1,""),"")</f>
        <v/>
      </c>
      <c r="M322" s="1" t="str">
        <f>IF(IFERROR('1-Kurs'!M322/'1-Kurs'!M321-1,"")&lt;&gt;-100%,IFERROR('1-Kurs'!M322/'1-Kurs'!M321-1,""),"")</f>
        <v/>
      </c>
      <c r="N322" s="1" t="str">
        <f>IF(IFERROR('1-Kurs'!N322/'1-Kurs'!N321-1,"")&lt;&gt;-100%,IFERROR('1-Kurs'!N322/'1-Kurs'!N321-1,""),"")</f>
        <v/>
      </c>
      <c r="O322" s="1" t="str">
        <f>IF(IFERROR('1-Kurs'!O322/'1-Kurs'!O321-1,"")&lt;&gt;-100%,IFERROR('1-Kurs'!O322/'1-Kurs'!O321-1,""),"")</f>
        <v/>
      </c>
      <c r="P322" s="1" t="str">
        <f>IF(IFERROR('1-Kurs'!P322/'1-Kurs'!P321-1,"")&lt;&gt;-100%,IFERROR('1-Kurs'!P322/'1-Kurs'!P321-1,""),"")</f>
        <v/>
      </c>
      <c r="Q322" s="1" t="str">
        <f>IF(IFERROR('1-Kurs'!Q322/'1-Kurs'!Q321-1,"")&lt;&gt;-100%,IFERROR('1-Kurs'!Q322/'1-Kurs'!Q321-1,""),"")</f>
        <v/>
      </c>
      <c r="R322" s="1" t="str">
        <f>IF(IFERROR('1-Kurs'!R322/'1-Kurs'!R321-1,"")&lt;&gt;-100%,IFERROR('1-Kurs'!R322/'1-Kurs'!R321-1,""),"")</f>
        <v/>
      </c>
      <c r="S322" s="1" t="str">
        <f>IF(IFERROR('1-Kurs'!S322/'1-Kurs'!S321-1,"")&lt;&gt;-100%,IFERROR('1-Kurs'!S322/'1-Kurs'!S321-1,""),"")</f>
        <v/>
      </c>
      <c r="T322" s="1" t="str">
        <f>IF(IFERROR('1-Kurs'!T322/'1-Kurs'!T321-1,"")&lt;&gt;-100%,IFERROR('1-Kurs'!T322/'1-Kurs'!T321-1,""),"")</f>
        <v/>
      </c>
      <c r="U322" s="1" t="str">
        <f>IF(IFERROR('1-Kurs'!U322/'1-Kurs'!U321-1,"")&lt;&gt;-100%,IFERROR('1-Kurs'!U322/'1-Kurs'!U321-1,""),"")</f>
        <v/>
      </c>
      <c r="V322" s="1" t="str">
        <f>IF(IFERROR('1-Kurs'!V322/'1-Kurs'!V321-1,"")&lt;&gt;-100%,IFERROR('1-Kurs'!V322/'1-Kurs'!V321-1,""),"")</f>
        <v/>
      </c>
      <c r="W322" s="1" t="str">
        <f>IF(IFERROR('1-Kurs'!W322/'1-Kurs'!W321-1,"")&lt;&gt;-100%,IFERROR('1-Kurs'!W322/'1-Kurs'!W321-1,""),"")</f>
        <v/>
      </c>
      <c r="X322" s="1" t="str">
        <f>IF(IFERROR('1-Kurs'!X322/'1-Kurs'!X321-1,"")&lt;&gt;-100%,IFERROR('1-Kurs'!X322/'1-Kurs'!X321-1,""),"")</f>
        <v/>
      </c>
      <c r="Y322" s="1" t="str">
        <f>IF(IFERROR('1-Kurs'!Y322/'1-Kurs'!Y321-1,"")&lt;&gt;-100%,IFERROR('1-Kurs'!Y322/'1-Kurs'!Y321-1,""),"")</f>
        <v/>
      </c>
      <c r="Z322" s="1" t="str">
        <f>IF(IFERROR('1-Kurs'!Z322/'1-Kurs'!Z321-1,"")&lt;&gt;-100%,IFERROR('1-Kurs'!Z322/'1-Kurs'!Z321-1,""),"")</f>
        <v/>
      </c>
      <c r="AA322" s="1" t="str">
        <f>IF(IFERROR('1-Kurs'!AA322/'1-Kurs'!AA321-1,"")&lt;&gt;-100%,IFERROR('1-Kurs'!AA322/'1-Kurs'!AA321-1,""),"")</f>
        <v/>
      </c>
      <c r="AB322" s="1" t="str">
        <f>IF(IFERROR('1-Kurs'!AB322/'1-Kurs'!AB321-1,"")&lt;&gt;-100%,IFERROR('1-Kurs'!AB322/'1-Kurs'!AB321-1,""),"")</f>
        <v/>
      </c>
      <c r="AC322" s="5"/>
    </row>
    <row r="323" spans="1:29" ht="12.75" customHeight="1" x14ac:dyDescent="0.2">
      <c r="A323" s="9" t="str">
        <f>IF('1-Kurs'!A323=0,"",'1-Kurs'!A323)</f>
        <v/>
      </c>
      <c r="B323" s="1" t="str">
        <f>IF(IFERROR('1-Kurs'!B323/'1-Kurs'!B322-1,"")&lt;&gt;-100%,IFERROR('1-Kurs'!B323/'1-Kurs'!B322-1,""),"")</f>
        <v/>
      </c>
      <c r="C323" s="1" t="str">
        <f>IF(IFERROR('1-Kurs'!C323/'1-Kurs'!C322-1,"")&lt;&gt;-100%,IFERROR('1-Kurs'!C323/'1-Kurs'!C322-1,""),"")</f>
        <v/>
      </c>
      <c r="D323" s="1" t="str">
        <f>IF(IFERROR('1-Kurs'!D323/'1-Kurs'!D322-1,"")&lt;&gt;-100%,IFERROR('1-Kurs'!D323/'1-Kurs'!D322-1,""),"")</f>
        <v/>
      </c>
      <c r="E323" s="1" t="str">
        <f>IF(IFERROR('1-Kurs'!E323/'1-Kurs'!E322-1,"")&lt;&gt;-100%,IFERROR('1-Kurs'!E323/'1-Kurs'!E322-1,""),"")</f>
        <v/>
      </c>
      <c r="F323" s="1" t="str">
        <f>IF(IFERROR('1-Kurs'!F323/'1-Kurs'!F322-1,"")&lt;&gt;-100%,IFERROR('1-Kurs'!F323/'1-Kurs'!F322-1,""),"")</f>
        <v/>
      </c>
      <c r="G323" s="1" t="str">
        <f>IF(IFERROR('1-Kurs'!G323/'1-Kurs'!G322-1,"")&lt;&gt;-100%,IFERROR('1-Kurs'!G323/'1-Kurs'!G322-1,""),"")</f>
        <v/>
      </c>
      <c r="H323" s="1" t="str">
        <f>IF(IFERROR('1-Kurs'!H323/'1-Kurs'!H322-1,"")&lt;&gt;-100%,IFERROR('1-Kurs'!H323/'1-Kurs'!H322-1,""),"")</f>
        <v/>
      </c>
      <c r="I323" s="1" t="str">
        <f>IF(IFERROR('1-Kurs'!I323/'1-Kurs'!I322-1,"")&lt;&gt;-100%,IFERROR('1-Kurs'!I323/'1-Kurs'!I322-1,""),"")</f>
        <v/>
      </c>
      <c r="J323" s="1" t="str">
        <f>IF(IFERROR('1-Kurs'!J323/'1-Kurs'!J322-1,"")&lt;&gt;-100%,IFERROR('1-Kurs'!J323/'1-Kurs'!J322-1,""),"")</f>
        <v/>
      </c>
      <c r="K323" s="1" t="str">
        <f>IF(IFERROR('1-Kurs'!K323/'1-Kurs'!K322-1,"")&lt;&gt;-100%,IFERROR('1-Kurs'!K323/'1-Kurs'!K322-1,""),"")</f>
        <v/>
      </c>
      <c r="L323" s="1" t="str">
        <f>IF(IFERROR('1-Kurs'!L323/'1-Kurs'!L322-1,"")&lt;&gt;-100%,IFERROR('1-Kurs'!L323/'1-Kurs'!L322-1,""),"")</f>
        <v/>
      </c>
      <c r="M323" s="1" t="str">
        <f>IF(IFERROR('1-Kurs'!M323/'1-Kurs'!M322-1,"")&lt;&gt;-100%,IFERROR('1-Kurs'!M323/'1-Kurs'!M322-1,""),"")</f>
        <v/>
      </c>
      <c r="N323" s="1" t="str">
        <f>IF(IFERROR('1-Kurs'!N323/'1-Kurs'!N322-1,"")&lt;&gt;-100%,IFERROR('1-Kurs'!N323/'1-Kurs'!N322-1,""),"")</f>
        <v/>
      </c>
      <c r="O323" s="1" t="str">
        <f>IF(IFERROR('1-Kurs'!O323/'1-Kurs'!O322-1,"")&lt;&gt;-100%,IFERROR('1-Kurs'!O323/'1-Kurs'!O322-1,""),"")</f>
        <v/>
      </c>
      <c r="P323" s="1" t="str">
        <f>IF(IFERROR('1-Kurs'!P323/'1-Kurs'!P322-1,"")&lt;&gt;-100%,IFERROR('1-Kurs'!P323/'1-Kurs'!P322-1,""),"")</f>
        <v/>
      </c>
      <c r="Q323" s="1" t="str">
        <f>IF(IFERROR('1-Kurs'!Q323/'1-Kurs'!Q322-1,"")&lt;&gt;-100%,IFERROR('1-Kurs'!Q323/'1-Kurs'!Q322-1,""),"")</f>
        <v/>
      </c>
      <c r="R323" s="1" t="str">
        <f>IF(IFERROR('1-Kurs'!R323/'1-Kurs'!R322-1,"")&lt;&gt;-100%,IFERROR('1-Kurs'!R323/'1-Kurs'!R322-1,""),"")</f>
        <v/>
      </c>
      <c r="S323" s="1" t="str">
        <f>IF(IFERROR('1-Kurs'!S323/'1-Kurs'!S322-1,"")&lt;&gt;-100%,IFERROR('1-Kurs'!S323/'1-Kurs'!S322-1,""),"")</f>
        <v/>
      </c>
      <c r="T323" s="1" t="str">
        <f>IF(IFERROR('1-Kurs'!T323/'1-Kurs'!T322-1,"")&lt;&gt;-100%,IFERROR('1-Kurs'!T323/'1-Kurs'!T322-1,""),"")</f>
        <v/>
      </c>
      <c r="U323" s="1" t="str">
        <f>IF(IFERROR('1-Kurs'!U323/'1-Kurs'!U322-1,"")&lt;&gt;-100%,IFERROR('1-Kurs'!U323/'1-Kurs'!U322-1,""),"")</f>
        <v/>
      </c>
      <c r="V323" s="1" t="str">
        <f>IF(IFERROR('1-Kurs'!V323/'1-Kurs'!V322-1,"")&lt;&gt;-100%,IFERROR('1-Kurs'!V323/'1-Kurs'!V322-1,""),"")</f>
        <v/>
      </c>
      <c r="W323" s="1" t="str">
        <f>IF(IFERROR('1-Kurs'!W323/'1-Kurs'!W322-1,"")&lt;&gt;-100%,IFERROR('1-Kurs'!W323/'1-Kurs'!W322-1,""),"")</f>
        <v/>
      </c>
      <c r="X323" s="1" t="str">
        <f>IF(IFERROR('1-Kurs'!X323/'1-Kurs'!X322-1,"")&lt;&gt;-100%,IFERROR('1-Kurs'!X323/'1-Kurs'!X322-1,""),"")</f>
        <v/>
      </c>
      <c r="Y323" s="1" t="str">
        <f>IF(IFERROR('1-Kurs'!Y323/'1-Kurs'!Y322-1,"")&lt;&gt;-100%,IFERROR('1-Kurs'!Y323/'1-Kurs'!Y322-1,""),"")</f>
        <v/>
      </c>
      <c r="Z323" s="1" t="str">
        <f>IF(IFERROR('1-Kurs'!Z323/'1-Kurs'!Z322-1,"")&lt;&gt;-100%,IFERROR('1-Kurs'!Z323/'1-Kurs'!Z322-1,""),"")</f>
        <v/>
      </c>
      <c r="AA323" s="1" t="str">
        <f>IF(IFERROR('1-Kurs'!AA323/'1-Kurs'!AA322-1,"")&lt;&gt;-100%,IFERROR('1-Kurs'!AA323/'1-Kurs'!AA322-1,""),"")</f>
        <v/>
      </c>
      <c r="AB323" s="1" t="str">
        <f>IF(IFERROR('1-Kurs'!AB323/'1-Kurs'!AB322-1,"")&lt;&gt;-100%,IFERROR('1-Kurs'!AB323/'1-Kurs'!AB322-1,""),"")</f>
        <v/>
      </c>
      <c r="AC323" s="5"/>
    </row>
    <row r="324" spans="1:29" ht="12.75" customHeight="1" x14ac:dyDescent="0.2">
      <c r="A324" s="9" t="str">
        <f>IF('1-Kurs'!A324=0,"",'1-Kurs'!A324)</f>
        <v/>
      </c>
      <c r="B324" s="1" t="str">
        <f>IF(IFERROR('1-Kurs'!B324/'1-Kurs'!B323-1,"")&lt;&gt;-100%,IFERROR('1-Kurs'!B324/'1-Kurs'!B323-1,""),"")</f>
        <v/>
      </c>
      <c r="C324" s="1" t="str">
        <f>IF(IFERROR('1-Kurs'!C324/'1-Kurs'!C323-1,"")&lt;&gt;-100%,IFERROR('1-Kurs'!C324/'1-Kurs'!C323-1,""),"")</f>
        <v/>
      </c>
      <c r="D324" s="1" t="str">
        <f>IF(IFERROR('1-Kurs'!D324/'1-Kurs'!D323-1,"")&lt;&gt;-100%,IFERROR('1-Kurs'!D324/'1-Kurs'!D323-1,""),"")</f>
        <v/>
      </c>
      <c r="E324" s="1" t="str">
        <f>IF(IFERROR('1-Kurs'!E324/'1-Kurs'!E323-1,"")&lt;&gt;-100%,IFERROR('1-Kurs'!E324/'1-Kurs'!E323-1,""),"")</f>
        <v/>
      </c>
      <c r="F324" s="1" t="str">
        <f>IF(IFERROR('1-Kurs'!F324/'1-Kurs'!F323-1,"")&lt;&gt;-100%,IFERROR('1-Kurs'!F324/'1-Kurs'!F323-1,""),"")</f>
        <v/>
      </c>
      <c r="G324" s="1" t="str">
        <f>IF(IFERROR('1-Kurs'!G324/'1-Kurs'!G323-1,"")&lt;&gt;-100%,IFERROR('1-Kurs'!G324/'1-Kurs'!G323-1,""),"")</f>
        <v/>
      </c>
      <c r="H324" s="1" t="str">
        <f>IF(IFERROR('1-Kurs'!H324/'1-Kurs'!H323-1,"")&lt;&gt;-100%,IFERROR('1-Kurs'!H324/'1-Kurs'!H323-1,""),"")</f>
        <v/>
      </c>
      <c r="I324" s="1" t="str">
        <f>IF(IFERROR('1-Kurs'!I324/'1-Kurs'!I323-1,"")&lt;&gt;-100%,IFERROR('1-Kurs'!I324/'1-Kurs'!I323-1,""),"")</f>
        <v/>
      </c>
      <c r="J324" s="1" t="str">
        <f>IF(IFERROR('1-Kurs'!J324/'1-Kurs'!J323-1,"")&lt;&gt;-100%,IFERROR('1-Kurs'!J324/'1-Kurs'!J323-1,""),"")</f>
        <v/>
      </c>
      <c r="K324" s="1" t="str">
        <f>IF(IFERROR('1-Kurs'!K324/'1-Kurs'!K323-1,"")&lt;&gt;-100%,IFERROR('1-Kurs'!K324/'1-Kurs'!K323-1,""),"")</f>
        <v/>
      </c>
      <c r="L324" s="1" t="str">
        <f>IF(IFERROR('1-Kurs'!L324/'1-Kurs'!L323-1,"")&lt;&gt;-100%,IFERROR('1-Kurs'!L324/'1-Kurs'!L323-1,""),"")</f>
        <v/>
      </c>
      <c r="M324" s="1" t="str">
        <f>IF(IFERROR('1-Kurs'!M324/'1-Kurs'!M323-1,"")&lt;&gt;-100%,IFERROR('1-Kurs'!M324/'1-Kurs'!M323-1,""),"")</f>
        <v/>
      </c>
      <c r="N324" s="1" t="str">
        <f>IF(IFERROR('1-Kurs'!N324/'1-Kurs'!N323-1,"")&lt;&gt;-100%,IFERROR('1-Kurs'!N324/'1-Kurs'!N323-1,""),"")</f>
        <v/>
      </c>
      <c r="O324" s="1" t="str">
        <f>IF(IFERROR('1-Kurs'!O324/'1-Kurs'!O323-1,"")&lt;&gt;-100%,IFERROR('1-Kurs'!O324/'1-Kurs'!O323-1,""),"")</f>
        <v/>
      </c>
      <c r="P324" s="1" t="str">
        <f>IF(IFERROR('1-Kurs'!P324/'1-Kurs'!P323-1,"")&lt;&gt;-100%,IFERROR('1-Kurs'!P324/'1-Kurs'!P323-1,""),"")</f>
        <v/>
      </c>
      <c r="Q324" s="1" t="str">
        <f>IF(IFERROR('1-Kurs'!Q324/'1-Kurs'!Q323-1,"")&lt;&gt;-100%,IFERROR('1-Kurs'!Q324/'1-Kurs'!Q323-1,""),"")</f>
        <v/>
      </c>
      <c r="R324" s="1" t="str">
        <f>IF(IFERROR('1-Kurs'!R324/'1-Kurs'!R323-1,"")&lt;&gt;-100%,IFERROR('1-Kurs'!R324/'1-Kurs'!R323-1,""),"")</f>
        <v/>
      </c>
      <c r="S324" s="1" t="str">
        <f>IF(IFERROR('1-Kurs'!S324/'1-Kurs'!S323-1,"")&lt;&gt;-100%,IFERROR('1-Kurs'!S324/'1-Kurs'!S323-1,""),"")</f>
        <v/>
      </c>
      <c r="T324" s="1" t="str">
        <f>IF(IFERROR('1-Kurs'!T324/'1-Kurs'!T323-1,"")&lt;&gt;-100%,IFERROR('1-Kurs'!T324/'1-Kurs'!T323-1,""),"")</f>
        <v/>
      </c>
      <c r="U324" s="1" t="str">
        <f>IF(IFERROR('1-Kurs'!U324/'1-Kurs'!U323-1,"")&lt;&gt;-100%,IFERROR('1-Kurs'!U324/'1-Kurs'!U323-1,""),"")</f>
        <v/>
      </c>
      <c r="V324" s="1" t="str">
        <f>IF(IFERROR('1-Kurs'!V324/'1-Kurs'!V323-1,"")&lt;&gt;-100%,IFERROR('1-Kurs'!V324/'1-Kurs'!V323-1,""),"")</f>
        <v/>
      </c>
      <c r="W324" s="1" t="str">
        <f>IF(IFERROR('1-Kurs'!W324/'1-Kurs'!W323-1,"")&lt;&gt;-100%,IFERROR('1-Kurs'!W324/'1-Kurs'!W323-1,""),"")</f>
        <v/>
      </c>
      <c r="X324" s="1" t="str">
        <f>IF(IFERROR('1-Kurs'!X324/'1-Kurs'!X323-1,"")&lt;&gt;-100%,IFERROR('1-Kurs'!X324/'1-Kurs'!X323-1,""),"")</f>
        <v/>
      </c>
      <c r="Y324" s="1" t="str">
        <f>IF(IFERROR('1-Kurs'!Y324/'1-Kurs'!Y323-1,"")&lt;&gt;-100%,IFERROR('1-Kurs'!Y324/'1-Kurs'!Y323-1,""),"")</f>
        <v/>
      </c>
      <c r="Z324" s="1" t="str">
        <f>IF(IFERROR('1-Kurs'!Z324/'1-Kurs'!Z323-1,"")&lt;&gt;-100%,IFERROR('1-Kurs'!Z324/'1-Kurs'!Z323-1,""),"")</f>
        <v/>
      </c>
      <c r="AA324" s="1" t="str">
        <f>IF(IFERROR('1-Kurs'!AA324/'1-Kurs'!AA323-1,"")&lt;&gt;-100%,IFERROR('1-Kurs'!AA324/'1-Kurs'!AA323-1,""),"")</f>
        <v/>
      </c>
      <c r="AB324" s="1" t="str">
        <f>IF(IFERROR('1-Kurs'!AB324/'1-Kurs'!AB323-1,"")&lt;&gt;-100%,IFERROR('1-Kurs'!AB324/'1-Kurs'!AB323-1,""),"")</f>
        <v/>
      </c>
      <c r="AC324" s="5"/>
    </row>
    <row r="325" spans="1:29" ht="12.75" customHeight="1" x14ac:dyDescent="0.2">
      <c r="A325" s="9" t="str">
        <f>IF('1-Kurs'!A325=0,"",'1-Kurs'!A325)</f>
        <v/>
      </c>
      <c r="B325" s="1" t="str">
        <f>IF(IFERROR('1-Kurs'!B325/'1-Kurs'!B324-1,"")&lt;&gt;-100%,IFERROR('1-Kurs'!B325/'1-Kurs'!B324-1,""),"")</f>
        <v/>
      </c>
      <c r="C325" s="1" t="str">
        <f>IF(IFERROR('1-Kurs'!C325/'1-Kurs'!C324-1,"")&lt;&gt;-100%,IFERROR('1-Kurs'!C325/'1-Kurs'!C324-1,""),"")</f>
        <v/>
      </c>
      <c r="D325" s="1" t="str">
        <f>IF(IFERROR('1-Kurs'!D325/'1-Kurs'!D324-1,"")&lt;&gt;-100%,IFERROR('1-Kurs'!D325/'1-Kurs'!D324-1,""),"")</f>
        <v/>
      </c>
      <c r="E325" s="1" t="str">
        <f>IF(IFERROR('1-Kurs'!E325/'1-Kurs'!E324-1,"")&lt;&gt;-100%,IFERROR('1-Kurs'!E325/'1-Kurs'!E324-1,""),"")</f>
        <v/>
      </c>
      <c r="F325" s="1" t="str">
        <f>IF(IFERROR('1-Kurs'!F325/'1-Kurs'!F324-1,"")&lt;&gt;-100%,IFERROR('1-Kurs'!F325/'1-Kurs'!F324-1,""),"")</f>
        <v/>
      </c>
      <c r="G325" s="1" t="str">
        <f>IF(IFERROR('1-Kurs'!G325/'1-Kurs'!G324-1,"")&lt;&gt;-100%,IFERROR('1-Kurs'!G325/'1-Kurs'!G324-1,""),"")</f>
        <v/>
      </c>
      <c r="H325" s="1" t="str">
        <f>IF(IFERROR('1-Kurs'!H325/'1-Kurs'!H324-1,"")&lt;&gt;-100%,IFERROR('1-Kurs'!H325/'1-Kurs'!H324-1,""),"")</f>
        <v/>
      </c>
      <c r="I325" s="1" t="str">
        <f>IF(IFERROR('1-Kurs'!I325/'1-Kurs'!I324-1,"")&lt;&gt;-100%,IFERROR('1-Kurs'!I325/'1-Kurs'!I324-1,""),"")</f>
        <v/>
      </c>
      <c r="J325" s="1" t="str">
        <f>IF(IFERROR('1-Kurs'!J325/'1-Kurs'!J324-1,"")&lt;&gt;-100%,IFERROR('1-Kurs'!J325/'1-Kurs'!J324-1,""),"")</f>
        <v/>
      </c>
      <c r="K325" s="1" t="str">
        <f>IF(IFERROR('1-Kurs'!K325/'1-Kurs'!K324-1,"")&lt;&gt;-100%,IFERROR('1-Kurs'!K325/'1-Kurs'!K324-1,""),"")</f>
        <v/>
      </c>
      <c r="L325" s="1" t="str">
        <f>IF(IFERROR('1-Kurs'!L325/'1-Kurs'!L324-1,"")&lt;&gt;-100%,IFERROR('1-Kurs'!L325/'1-Kurs'!L324-1,""),"")</f>
        <v/>
      </c>
      <c r="M325" s="1" t="str">
        <f>IF(IFERROR('1-Kurs'!M325/'1-Kurs'!M324-1,"")&lt;&gt;-100%,IFERROR('1-Kurs'!M325/'1-Kurs'!M324-1,""),"")</f>
        <v/>
      </c>
      <c r="N325" s="1" t="str">
        <f>IF(IFERROR('1-Kurs'!N325/'1-Kurs'!N324-1,"")&lt;&gt;-100%,IFERROR('1-Kurs'!N325/'1-Kurs'!N324-1,""),"")</f>
        <v/>
      </c>
      <c r="O325" s="1" t="str">
        <f>IF(IFERROR('1-Kurs'!O325/'1-Kurs'!O324-1,"")&lt;&gt;-100%,IFERROR('1-Kurs'!O325/'1-Kurs'!O324-1,""),"")</f>
        <v/>
      </c>
      <c r="P325" s="1" t="str">
        <f>IF(IFERROR('1-Kurs'!P325/'1-Kurs'!P324-1,"")&lt;&gt;-100%,IFERROR('1-Kurs'!P325/'1-Kurs'!P324-1,""),"")</f>
        <v/>
      </c>
      <c r="Q325" s="1" t="str">
        <f>IF(IFERROR('1-Kurs'!Q325/'1-Kurs'!Q324-1,"")&lt;&gt;-100%,IFERROR('1-Kurs'!Q325/'1-Kurs'!Q324-1,""),"")</f>
        <v/>
      </c>
      <c r="R325" s="1" t="str">
        <f>IF(IFERROR('1-Kurs'!R325/'1-Kurs'!R324-1,"")&lt;&gt;-100%,IFERROR('1-Kurs'!R325/'1-Kurs'!R324-1,""),"")</f>
        <v/>
      </c>
      <c r="S325" s="1" t="str">
        <f>IF(IFERROR('1-Kurs'!S325/'1-Kurs'!S324-1,"")&lt;&gt;-100%,IFERROR('1-Kurs'!S325/'1-Kurs'!S324-1,""),"")</f>
        <v/>
      </c>
      <c r="T325" s="1" t="str">
        <f>IF(IFERROR('1-Kurs'!T325/'1-Kurs'!T324-1,"")&lt;&gt;-100%,IFERROR('1-Kurs'!T325/'1-Kurs'!T324-1,""),"")</f>
        <v/>
      </c>
      <c r="U325" s="1" t="str">
        <f>IF(IFERROR('1-Kurs'!U325/'1-Kurs'!U324-1,"")&lt;&gt;-100%,IFERROR('1-Kurs'!U325/'1-Kurs'!U324-1,""),"")</f>
        <v/>
      </c>
      <c r="V325" s="1" t="str">
        <f>IF(IFERROR('1-Kurs'!V325/'1-Kurs'!V324-1,"")&lt;&gt;-100%,IFERROR('1-Kurs'!V325/'1-Kurs'!V324-1,""),"")</f>
        <v/>
      </c>
      <c r="W325" s="1" t="str">
        <f>IF(IFERROR('1-Kurs'!W325/'1-Kurs'!W324-1,"")&lt;&gt;-100%,IFERROR('1-Kurs'!W325/'1-Kurs'!W324-1,""),"")</f>
        <v/>
      </c>
      <c r="X325" s="1" t="str">
        <f>IF(IFERROR('1-Kurs'!X325/'1-Kurs'!X324-1,"")&lt;&gt;-100%,IFERROR('1-Kurs'!X325/'1-Kurs'!X324-1,""),"")</f>
        <v/>
      </c>
      <c r="Y325" s="1" t="str">
        <f>IF(IFERROR('1-Kurs'!Y325/'1-Kurs'!Y324-1,"")&lt;&gt;-100%,IFERROR('1-Kurs'!Y325/'1-Kurs'!Y324-1,""),"")</f>
        <v/>
      </c>
      <c r="Z325" s="1" t="str">
        <f>IF(IFERROR('1-Kurs'!Z325/'1-Kurs'!Z324-1,"")&lt;&gt;-100%,IFERROR('1-Kurs'!Z325/'1-Kurs'!Z324-1,""),"")</f>
        <v/>
      </c>
      <c r="AA325" s="1" t="str">
        <f>IF(IFERROR('1-Kurs'!AA325/'1-Kurs'!AA324-1,"")&lt;&gt;-100%,IFERROR('1-Kurs'!AA325/'1-Kurs'!AA324-1,""),"")</f>
        <v/>
      </c>
      <c r="AB325" s="1" t="str">
        <f>IF(IFERROR('1-Kurs'!AB325/'1-Kurs'!AB324-1,"")&lt;&gt;-100%,IFERROR('1-Kurs'!AB325/'1-Kurs'!AB324-1,""),"")</f>
        <v/>
      </c>
      <c r="AC325" s="5"/>
    </row>
    <row r="326" spans="1:29" ht="12.75" customHeight="1" x14ac:dyDescent="0.2">
      <c r="A326" s="9" t="str">
        <f>IF('1-Kurs'!A326=0,"",'1-Kurs'!A326)</f>
        <v/>
      </c>
      <c r="B326" s="1" t="str">
        <f>IF(IFERROR('1-Kurs'!B326/'1-Kurs'!B325-1,"")&lt;&gt;-100%,IFERROR('1-Kurs'!B326/'1-Kurs'!B325-1,""),"")</f>
        <v/>
      </c>
      <c r="C326" s="1" t="str">
        <f>IF(IFERROR('1-Kurs'!C326/'1-Kurs'!C325-1,"")&lt;&gt;-100%,IFERROR('1-Kurs'!C326/'1-Kurs'!C325-1,""),"")</f>
        <v/>
      </c>
      <c r="D326" s="1" t="str">
        <f>IF(IFERROR('1-Kurs'!D326/'1-Kurs'!D325-1,"")&lt;&gt;-100%,IFERROR('1-Kurs'!D326/'1-Kurs'!D325-1,""),"")</f>
        <v/>
      </c>
      <c r="E326" s="1" t="str">
        <f>IF(IFERROR('1-Kurs'!E326/'1-Kurs'!E325-1,"")&lt;&gt;-100%,IFERROR('1-Kurs'!E326/'1-Kurs'!E325-1,""),"")</f>
        <v/>
      </c>
      <c r="F326" s="1" t="str">
        <f>IF(IFERROR('1-Kurs'!F326/'1-Kurs'!F325-1,"")&lt;&gt;-100%,IFERROR('1-Kurs'!F326/'1-Kurs'!F325-1,""),"")</f>
        <v/>
      </c>
      <c r="G326" s="1" t="str">
        <f>IF(IFERROR('1-Kurs'!G326/'1-Kurs'!G325-1,"")&lt;&gt;-100%,IFERROR('1-Kurs'!G326/'1-Kurs'!G325-1,""),"")</f>
        <v/>
      </c>
      <c r="H326" s="1" t="str">
        <f>IF(IFERROR('1-Kurs'!H326/'1-Kurs'!H325-1,"")&lt;&gt;-100%,IFERROR('1-Kurs'!H326/'1-Kurs'!H325-1,""),"")</f>
        <v/>
      </c>
      <c r="I326" s="1" t="str">
        <f>IF(IFERROR('1-Kurs'!I326/'1-Kurs'!I325-1,"")&lt;&gt;-100%,IFERROR('1-Kurs'!I326/'1-Kurs'!I325-1,""),"")</f>
        <v/>
      </c>
      <c r="J326" s="1" t="str">
        <f>IF(IFERROR('1-Kurs'!J326/'1-Kurs'!J325-1,"")&lt;&gt;-100%,IFERROR('1-Kurs'!J326/'1-Kurs'!J325-1,""),"")</f>
        <v/>
      </c>
      <c r="K326" s="1" t="str">
        <f>IF(IFERROR('1-Kurs'!K326/'1-Kurs'!K325-1,"")&lt;&gt;-100%,IFERROR('1-Kurs'!K326/'1-Kurs'!K325-1,""),"")</f>
        <v/>
      </c>
      <c r="L326" s="1" t="str">
        <f>IF(IFERROR('1-Kurs'!L326/'1-Kurs'!L325-1,"")&lt;&gt;-100%,IFERROR('1-Kurs'!L326/'1-Kurs'!L325-1,""),"")</f>
        <v/>
      </c>
      <c r="M326" s="1" t="str">
        <f>IF(IFERROR('1-Kurs'!M326/'1-Kurs'!M325-1,"")&lt;&gt;-100%,IFERROR('1-Kurs'!M326/'1-Kurs'!M325-1,""),"")</f>
        <v/>
      </c>
      <c r="N326" s="1" t="str">
        <f>IF(IFERROR('1-Kurs'!N326/'1-Kurs'!N325-1,"")&lt;&gt;-100%,IFERROR('1-Kurs'!N326/'1-Kurs'!N325-1,""),"")</f>
        <v/>
      </c>
      <c r="O326" s="1" t="str">
        <f>IF(IFERROR('1-Kurs'!O326/'1-Kurs'!O325-1,"")&lt;&gt;-100%,IFERROR('1-Kurs'!O326/'1-Kurs'!O325-1,""),"")</f>
        <v/>
      </c>
      <c r="P326" s="1" t="str">
        <f>IF(IFERROR('1-Kurs'!P326/'1-Kurs'!P325-1,"")&lt;&gt;-100%,IFERROR('1-Kurs'!P326/'1-Kurs'!P325-1,""),"")</f>
        <v/>
      </c>
      <c r="Q326" s="1" t="str">
        <f>IF(IFERROR('1-Kurs'!Q326/'1-Kurs'!Q325-1,"")&lt;&gt;-100%,IFERROR('1-Kurs'!Q326/'1-Kurs'!Q325-1,""),"")</f>
        <v/>
      </c>
      <c r="R326" s="1" t="str">
        <f>IF(IFERROR('1-Kurs'!R326/'1-Kurs'!R325-1,"")&lt;&gt;-100%,IFERROR('1-Kurs'!R326/'1-Kurs'!R325-1,""),"")</f>
        <v/>
      </c>
      <c r="S326" s="1" t="str">
        <f>IF(IFERROR('1-Kurs'!S326/'1-Kurs'!S325-1,"")&lt;&gt;-100%,IFERROR('1-Kurs'!S326/'1-Kurs'!S325-1,""),"")</f>
        <v/>
      </c>
      <c r="T326" s="1" t="str">
        <f>IF(IFERROR('1-Kurs'!T326/'1-Kurs'!T325-1,"")&lt;&gt;-100%,IFERROR('1-Kurs'!T326/'1-Kurs'!T325-1,""),"")</f>
        <v/>
      </c>
      <c r="U326" s="1" t="str">
        <f>IF(IFERROR('1-Kurs'!U326/'1-Kurs'!U325-1,"")&lt;&gt;-100%,IFERROR('1-Kurs'!U326/'1-Kurs'!U325-1,""),"")</f>
        <v/>
      </c>
      <c r="V326" s="1" t="str">
        <f>IF(IFERROR('1-Kurs'!V326/'1-Kurs'!V325-1,"")&lt;&gt;-100%,IFERROR('1-Kurs'!V326/'1-Kurs'!V325-1,""),"")</f>
        <v/>
      </c>
      <c r="W326" s="1" t="str">
        <f>IF(IFERROR('1-Kurs'!W326/'1-Kurs'!W325-1,"")&lt;&gt;-100%,IFERROR('1-Kurs'!W326/'1-Kurs'!W325-1,""),"")</f>
        <v/>
      </c>
      <c r="X326" s="1" t="str">
        <f>IF(IFERROR('1-Kurs'!X326/'1-Kurs'!X325-1,"")&lt;&gt;-100%,IFERROR('1-Kurs'!X326/'1-Kurs'!X325-1,""),"")</f>
        <v/>
      </c>
      <c r="Y326" s="1" t="str">
        <f>IF(IFERROR('1-Kurs'!Y326/'1-Kurs'!Y325-1,"")&lt;&gt;-100%,IFERROR('1-Kurs'!Y326/'1-Kurs'!Y325-1,""),"")</f>
        <v/>
      </c>
      <c r="Z326" s="1" t="str">
        <f>IF(IFERROR('1-Kurs'!Z326/'1-Kurs'!Z325-1,"")&lt;&gt;-100%,IFERROR('1-Kurs'!Z326/'1-Kurs'!Z325-1,""),"")</f>
        <v/>
      </c>
      <c r="AA326" s="1" t="str">
        <f>IF(IFERROR('1-Kurs'!AA326/'1-Kurs'!AA325-1,"")&lt;&gt;-100%,IFERROR('1-Kurs'!AA326/'1-Kurs'!AA325-1,""),"")</f>
        <v/>
      </c>
      <c r="AB326" s="1" t="str">
        <f>IF(IFERROR('1-Kurs'!AB326/'1-Kurs'!AB325-1,"")&lt;&gt;-100%,IFERROR('1-Kurs'!AB326/'1-Kurs'!AB325-1,""),"")</f>
        <v/>
      </c>
      <c r="AC326" s="5"/>
    </row>
    <row r="327" spans="1:29" ht="12.75" customHeight="1" x14ac:dyDescent="0.2">
      <c r="A327" s="9" t="str">
        <f>IF('1-Kurs'!A327=0,"",'1-Kurs'!A327)</f>
        <v/>
      </c>
      <c r="B327" s="1" t="str">
        <f>IF(IFERROR('1-Kurs'!B327/'1-Kurs'!B326-1,"")&lt;&gt;-100%,IFERROR('1-Kurs'!B327/'1-Kurs'!B326-1,""),"")</f>
        <v/>
      </c>
      <c r="C327" s="1" t="str">
        <f>IF(IFERROR('1-Kurs'!C327/'1-Kurs'!C326-1,"")&lt;&gt;-100%,IFERROR('1-Kurs'!C327/'1-Kurs'!C326-1,""),"")</f>
        <v/>
      </c>
      <c r="D327" s="1" t="str">
        <f>IF(IFERROR('1-Kurs'!D327/'1-Kurs'!D326-1,"")&lt;&gt;-100%,IFERROR('1-Kurs'!D327/'1-Kurs'!D326-1,""),"")</f>
        <v/>
      </c>
      <c r="E327" s="1" t="str">
        <f>IF(IFERROR('1-Kurs'!E327/'1-Kurs'!E326-1,"")&lt;&gt;-100%,IFERROR('1-Kurs'!E327/'1-Kurs'!E326-1,""),"")</f>
        <v/>
      </c>
      <c r="F327" s="1" t="str">
        <f>IF(IFERROR('1-Kurs'!F327/'1-Kurs'!F326-1,"")&lt;&gt;-100%,IFERROR('1-Kurs'!F327/'1-Kurs'!F326-1,""),"")</f>
        <v/>
      </c>
      <c r="G327" s="1" t="str">
        <f>IF(IFERROR('1-Kurs'!G327/'1-Kurs'!G326-1,"")&lt;&gt;-100%,IFERROR('1-Kurs'!G327/'1-Kurs'!G326-1,""),"")</f>
        <v/>
      </c>
      <c r="H327" s="1" t="str">
        <f>IF(IFERROR('1-Kurs'!H327/'1-Kurs'!H326-1,"")&lt;&gt;-100%,IFERROR('1-Kurs'!H327/'1-Kurs'!H326-1,""),"")</f>
        <v/>
      </c>
      <c r="I327" s="1" t="str">
        <f>IF(IFERROR('1-Kurs'!I327/'1-Kurs'!I326-1,"")&lt;&gt;-100%,IFERROR('1-Kurs'!I327/'1-Kurs'!I326-1,""),"")</f>
        <v/>
      </c>
      <c r="J327" s="1" t="str">
        <f>IF(IFERROR('1-Kurs'!J327/'1-Kurs'!J326-1,"")&lt;&gt;-100%,IFERROR('1-Kurs'!J327/'1-Kurs'!J326-1,""),"")</f>
        <v/>
      </c>
      <c r="K327" s="1" t="str">
        <f>IF(IFERROR('1-Kurs'!K327/'1-Kurs'!K326-1,"")&lt;&gt;-100%,IFERROR('1-Kurs'!K327/'1-Kurs'!K326-1,""),"")</f>
        <v/>
      </c>
      <c r="L327" s="1" t="str">
        <f>IF(IFERROR('1-Kurs'!L327/'1-Kurs'!L326-1,"")&lt;&gt;-100%,IFERROR('1-Kurs'!L327/'1-Kurs'!L326-1,""),"")</f>
        <v/>
      </c>
      <c r="M327" s="1" t="str">
        <f>IF(IFERROR('1-Kurs'!M327/'1-Kurs'!M326-1,"")&lt;&gt;-100%,IFERROR('1-Kurs'!M327/'1-Kurs'!M326-1,""),"")</f>
        <v/>
      </c>
      <c r="N327" s="1" t="str">
        <f>IF(IFERROR('1-Kurs'!N327/'1-Kurs'!N326-1,"")&lt;&gt;-100%,IFERROR('1-Kurs'!N327/'1-Kurs'!N326-1,""),"")</f>
        <v/>
      </c>
      <c r="O327" s="1" t="str">
        <f>IF(IFERROR('1-Kurs'!O327/'1-Kurs'!O326-1,"")&lt;&gt;-100%,IFERROR('1-Kurs'!O327/'1-Kurs'!O326-1,""),"")</f>
        <v/>
      </c>
      <c r="P327" s="1" t="str">
        <f>IF(IFERROR('1-Kurs'!P327/'1-Kurs'!P326-1,"")&lt;&gt;-100%,IFERROR('1-Kurs'!P327/'1-Kurs'!P326-1,""),"")</f>
        <v/>
      </c>
      <c r="Q327" s="1" t="str">
        <f>IF(IFERROR('1-Kurs'!Q327/'1-Kurs'!Q326-1,"")&lt;&gt;-100%,IFERROR('1-Kurs'!Q327/'1-Kurs'!Q326-1,""),"")</f>
        <v/>
      </c>
      <c r="R327" s="1" t="str">
        <f>IF(IFERROR('1-Kurs'!R327/'1-Kurs'!R326-1,"")&lt;&gt;-100%,IFERROR('1-Kurs'!R327/'1-Kurs'!R326-1,""),"")</f>
        <v/>
      </c>
      <c r="S327" s="1" t="str">
        <f>IF(IFERROR('1-Kurs'!S327/'1-Kurs'!S326-1,"")&lt;&gt;-100%,IFERROR('1-Kurs'!S327/'1-Kurs'!S326-1,""),"")</f>
        <v/>
      </c>
      <c r="T327" s="1" t="str">
        <f>IF(IFERROR('1-Kurs'!T327/'1-Kurs'!T326-1,"")&lt;&gt;-100%,IFERROR('1-Kurs'!T327/'1-Kurs'!T326-1,""),"")</f>
        <v/>
      </c>
      <c r="U327" s="1" t="str">
        <f>IF(IFERROR('1-Kurs'!U327/'1-Kurs'!U326-1,"")&lt;&gt;-100%,IFERROR('1-Kurs'!U327/'1-Kurs'!U326-1,""),"")</f>
        <v/>
      </c>
      <c r="V327" s="1" t="str">
        <f>IF(IFERROR('1-Kurs'!V327/'1-Kurs'!V326-1,"")&lt;&gt;-100%,IFERROR('1-Kurs'!V327/'1-Kurs'!V326-1,""),"")</f>
        <v/>
      </c>
      <c r="W327" s="1" t="str">
        <f>IF(IFERROR('1-Kurs'!W327/'1-Kurs'!W326-1,"")&lt;&gt;-100%,IFERROR('1-Kurs'!W327/'1-Kurs'!W326-1,""),"")</f>
        <v/>
      </c>
      <c r="X327" s="1" t="str">
        <f>IF(IFERROR('1-Kurs'!X327/'1-Kurs'!X326-1,"")&lt;&gt;-100%,IFERROR('1-Kurs'!X327/'1-Kurs'!X326-1,""),"")</f>
        <v/>
      </c>
      <c r="Y327" s="1" t="str">
        <f>IF(IFERROR('1-Kurs'!Y327/'1-Kurs'!Y326-1,"")&lt;&gt;-100%,IFERROR('1-Kurs'!Y327/'1-Kurs'!Y326-1,""),"")</f>
        <v/>
      </c>
      <c r="Z327" s="1" t="str">
        <f>IF(IFERROR('1-Kurs'!Z327/'1-Kurs'!Z326-1,"")&lt;&gt;-100%,IFERROR('1-Kurs'!Z327/'1-Kurs'!Z326-1,""),"")</f>
        <v/>
      </c>
      <c r="AA327" s="1" t="str">
        <f>IF(IFERROR('1-Kurs'!AA327/'1-Kurs'!AA326-1,"")&lt;&gt;-100%,IFERROR('1-Kurs'!AA327/'1-Kurs'!AA326-1,""),"")</f>
        <v/>
      </c>
      <c r="AB327" s="1" t="str">
        <f>IF(IFERROR('1-Kurs'!AB327/'1-Kurs'!AB326-1,"")&lt;&gt;-100%,IFERROR('1-Kurs'!AB327/'1-Kurs'!AB326-1,""),"")</f>
        <v/>
      </c>
      <c r="AC327" s="5"/>
    </row>
    <row r="328" spans="1:29" ht="12.75" customHeight="1" x14ac:dyDescent="0.2">
      <c r="A328" s="9" t="str">
        <f>IF('1-Kurs'!A328=0,"",'1-Kurs'!A328)</f>
        <v/>
      </c>
      <c r="B328" s="1" t="str">
        <f>IF(IFERROR('1-Kurs'!B328/'1-Kurs'!B327-1,"")&lt;&gt;-100%,IFERROR('1-Kurs'!B328/'1-Kurs'!B327-1,""),"")</f>
        <v/>
      </c>
      <c r="C328" s="1" t="str">
        <f>IF(IFERROR('1-Kurs'!C328/'1-Kurs'!C327-1,"")&lt;&gt;-100%,IFERROR('1-Kurs'!C328/'1-Kurs'!C327-1,""),"")</f>
        <v/>
      </c>
      <c r="D328" s="1" t="str">
        <f>IF(IFERROR('1-Kurs'!D328/'1-Kurs'!D327-1,"")&lt;&gt;-100%,IFERROR('1-Kurs'!D328/'1-Kurs'!D327-1,""),"")</f>
        <v/>
      </c>
      <c r="E328" s="1" t="str">
        <f>IF(IFERROR('1-Kurs'!E328/'1-Kurs'!E327-1,"")&lt;&gt;-100%,IFERROR('1-Kurs'!E328/'1-Kurs'!E327-1,""),"")</f>
        <v/>
      </c>
      <c r="F328" s="1" t="str">
        <f>IF(IFERROR('1-Kurs'!F328/'1-Kurs'!F327-1,"")&lt;&gt;-100%,IFERROR('1-Kurs'!F328/'1-Kurs'!F327-1,""),"")</f>
        <v/>
      </c>
      <c r="G328" s="1" t="str">
        <f>IF(IFERROR('1-Kurs'!G328/'1-Kurs'!G327-1,"")&lt;&gt;-100%,IFERROR('1-Kurs'!G328/'1-Kurs'!G327-1,""),"")</f>
        <v/>
      </c>
      <c r="H328" s="1" t="str">
        <f>IF(IFERROR('1-Kurs'!H328/'1-Kurs'!H327-1,"")&lt;&gt;-100%,IFERROR('1-Kurs'!H328/'1-Kurs'!H327-1,""),"")</f>
        <v/>
      </c>
      <c r="I328" s="1" t="str">
        <f>IF(IFERROR('1-Kurs'!I328/'1-Kurs'!I327-1,"")&lt;&gt;-100%,IFERROR('1-Kurs'!I328/'1-Kurs'!I327-1,""),"")</f>
        <v/>
      </c>
      <c r="J328" s="1" t="str">
        <f>IF(IFERROR('1-Kurs'!J328/'1-Kurs'!J327-1,"")&lt;&gt;-100%,IFERROR('1-Kurs'!J328/'1-Kurs'!J327-1,""),"")</f>
        <v/>
      </c>
      <c r="K328" s="1" t="str">
        <f>IF(IFERROR('1-Kurs'!K328/'1-Kurs'!K327-1,"")&lt;&gt;-100%,IFERROR('1-Kurs'!K328/'1-Kurs'!K327-1,""),"")</f>
        <v/>
      </c>
      <c r="L328" s="1" t="str">
        <f>IF(IFERROR('1-Kurs'!L328/'1-Kurs'!L327-1,"")&lt;&gt;-100%,IFERROR('1-Kurs'!L328/'1-Kurs'!L327-1,""),"")</f>
        <v/>
      </c>
      <c r="M328" s="1" t="str">
        <f>IF(IFERROR('1-Kurs'!M328/'1-Kurs'!M327-1,"")&lt;&gt;-100%,IFERROR('1-Kurs'!M328/'1-Kurs'!M327-1,""),"")</f>
        <v/>
      </c>
      <c r="N328" s="1" t="str">
        <f>IF(IFERROR('1-Kurs'!N328/'1-Kurs'!N327-1,"")&lt;&gt;-100%,IFERROR('1-Kurs'!N328/'1-Kurs'!N327-1,""),"")</f>
        <v/>
      </c>
      <c r="O328" s="1" t="str">
        <f>IF(IFERROR('1-Kurs'!O328/'1-Kurs'!O327-1,"")&lt;&gt;-100%,IFERROR('1-Kurs'!O328/'1-Kurs'!O327-1,""),"")</f>
        <v/>
      </c>
      <c r="P328" s="1" t="str">
        <f>IF(IFERROR('1-Kurs'!P328/'1-Kurs'!P327-1,"")&lt;&gt;-100%,IFERROR('1-Kurs'!P328/'1-Kurs'!P327-1,""),"")</f>
        <v/>
      </c>
      <c r="Q328" s="1" t="str">
        <f>IF(IFERROR('1-Kurs'!Q328/'1-Kurs'!Q327-1,"")&lt;&gt;-100%,IFERROR('1-Kurs'!Q328/'1-Kurs'!Q327-1,""),"")</f>
        <v/>
      </c>
      <c r="R328" s="1" t="str">
        <f>IF(IFERROR('1-Kurs'!R328/'1-Kurs'!R327-1,"")&lt;&gt;-100%,IFERROR('1-Kurs'!R328/'1-Kurs'!R327-1,""),"")</f>
        <v/>
      </c>
      <c r="S328" s="1" t="str">
        <f>IF(IFERROR('1-Kurs'!S328/'1-Kurs'!S327-1,"")&lt;&gt;-100%,IFERROR('1-Kurs'!S328/'1-Kurs'!S327-1,""),"")</f>
        <v/>
      </c>
      <c r="T328" s="1" t="str">
        <f>IF(IFERROR('1-Kurs'!T328/'1-Kurs'!T327-1,"")&lt;&gt;-100%,IFERROR('1-Kurs'!T328/'1-Kurs'!T327-1,""),"")</f>
        <v/>
      </c>
      <c r="U328" s="1" t="str">
        <f>IF(IFERROR('1-Kurs'!U328/'1-Kurs'!U327-1,"")&lt;&gt;-100%,IFERROR('1-Kurs'!U328/'1-Kurs'!U327-1,""),"")</f>
        <v/>
      </c>
      <c r="V328" s="1" t="str">
        <f>IF(IFERROR('1-Kurs'!V328/'1-Kurs'!V327-1,"")&lt;&gt;-100%,IFERROR('1-Kurs'!V328/'1-Kurs'!V327-1,""),"")</f>
        <v/>
      </c>
      <c r="W328" s="1" t="str">
        <f>IF(IFERROR('1-Kurs'!W328/'1-Kurs'!W327-1,"")&lt;&gt;-100%,IFERROR('1-Kurs'!W328/'1-Kurs'!W327-1,""),"")</f>
        <v/>
      </c>
      <c r="X328" s="1" t="str">
        <f>IF(IFERROR('1-Kurs'!X328/'1-Kurs'!X327-1,"")&lt;&gt;-100%,IFERROR('1-Kurs'!X328/'1-Kurs'!X327-1,""),"")</f>
        <v/>
      </c>
      <c r="Y328" s="1" t="str">
        <f>IF(IFERROR('1-Kurs'!Y328/'1-Kurs'!Y327-1,"")&lt;&gt;-100%,IFERROR('1-Kurs'!Y328/'1-Kurs'!Y327-1,""),"")</f>
        <v/>
      </c>
      <c r="Z328" s="1" t="str">
        <f>IF(IFERROR('1-Kurs'!Z328/'1-Kurs'!Z327-1,"")&lt;&gt;-100%,IFERROR('1-Kurs'!Z328/'1-Kurs'!Z327-1,""),"")</f>
        <v/>
      </c>
      <c r="AA328" s="1" t="str">
        <f>IF(IFERROR('1-Kurs'!AA328/'1-Kurs'!AA327-1,"")&lt;&gt;-100%,IFERROR('1-Kurs'!AA328/'1-Kurs'!AA327-1,""),"")</f>
        <v/>
      </c>
      <c r="AB328" s="1" t="str">
        <f>IF(IFERROR('1-Kurs'!AB328/'1-Kurs'!AB327-1,"")&lt;&gt;-100%,IFERROR('1-Kurs'!AB328/'1-Kurs'!AB327-1,""),"")</f>
        <v/>
      </c>
      <c r="AC328" s="5"/>
    </row>
    <row r="329" spans="1:29" ht="12.75" customHeight="1" x14ac:dyDescent="0.2">
      <c r="A329" s="9" t="str">
        <f>IF('1-Kurs'!A329=0,"",'1-Kurs'!A329)</f>
        <v/>
      </c>
      <c r="B329" s="1" t="str">
        <f>IF(IFERROR('1-Kurs'!B329/'1-Kurs'!B328-1,"")&lt;&gt;-100%,IFERROR('1-Kurs'!B329/'1-Kurs'!B328-1,""),"")</f>
        <v/>
      </c>
      <c r="C329" s="1" t="str">
        <f>IF(IFERROR('1-Kurs'!C329/'1-Kurs'!C328-1,"")&lt;&gt;-100%,IFERROR('1-Kurs'!C329/'1-Kurs'!C328-1,""),"")</f>
        <v/>
      </c>
      <c r="D329" s="1" t="str">
        <f>IF(IFERROR('1-Kurs'!D329/'1-Kurs'!D328-1,"")&lt;&gt;-100%,IFERROR('1-Kurs'!D329/'1-Kurs'!D328-1,""),"")</f>
        <v/>
      </c>
      <c r="E329" s="1" t="str">
        <f>IF(IFERROR('1-Kurs'!E329/'1-Kurs'!E328-1,"")&lt;&gt;-100%,IFERROR('1-Kurs'!E329/'1-Kurs'!E328-1,""),"")</f>
        <v/>
      </c>
      <c r="F329" s="1" t="str">
        <f>IF(IFERROR('1-Kurs'!F329/'1-Kurs'!F328-1,"")&lt;&gt;-100%,IFERROR('1-Kurs'!F329/'1-Kurs'!F328-1,""),"")</f>
        <v/>
      </c>
      <c r="G329" s="1" t="str">
        <f>IF(IFERROR('1-Kurs'!G329/'1-Kurs'!G328-1,"")&lt;&gt;-100%,IFERROR('1-Kurs'!G329/'1-Kurs'!G328-1,""),"")</f>
        <v/>
      </c>
      <c r="H329" s="1" t="str">
        <f>IF(IFERROR('1-Kurs'!H329/'1-Kurs'!H328-1,"")&lt;&gt;-100%,IFERROR('1-Kurs'!H329/'1-Kurs'!H328-1,""),"")</f>
        <v/>
      </c>
      <c r="I329" s="1" t="str">
        <f>IF(IFERROR('1-Kurs'!I329/'1-Kurs'!I328-1,"")&lt;&gt;-100%,IFERROR('1-Kurs'!I329/'1-Kurs'!I328-1,""),"")</f>
        <v/>
      </c>
      <c r="J329" s="1" t="str">
        <f>IF(IFERROR('1-Kurs'!J329/'1-Kurs'!J328-1,"")&lt;&gt;-100%,IFERROR('1-Kurs'!J329/'1-Kurs'!J328-1,""),"")</f>
        <v/>
      </c>
      <c r="K329" s="1" t="str">
        <f>IF(IFERROR('1-Kurs'!K329/'1-Kurs'!K328-1,"")&lt;&gt;-100%,IFERROR('1-Kurs'!K329/'1-Kurs'!K328-1,""),"")</f>
        <v/>
      </c>
      <c r="L329" s="1" t="str">
        <f>IF(IFERROR('1-Kurs'!L329/'1-Kurs'!L328-1,"")&lt;&gt;-100%,IFERROR('1-Kurs'!L329/'1-Kurs'!L328-1,""),"")</f>
        <v/>
      </c>
      <c r="M329" s="1" t="str">
        <f>IF(IFERROR('1-Kurs'!M329/'1-Kurs'!M328-1,"")&lt;&gt;-100%,IFERROR('1-Kurs'!M329/'1-Kurs'!M328-1,""),"")</f>
        <v/>
      </c>
      <c r="N329" s="1" t="str">
        <f>IF(IFERROR('1-Kurs'!N329/'1-Kurs'!N328-1,"")&lt;&gt;-100%,IFERROR('1-Kurs'!N329/'1-Kurs'!N328-1,""),"")</f>
        <v/>
      </c>
      <c r="O329" s="1" t="str">
        <f>IF(IFERROR('1-Kurs'!O329/'1-Kurs'!O328-1,"")&lt;&gt;-100%,IFERROR('1-Kurs'!O329/'1-Kurs'!O328-1,""),"")</f>
        <v/>
      </c>
      <c r="P329" s="1" t="str">
        <f>IF(IFERROR('1-Kurs'!P329/'1-Kurs'!P328-1,"")&lt;&gt;-100%,IFERROR('1-Kurs'!P329/'1-Kurs'!P328-1,""),"")</f>
        <v/>
      </c>
      <c r="Q329" s="1" t="str">
        <f>IF(IFERROR('1-Kurs'!Q329/'1-Kurs'!Q328-1,"")&lt;&gt;-100%,IFERROR('1-Kurs'!Q329/'1-Kurs'!Q328-1,""),"")</f>
        <v/>
      </c>
      <c r="R329" s="1" t="str">
        <f>IF(IFERROR('1-Kurs'!R329/'1-Kurs'!R328-1,"")&lt;&gt;-100%,IFERROR('1-Kurs'!R329/'1-Kurs'!R328-1,""),"")</f>
        <v/>
      </c>
      <c r="S329" s="1" t="str">
        <f>IF(IFERROR('1-Kurs'!S329/'1-Kurs'!S328-1,"")&lt;&gt;-100%,IFERROR('1-Kurs'!S329/'1-Kurs'!S328-1,""),"")</f>
        <v/>
      </c>
      <c r="T329" s="1" t="str">
        <f>IF(IFERROR('1-Kurs'!T329/'1-Kurs'!T328-1,"")&lt;&gt;-100%,IFERROR('1-Kurs'!T329/'1-Kurs'!T328-1,""),"")</f>
        <v/>
      </c>
      <c r="U329" s="1" t="str">
        <f>IF(IFERROR('1-Kurs'!U329/'1-Kurs'!U328-1,"")&lt;&gt;-100%,IFERROR('1-Kurs'!U329/'1-Kurs'!U328-1,""),"")</f>
        <v/>
      </c>
      <c r="V329" s="1" t="str">
        <f>IF(IFERROR('1-Kurs'!V329/'1-Kurs'!V328-1,"")&lt;&gt;-100%,IFERROR('1-Kurs'!V329/'1-Kurs'!V328-1,""),"")</f>
        <v/>
      </c>
      <c r="W329" s="1" t="str">
        <f>IF(IFERROR('1-Kurs'!W329/'1-Kurs'!W328-1,"")&lt;&gt;-100%,IFERROR('1-Kurs'!W329/'1-Kurs'!W328-1,""),"")</f>
        <v/>
      </c>
      <c r="X329" s="1" t="str">
        <f>IF(IFERROR('1-Kurs'!X329/'1-Kurs'!X328-1,"")&lt;&gt;-100%,IFERROR('1-Kurs'!X329/'1-Kurs'!X328-1,""),"")</f>
        <v/>
      </c>
      <c r="Y329" s="1" t="str">
        <f>IF(IFERROR('1-Kurs'!Y329/'1-Kurs'!Y328-1,"")&lt;&gt;-100%,IFERROR('1-Kurs'!Y329/'1-Kurs'!Y328-1,""),"")</f>
        <v/>
      </c>
      <c r="Z329" s="1" t="str">
        <f>IF(IFERROR('1-Kurs'!Z329/'1-Kurs'!Z328-1,"")&lt;&gt;-100%,IFERROR('1-Kurs'!Z329/'1-Kurs'!Z328-1,""),"")</f>
        <v/>
      </c>
      <c r="AA329" s="1" t="str">
        <f>IF(IFERROR('1-Kurs'!AA329/'1-Kurs'!AA328-1,"")&lt;&gt;-100%,IFERROR('1-Kurs'!AA329/'1-Kurs'!AA328-1,""),"")</f>
        <v/>
      </c>
      <c r="AB329" s="1" t="str">
        <f>IF(IFERROR('1-Kurs'!AB329/'1-Kurs'!AB328-1,"")&lt;&gt;-100%,IFERROR('1-Kurs'!AB329/'1-Kurs'!AB328-1,""),"")</f>
        <v/>
      </c>
      <c r="AC329" s="5"/>
    </row>
    <row r="330" spans="1:29" ht="12.75" customHeight="1" x14ac:dyDescent="0.2">
      <c r="A330" s="9" t="str">
        <f>IF('1-Kurs'!A330=0,"",'1-Kurs'!A330)</f>
        <v/>
      </c>
      <c r="B330" s="1" t="str">
        <f>IF(IFERROR('1-Kurs'!B330/'1-Kurs'!B329-1,"")&lt;&gt;-100%,IFERROR('1-Kurs'!B330/'1-Kurs'!B329-1,""),"")</f>
        <v/>
      </c>
      <c r="C330" s="1" t="str">
        <f>IF(IFERROR('1-Kurs'!C330/'1-Kurs'!C329-1,"")&lt;&gt;-100%,IFERROR('1-Kurs'!C330/'1-Kurs'!C329-1,""),"")</f>
        <v/>
      </c>
      <c r="D330" s="1" t="str">
        <f>IF(IFERROR('1-Kurs'!D330/'1-Kurs'!D329-1,"")&lt;&gt;-100%,IFERROR('1-Kurs'!D330/'1-Kurs'!D329-1,""),"")</f>
        <v/>
      </c>
      <c r="E330" s="1" t="str">
        <f>IF(IFERROR('1-Kurs'!E330/'1-Kurs'!E329-1,"")&lt;&gt;-100%,IFERROR('1-Kurs'!E330/'1-Kurs'!E329-1,""),"")</f>
        <v/>
      </c>
      <c r="F330" s="1" t="str">
        <f>IF(IFERROR('1-Kurs'!F330/'1-Kurs'!F329-1,"")&lt;&gt;-100%,IFERROR('1-Kurs'!F330/'1-Kurs'!F329-1,""),"")</f>
        <v/>
      </c>
      <c r="G330" s="1" t="str">
        <f>IF(IFERROR('1-Kurs'!G330/'1-Kurs'!G329-1,"")&lt;&gt;-100%,IFERROR('1-Kurs'!G330/'1-Kurs'!G329-1,""),"")</f>
        <v/>
      </c>
      <c r="H330" s="1" t="str">
        <f>IF(IFERROR('1-Kurs'!H330/'1-Kurs'!H329-1,"")&lt;&gt;-100%,IFERROR('1-Kurs'!H330/'1-Kurs'!H329-1,""),"")</f>
        <v/>
      </c>
      <c r="I330" s="1" t="str">
        <f>IF(IFERROR('1-Kurs'!I330/'1-Kurs'!I329-1,"")&lt;&gt;-100%,IFERROR('1-Kurs'!I330/'1-Kurs'!I329-1,""),"")</f>
        <v/>
      </c>
      <c r="J330" s="1" t="str">
        <f>IF(IFERROR('1-Kurs'!J330/'1-Kurs'!J329-1,"")&lt;&gt;-100%,IFERROR('1-Kurs'!J330/'1-Kurs'!J329-1,""),"")</f>
        <v/>
      </c>
      <c r="K330" s="1" t="str">
        <f>IF(IFERROR('1-Kurs'!K330/'1-Kurs'!K329-1,"")&lt;&gt;-100%,IFERROR('1-Kurs'!K330/'1-Kurs'!K329-1,""),"")</f>
        <v/>
      </c>
      <c r="L330" s="1" t="str">
        <f>IF(IFERROR('1-Kurs'!L330/'1-Kurs'!L329-1,"")&lt;&gt;-100%,IFERROR('1-Kurs'!L330/'1-Kurs'!L329-1,""),"")</f>
        <v/>
      </c>
      <c r="M330" s="1" t="str">
        <f>IF(IFERROR('1-Kurs'!M330/'1-Kurs'!M329-1,"")&lt;&gt;-100%,IFERROR('1-Kurs'!M330/'1-Kurs'!M329-1,""),"")</f>
        <v/>
      </c>
      <c r="N330" s="1" t="str">
        <f>IF(IFERROR('1-Kurs'!N330/'1-Kurs'!N329-1,"")&lt;&gt;-100%,IFERROR('1-Kurs'!N330/'1-Kurs'!N329-1,""),"")</f>
        <v/>
      </c>
      <c r="O330" s="1" t="str">
        <f>IF(IFERROR('1-Kurs'!O330/'1-Kurs'!O329-1,"")&lt;&gt;-100%,IFERROR('1-Kurs'!O330/'1-Kurs'!O329-1,""),"")</f>
        <v/>
      </c>
      <c r="P330" s="1" t="str">
        <f>IF(IFERROR('1-Kurs'!P330/'1-Kurs'!P329-1,"")&lt;&gt;-100%,IFERROR('1-Kurs'!P330/'1-Kurs'!P329-1,""),"")</f>
        <v/>
      </c>
      <c r="Q330" s="1" t="str">
        <f>IF(IFERROR('1-Kurs'!Q330/'1-Kurs'!Q329-1,"")&lt;&gt;-100%,IFERROR('1-Kurs'!Q330/'1-Kurs'!Q329-1,""),"")</f>
        <v/>
      </c>
      <c r="R330" s="1" t="str">
        <f>IF(IFERROR('1-Kurs'!R330/'1-Kurs'!R329-1,"")&lt;&gt;-100%,IFERROR('1-Kurs'!R330/'1-Kurs'!R329-1,""),"")</f>
        <v/>
      </c>
      <c r="S330" s="1" t="str">
        <f>IF(IFERROR('1-Kurs'!S330/'1-Kurs'!S329-1,"")&lt;&gt;-100%,IFERROR('1-Kurs'!S330/'1-Kurs'!S329-1,""),"")</f>
        <v/>
      </c>
      <c r="T330" s="1" t="str">
        <f>IF(IFERROR('1-Kurs'!T330/'1-Kurs'!T329-1,"")&lt;&gt;-100%,IFERROR('1-Kurs'!T330/'1-Kurs'!T329-1,""),"")</f>
        <v/>
      </c>
      <c r="U330" s="1" t="str">
        <f>IF(IFERROR('1-Kurs'!U330/'1-Kurs'!U329-1,"")&lt;&gt;-100%,IFERROR('1-Kurs'!U330/'1-Kurs'!U329-1,""),"")</f>
        <v/>
      </c>
      <c r="V330" s="1" t="str">
        <f>IF(IFERROR('1-Kurs'!V330/'1-Kurs'!V329-1,"")&lt;&gt;-100%,IFERROR('1-Kurs'!V330/'1-Kurs'!V329-1,""),"")</f>
        <v/>
      </c>
      <c r="W330" s="1" t="str">
        <f>IF(IFERROR('1-Kurs'!W330/'1-Kurs'!W329-1,"")&lt;&gt;-100%,IFERROR('1-Kurs'!W330/'1-Kurs'!W329-1,""),"")</f>
        <v/>
      </c>
      <c r="X330" s="1" t="str">
        <f>IF(IFERROR('1-Kurs'!X330/'1-Kurs'!X329-1,"")&lt;&gt;-100%,IFERROR('1-Kurs'!X330/'1-Kurs'!X329-1,""),"")</f>
        <v/>
      </c>
      <c r="Y330" s="1" t="str">
        <f>IF(IFERROR('1-Kurs'!Y330/'1-Kurs'!Y329-1,"")&lt;&gt;-100%,IFERROR('1-Kurs'!Y330/'1-Kurs'!Y329-1,""),"")</f>
        <v/>
      </c>
      <c r="Z330" s="1" t="str">
        <f>IF(IFERROR('1-Kurs'!Z330/'1-Kurs'!Z329-1,"")&lt;&gt;-100%,IFERROR('1-Kurs'!Z330/'1-Kurs'!Z329-1,""),"")</f>
        <v/>
      </c>
      <c r="AA330" s="1" t="str">
        <f>IF(IFERROR('1-Kurs'!AA330/'1-Kurs'!AA329-1,"")&lt;&gt;-100%,IFERROR('1-Kurs'!AA330/'1-Kurs'!AA329-1,""),"")</f>
        <v/>
      </c>
      <c r="AB330" s="1" t="str">
        <f>IF(IFERROR('1-Kurs'!AB330/'1-Kurs'!AB329-1,"")&lt;&gt;-100%,IFERROR('1-Kurs'!AB330/'1-Kurs'!AB329-1,""),"")</f>
        <v/>
      </c>
      <c r="AC330" s="5"/>
    </row>
    <row r="331" spans="1:29" ht="12.75" customHeight="1" x14ac:dyDescent="0.2">
      <c r="A331" s="9" t="str">
        <f>IF('1-Kurs'!A331=0,"",'1-Kurs'!A331)</f>
        <v/>
      </c>
      <c r="B331" s="1" t="str">
        <f>IF(IFERROR('1-Kurs'!B331/'1-Kurs'!B330-1,"")&lt;&gt;-100%,IFERROR('1-Kurs'!B331/'1-Kurs'!B330-1,""),"")</f>
        <v/>
      </c>
      <c r="C331" s="1" t="str">
        <f>IF(IFERROR('1-Kurs'!C331/'1-Kurs'!C330-1,"")&lt;&gt;-100%,IFERROR('1-Kurs'!C331/'1-Kurs'!C330-1,""),"")</f>
        <v/>
      </c>
      <c r="D331" s="1" t="str">
        <f>IF(IFERROR('1-Kurs'!D331/'1-Kurs'!D330-1,"")&lt;&gt;-100%,IFERROR('1-Kurs'!D331/'1-Kurs'!D330-1,""),"")</f>
        <v/>
      </c>
      <c r="E331" s="1" t="str">
        <f>IF(IFERROR('1-Kurs'!E331/'1-Kurs'!E330-1,"")&lt;&gt;-100%,IFERROR('1-Kurs'!E331/'1-Kurs'!E330-1,""),"")</f>
        <v/>
      </c>
      <c r="F331" s="1" t="str">
        <f>IF(IFERROR('1-Kurs'!F331/'1-Kurs'!F330-1,"")&lt;&gt;-100%,IFERROR('1-Kurs'!F331/'1-Kurs'!F330-1,""),"")</f>
        <v/>
      </c>
      <c r="G331" s="1" t="str">
        <f>IF(IFERROR('1-Kurs'!G331/'1-Kurs'!G330-1,"")&lt;&gt;-100%,IFERROR('1-Kurs'!G331/'1-Kurs'!G330-1,""),"")</f>
        <v/>
      </c>
      <c r="H331" s="1" t="str">
        <f>IF(IFERROR('1-Kurs'!H331/'1-Kurs'!H330-1,"")&lt;&gt;-100%,IFERROR('1-Kurs'!H331/'1-Kurs'!H330-1,""),"")</f>
        <v/>
      </c>
      <c r="I331" s="1" t="str">
        <f>IF(IFERROR('1-Kurs'!I331/'1-Kurs'!I330-1,"")&lt;&gt;-100%,IFERROR('1-Kurs'!I331/'1-Kurs'!I330-1,""),"")</f>
        <v/>
      </c>
      <c r="J331" s="1" t="str">
        <f>IF(IFERROR('1-Kurs'!J331/'1-Kurs'!J330-1,"")&lt;&gt;-100%,IFERROR('1-Kurs'!J331/'1-Kurs'!J330-1,""),"")</f>
        <v/>
      </c>
      <c r="K331" s="1" t="str">
        <f>IF(IFERROR('1-Kurs'!K331/'1-Kurs'!K330-1,"")&lt;&gt;-100%,IFERROR('1-Kurs'!K331/'1-Kurs'!K330-1,""),"")</f>
        <v/>
      </c>
      <c r="L331" s="1" t="str">
        <f>IF(IFERROR('1-Kurs'!L331/'1-Kurs'!L330-1,"")&lt;&gt;-100%,IFERROR('1-Kurs'!L331/'1-Kurs'!L330-1,""),"")</f>
        <v/>
      </c>
      <c r="M331" s="1" t="str">
        <f>IF(IFERROR('1-Kurs'!M331/'1-Kurs'!M330-1,"")&lt;&gt;-100%,IFERROR('1-Kurs'!M331/'1-Kurs'!M330-1,""),"")</f>
        <v/>
      </c>
      <c r="N331" s="1" t="str">
        <f>IF(IFERROR('1-Kurs'!N331/'1-Kurs'!N330-1,"")&lt;&gt;-100%,IFERROR('1-Kurs'!N331/'1-Kurs'!N330-1,""),"")</f>
        <v/>
      </c>
      <c r="O331" s="1" t="str">
        <f>IF(IFERROR('1-Kurs'!O331/'1-Kurs'!O330-1,"")&lt;&gt;-100%,IFERROR('1-Kurs'!O331/'1-Kurs'!O330-1,""),"")</f>
        <v/>
      </c>
      <c r="P331" s="1" t="str">
        <f>IF(IFERROR('1-Kurs'!P331/'1-Kurs'!P330-1,"")&lt;&gt;-100%,IFERROR('1-Kurs'!P331/'1-Kurs'!P330-1,""),"")</f>
        <v/>
      </c>
      <c r="Q331" s="1" t="str">
        <f>IF(IFERROR('1-Kurs'!Q331/'1-Kurs'!Q330-1,"")&lt;&gt;-100%,IFERROR('1-Kurs'!Q331/'1-Kurs'!Q330-1,""),"")</f>
        <v/>
      </c>
      <c r="R331" s="1" t="str">
        <f>IF(IFERROR('1-Kurs'!R331/'1-Kurs'!R330-1,"")&lt;&gt;-100%,IFERROR('1-Kurs'!R331/'1-Kurs'!R330-1,""),"")</f>
        <v/>
      </c>
      <c r="S331" s="1" t="str">
        <f>IF(IFERROR('1-Kurs'!S331/'1-Kurs'!S330-1,"")&lt;&gt;-100%,IFERROR('1-Kurs'!S331/'1-Kurs'!S330-1,""),"")</f>
        <v/>
      </c>
      <c r="T331" s="1" t="str">
        <f>IF(IFERROR('1-Kurs'!T331/'1-Kurs'!T330-1,"")&lt;&gt;-100%,IFERROR('1-Kurs'!T331/'1-Kurs'!T330-1,""),"")</f>
        <v/>
      </c>
      <c r="U331" s="1" t="str">
        <f>IF(IFERROR('1-Kurs'!U331/'1-Kurs'!U330-1,"")&lt;&gt;-100%,IFERROR('1-Kurs'!U331/'1-Kurs'!U330-1,""),"")</f>
        <v/>
      </c>
      <c r="V331" s="1" t="str">
        <f>IF(IFERROR('1-Kurs'!V331/'1-Kurs'!V330-1,"")&lt;&gt;-100%,IFERROR('1-Kurs'!V331/'1-Kurs'!V330-1,""),"")</f>
        <v/>
      </c>
      <c r="W331" s="1" t="str">
        <f>IF(IFERROR('1-Kurs'!W331/'1-Kurs'!W330-1,"")&lt;&gt;-100%,IFERROR('1-Kurs'!W331/'1-Kurs'!W330-1,""),"")</f>
        <v/>
      </c>
      <c r="X331" s="1" t="str">
        <f>IF(IFERROR('1-Kurs'!X331/'1-Kurs'!X330-1,"")&lt;&gt;-100%,IFERROR('1-Kurs'!X331/'1-Kurs'!X330-1,""),"")</f>
        <v/>
      </c>
      <c r="Y331" s="1" t="str">
        <f>IF(IFERROR('1-Kurs'!Y331/'1-Kurs'!Y330-1,"")&lt;&gt;-100%,IFERROR('1-Kurs'!Y331/'1-Kurs'!Y330-1,""),"")</f>
        <v/>
      </c>
      <c r="Z331" s="1" t="str">
        <f>IF(IFERROR('1-Kurs'!Z331/'1-Kurs'!Z330-1,"")&lt;&gt;-100%,IFERROR('1-Kurs'!Z331/'1-Kurs'!Z330-1,""),"")</f>
        <v/>
      </c>
      <c r="AA331" s="1" t="str">
        <f>IF(IFERROR('1-Kurs'!AA331/'1-Kurs'!AA330-1,"")&lt;&gt;-100%,IFERROR('1-Kurs'!AA331/'1-Kurs'!AA330-1,""),"")</f>
        <v/>
      </c>
      <c r="AB331" s="1" t="str">
        <f>IF(IFERROR('1-Kurs'!AB331/'1-Kurs'!AB330-1,"")&lt;&gt;-100%,IFERROR('1-Kurs'!AB331/'1-Kurs'!AB330-1,""),"")</f>
        <v/>
      </c>
      <c r="AC331" s="5"/>
    </row>
    <row r="332" spans="1:29" ht="12.75" customHeight="1" x14ac:dyDescent="0.2">
      <c r="A332" s="9" t="str">
        <f>IF('1-Kurs'!A332=0,"",'1-Kurs'!A332)</f>
        <v/>
      </c>
      <c r="B332" s="1" t="str">
        <f>IF(IFERROR('1-Kurs'!B332/'1-Kurs'!B331-1,"")&lt;&gt;-100%,IFERROR('1-Kurs'!B332/'1-Kurs'!B331-1,""),"")</f>
        <v/>
      </c>
      <c r="C332" s="1" t="str">
        <f>IF(IFERROR('1-Kurs'!C332/'1-Kurs'!C331-1,"")&lt;&gt;-100%,IFERROR('1-Kurs'!C332/'1-Kurs'!C331-1,""),"")</f>
        <v/>
      </c>
      <c r="D332" s="1" t="str">
        <f>IF(IFERROR('1-Kurs'!D332/'1-Kurs'!D331-1,"")&lt;&gt;-100%,IFERROR('1-Kurs'!D332/'1-Kurs'!D331-1,""),"")</f>
        <v/>
      </c>
      <c r="E332" s="1" t="str">
        <f>IF(IFERROR('1-Kurs'!E332/'1-Kurs'!E331-1,"")&lt;&gt;-100%,IFERROR('1-Kurs'!E332/'1-Kurs'!E331-1,""),"")</f>
        <v/>
      </c>
      <c r="F332" s="1" t="str">
        <f>IF(IFERROR('1-Kurs'!F332/'1-Kurs'!F331-1,"")&lt;&gt;-100%,IFERROR('1-Kurs'!F332/'1-Kurs'!F331-1,""),"")</f>
        <v/>
      </c>
      <c r="G332" s="1" t="str">
        <f>IF(IFERROR('1-Kurs'!G332/'1-Kurs'!G331-1,"")&lt;&gt;-100%,IFERROR('1-Kurs'!G332/'1-Kurs'!G331-1,""),"")</f>
        <v/>
      </c>
      <c r="H332" s="1" t="str">
        <f>IF(IFERROR('1-Kurs'!H332/'1-Kurs'!H331-1,"")&lt;&gt;-100%,IFERROR('1-Kurs'!H332/'1-Kurs'!H331-1,""),"")</f>
        <v/>
      </c>
      <c r="I332" s="1" t="str">
        <f>IF(IFERROR('1-Kurs'!I332/'1-Kurs'!I331-1,"")&lt;&gt;-100%,IFERROR('1-Kurs'!I332/'1-Kurs'!I331-1,""),"")</f>
        <v/>
      </c>
      <c r="J332" s="1" t="str">
        <f>IF(IFERROR('1-Kurs'!J332/'1-Kurs'!J331-1,"")&lt;&gt;-100%,IFERROR('1-Kurs'!J332/'1-Kurs'!J331-1,""),"")</f>
        <v/>
      </c>
      <c r="K332" s="1" t="str">
        <f>IF(IFERROR('1-Kurs'!K332/'1-Kurs'!K331-1,"")&lt;&gt;-100%,IFERROR('1-Kurs'!K332/'1-Kurs'!K331-1,""),"")</f>
        <v/>
      </c>
      <c r="L332" s="1" t="str">
        <f>IF(IFERROR('1-Kurs'!L332/'1-Kurs'!L331-1,"")&lt;&gt;-100%,IFERROR('1-Kurs'!L332/'1-Kurs'!L331-1,""),"")</f>
        <v/>
      </c>
      <c r="M332" s="1" t="str">
        <f>IF(IFERROR('1-Kurs'!M332/'1-Kurs'!M331-1,"")&lt;&gt;-100%,IFERROR('1-Kurs'!M332/'1-Kurs'!M331-1,""),"")</f>
        <v/>
      </c>
      <c r="N332" s="1" t="str">
        <f>IF(IFERROR('1-Kurs'!N332/'1-Kurs'!N331-1,"")&lt;&gt;-100%,IFERROR('1-Kurs'!N332/'1-Kurs'!N331-1,""),"")</f>
        <v/>
      </c>
      <c r="O332" s="1" t="str">
        <f>IF(IFERROR('1-Kurs'!O332/'1-Kurs'!O331-1,"")&lt;&gt;-100%,IFERROR('1-Kurs'!O332/'1-Kurs'!O331-1,""),"")</f>
        <v/>
      </c>
      <c r="P332" s="1" t="str">
        <f>IF(IFERROR('1-Kurs'!P332/'1-Kurs'!P331-1,"")&lt;&gt;-100%,IFERROR('1-Kurs'!P332/'1-Kurs'!P331-1,""),"")</f>
        <v/>
      </c>
      <c r="Q332" s="1" t="str">
        <f>IF(IFERROR('1-Kurs'!Q332/'1-Kurs'!Q331-1,"")&lt;&gt;-100%,IFERROR('1-Kurs'!Q332/'1-Kurs'!Q331-1,""),"")</f>
        <v/>
      </c>
      <c r="R332" s="1" t="str">
        <f>IF(IFERROR('1-Kurs'!R332/'1-Kurs'!R331-1,"")&lt;&gt;-100%,IFERROR('1-Kurs'!R332/'1-Kurs'!R331-1,""),"")</f>
        <v/>
      </c>
      <c r="S332" s="1" t="str">
        <f>IF(IFERROR('1-Kurs'!S332/'1-Kurs'!S331-1,"")&lt;&gt;-100%,IFERROR('1-Kurs'!S332/'1-Kurs'!S331-1,""),"")</f>
        <v/>
      </c>
      <c r="T332" s="1" t="str">
        <f>IF(IFERROR('1-Kurs'!T332/'1-Kurs'!T331-1,"")&lt;&gt;-100%,IFERROR('1-Kurs'!T332/'1-Kurs'!T331-1,""),"")</f>
        <v/>
      </c>
      <c r="U332" s="1" t="str">
        <f>IF(IFERROR('1-Kurs'!U332/'1-Kurs'!U331-1,"")&lt;&gt;-100%,IFERROR('1-Kurs'!U332/'1-Kurs'!U331-1,""),"")</f>
        <v/>
      </c>
      <c r="V332" s="1" t="str">
        <f>IF(IFERROR('1-Kurs'!V332/'1-Kurs'!V331-1,"")&lt;&gt;-100%,IFERROR('1-Kurs'!V332/'1-Kurs'!V331-1,""),"")</f>
        <v/>
      </c>
      <c r="W332" s="1" t="str">
        <f>IF(IFERROR('1-Kurs'!W332/'1-Kurs'!W331-1,"")&lt;&gt;-100%,IFERROR('1-Kurs'!W332/'1-Kurs'!W331-1,""),"")</f>
        <v/>
      </c>
      <c r="X332" s="1" t="str">
        <f>IF(IFERROR('1-Kurs'!X332/'1-Kurs'!X331-1,"")&lt;&gt;-100%,IFERROR('1-Kurs'!X332/'1-Kurs'!X331-1,""),"")</f>
        <v/>
      </c>
      <c r="Y332" s="1" t="str">
        <f>IF(IFERROR('1-Kurs'!Y332/'1-Kurs'!Y331-1,"")&lt;&gt;-100%,IFERROR('1-Kurs'!Y332/'1-Kurs'!Y331-1,""),"")</f>
        <v/>
      </c>
      <c r="Z332" s="1" t="str">
        <f>IF(IFERROR('1-Kurs'!Z332/'1-Kurs'!Z331-1,"")&lt;&gt;-100%,IFERROR('1-Kurs'!Z332/'1-Kurs'!Z331-1,""),"")</f>
        <v/>
      </c>
      <c r="AA332" s="1" t="str">
        <f>IF(IFERROR('1-Kurs'!AA332/'1-Kurs'!AA331-1,"")&lt;&gt;-100%,IFERROR('1-Kurs'!AA332/'1-Kurs'!AA331-1,""),"")</f>
        <v/>
      </c>
      <c r="AB332" s="1" t="str">
        <f>IF(IFERROR('1-Kurs'!AB332/'1-Kurs'!AB331-1,"")&lt;&gt;-100%,IFERROR('1-Kurs'!AB332/'1-Kurs'!AB331-1,""),"")</f>
        <v/>
      </c>
      <c r="AC332" s="5"/>
    </row>
    <row r="333" spans="1:29" ht="12.75" customHeight="1" x14ac:dyDescent="0.2">
      <c r="A333" s="9" t="str">
        <f>IF('1-Kurs'!A333=0,"",'1-Kurs'!A333)</f>
        <v/>
      </c>
      <c r="B333" s="1" t="str">
        <f>IF(IFERROR('1-Kurs'!B333/'1-Kurs'!B332-1,"")&lt;&gt;-100%,IFERROR('1-Kurs'!B333/'1-Kurs'!B332-1,""),"")</f>
        <v/>
      </c>
      <c r="C333" s="1" t="str">
        <f>IF(IFERROR('1-Kurs'!C333/'1-Kurs'!C332-1,"")&lt;&gt;-100%,IFERROR('1-Kurs'!C333/'1-Kurs'!C332-1,""),"")</f>
        <v/>
      </c>
      <c r="D333" s="1" t="str">
        <f>IF(IFERROR('1-Kurs'!D333/'1-Kurs'!D332-1,"")&lt;&gt;-100%,IFERROR('1-Kurs'!D333/'1-Kurs'!D332-1,""),"")</f>
        <v/>
      </c>
      <c r="E333" s="1" t="str">
        <f>IF(IFERROR('1-Kurs'!E333/'1-Kurs'!E332-1,"")&lt;&gt;-100%,IFERROR('1-Kurs'!E333/'1-Kurs'!E332-1,""),"")</f>
        <v/>
      </c>
      <c r="F333" s="1" t="str">
        <f>IF(IFERROR('1-Kurs'!F333/'1-Kurs'!F332-1,"")&lt;&gt;-100%,IFERROR('1-Kurs'!F333/'1-Kurs'!F332-1,""),"")</f>
        <v/>
      </c>
      <c r="G333" s="1" t="str">
        <f>IF(IFERROR('1-Kurs'!G333/'1-Kurs'!G332-1,"")&lt;&gt;-100%,IFERROR('1-Kurs'!G333/'1-Kurs'!G332-1,""),"")</f>
        <v/>
      </c>
      <c r="H333" s="1" t="str">
        <f>IF(IFERROR('1-Kurs'!H333/'1-Kurs'!H332-1,"")&lt;&gt;-100%,IFERROR('1-Kurs'!H333/'1-Kurs'!H332-1,""),"")</f>
        <v/>
      </c>
      <c r="I333" s="1" t="str">
        <f>IF(IFERROR('1-Kurs'!I333/'1-Kurs'!I332-1,"")&lt;&gt;-100%,IFERROR('1-Kurs'!I333/'1-Kurs'!I332-1,""),"")</f>
        <v/>
      </c>
      <c r="J333" s="1" t="str">
        <f>IF(IFERROR('1-Kurs'!J333/'1-Kurs'!J332-1,"")&lt;&gt;-100%,IFERROR('1-Kurs'!J333/'1-Kurs'!J332-1,""),"")</f>
        <v/>
      </c>
      <c r="K333" s="1" t="str">
        <f>IF(IFERROR('1-Kurs'!K333/'1-Kurs'!K332-1,"")&lt;&gt;-100%,IFERROR('1-Kurs'!K333/'1-Kurs'!K332-1,""),"")</f>
        <v/>
      </c>
      <c r="L333" s="1" t="str">
        <f>IF(IFERROR('1-Kurs'!L333/'1-Kurs'!L332-1,"")&lt;&gt;-100%,IFERROR('1-Kurs'!L333/'1-Kurs'!L332-1,""),"")</f>
        <v/>
      </c>
      <c r="M333" s="1" t="str">
        <f>IF(IFERROR('1-Kurs'!M333/'1-Kurs'!M332-1,"")&lt;&gt;-100%,IFERROR('1-Kurs'!M333/'1-Kurs'!M332-1,""),"")</f>
        <v/>
      </c>
      <c r="N333" s="1" t="str">
        <f>IF(IFERROR('1-Kurs'!N333/'1-Kurs'!N332-1,"")&lt;&gt;-100%,IFERROR('1-Kurs'!N333/'1-Kurs'!N332-1,""),"")</f>
        <v/>
      </c>
      <c r="O333" s="1" t="str">
        <f>IF(IFERROR('1-Kurs'!O333/'1-Kurs'!O332-1,"")&lt;&gt;-100%,IFERROR('1-Kurs'!O333/'1-Kurs'!O332-1,""),"")</f>
        <v/>
      </c>
      <c r="P333" s="1" t="str">
        <f>IF(IFERROR('1-Kurs'!P333/'1-Kurs'!P332-1,"")&lt;&gt;-100%,IFERROR('1-Kurs'!P333/'1-Kurs'!P332-1,""),"")</f>
        <v/>
      </c>
      <c r="Q333" s="1" t="str">
        <f>IF(IFERROR('1-Kurs'!Q333/'1-Kurs'!Q332-1,"")&lt;&gt;-100%,IFERROR('1-Kurs'!Q333/'1-Kurs'!Q332-1,""),"")</f>
        <v/>
      </c>
      <c r="R333" s="1" t="str">
        <f>IF(IFERROR('1-Kurs'!R333/'1-Kurs'!R332-1,"")&lt;&gt;-100%,IFERROR('1-Kurs'!R333/'1-Kurs'!R332-1,""),"")</f>
        <v/>
      </c>
      <c r="S333" s="1" t="str">
        <f>IF(IFERROR('1-Kurs'!S333/'1-Kurs'!S332-1,"")&lt;&gt;-100%,IFERROR('1-Kurs'!S333/'1-Kurs'!S332-1,""),"")</f>
        <v/>
      </c>
      <c r="T333" s="1" t="str">
        <f>IF(IFERROR('1-Kurs'!T333/'1-Kurs'!T332-1,"")&lt;&gt;-100%,IFERROR('1-Kurs'!T333/'1-Kurs'!T332-1,""),"")</f>
        <v/>
      </c>
      <c r="U333" s="1" t="str">
        <f>IF(IFERROR('1-Kurs'!U333/'1-Kurs'!U332-1,"")&lt;&gt;-100%,IFERROR('1-Kurs'!U333/'1-Kurs'!U332-1,""),"")</f>
        <v/>
      </c>
      <c r="V333" s="1" t="str">
        <f>IF(IFERROR('1-Kurs'!V333/'1-Kurs'!V332-1,"")&lt;&gt;-100%,IFERROR('1-Kurs'!V333/'1-Kurs'!V332-1,""),"")</f>
        <v/>
      </c>
      <c r="W333" s="1" t="str">
        <f>IF(IFERROR('1-Kurs'!W333/'1-Kurs'!W332-1,"")&lt;&gt;-100%,IFERROR('1-Kurs'!W333/'1-Kurs'!W332-1,""),"")</f>
        <v/>
      </c>
      <c r="X333" s="1" t="str">
        <f>IF(IFERROR('1-Kurs'!X333/'1-Kurs'!X332-1,"")&lt;&gt;-100%,IFERROR('1-Kurs'!X333/'1-Kurs'!X332-1,""),"")</f>
        <v/>
      </c>
      <c r="Y333" s="1" t="str">
        <f>IF(IFERROR('1-Kurs'!Y333/'1-Kurs'!Y332-1,"")&lt;&gt;-100%,IFERROR('1-Kurs'!Y333/'1-Kurs'!Y332-1,""),"")</f>
        <v/>
      </c>
      <c r="Z333" s="1" t="str">
        <f>IF(IFERROR('1-Kurs'!Z333/'1-Kurs'!Z332-1,"")&lt;&gt;-100%,IFERROR('1-Kurs'!Z333/'1-Kurs'!Z332-1,""),"")</f>
        <v/>
      </c>
      <c r="AA333" s="1" t="str">
        <f>IF(IFERROR('1-Kurs'!AA333/'1-Kurs'!AA332-1,"")&lt;&gt;-100%,IFERROR('1-Kurs'!AA333/'1-Kurs'!AA332-1,""),"")</f>
        <v/>
      </c>
      <c r="AB333" s="1" t="str">
        <f>IF(IFERROR('1-Kurs'!AB333/'1-Kurs'!AB332-1,"")&lt;&gt;-100%,IFERROR('1-Kurs'!AB333/'1-Kurs'!AB332-1,""),"")</f>
        <v/>
      </c>
      <c r="AC333" s="5"/>
    </row>
    <row r="334" spans="1:29" ht="12.75" customHeight="1" x14ac:dyDescent="0.2">
      <c r="A334" s="9" t="str">
        <f>IF('1-Kurs'!A334=0,"",'1-Kurs'!A334)</f>
        <v/>
      </c>
      <c r="B334" s="1" t="str">
        <f>IF(IFERROR('1-Kurs'!B334/'1-Kurs'!B333-1,"")&lt;&gt;-100%,IFERROR('1-Kurs'!B334/'1-Kurs'!B333-1,""),"")</f>
        <v/>
      </c>
      <c r="C334" s="1" t="str">
        <f>IF(IFERROR('1-Kurs'!C334/'1-Kurs'!C333-1,"")&lt;&gt;-100%,IFERROR('1-Kurs'!C334/'1-Kurs'!C333-1,""),"")</f>
        <v/>
      </c>
      <c r="D334" s="1" t="str">
        <f>IF(IFERROR('1-Kurs'!D334/'1-Kurs'!D333-1,"")&lt;&gt;-100%,IFERROR('1-Kurs'!D334/'1-Kurs'!D333-1,""),"")</f>
        <v/>
      </c>
      <c r="E334" s="1" t="str">
        <f>IF(IFERROR('1-Kurs'!E334/'1-Kurs'!E333-1,"")&lt;&gt;-100%,IFERROR('1-Kurs'!E334/'1-Kurs'!E333-1,""),"")</f>
        <v/>
      </c>
      <c r="F334" s="1" t="str">
        <f>IF(IFERROR('1-Kurs'!F334/'1-Kurs'!F333-1,"")&lt;&gt;-100%,IFERROR('1-Kurs'!F334/'1-Kurs'!F333-1,""),"")</f>
        <v/>
      </c>
      <c r="G334" s="1" t="str">
        <f>IF(IFERROR('1-Kurs'!G334/'1-Kurs'!G333-1,"")&lt;&gt;-100%,IFERROR('1-Kurs'!G334/'1-Kurs'!G333-1,""),"")</f>
        <v/>
      </c>
      <c r="H334" s="1" t="str">
        <f>IF(IFERROR('1-Kurs'!H334/'1-Kurs'!H333-1,"")&lt;&gt;-100%,IFERROR('1-Kurs'!H334/'1-Kurs'!H333-1,""),"")</f>
        <v/>
      </c>
      <c r="I334" s="1" t="str">
        <f>IF(IFERROR('1-Kurs'!I334/'1-Kurs'!I333-1,"")&lt;&gt;-100%,IFERROR('1-Kurs'!I334/'1-Kurs'!I333-1,""),"")</f>
        <v/>
      </c>
      <c r="J334" s="1" t="str">
        <f>IF(IFERROR('1-Kurs'!J334/'1-Kurs'!J333-1,"")&lt;&gt;-100%,IFERROR('1-Kurs'!J334/'1-Kurs'!J333-1,""),"")</f>
        <v/>
      </c>
      <c r="K334" s="1" t="str">
        <f>IF(IFERROR('1-Kurs'!K334/'1-Kurs'!K333-1,"")&lt;&gt;-100%,IFERROR('1-Kurs'!K334/'1-Kurs'!K333-1,""),"")</f>
        <v/>
      </c>
      <c r="L334" s="1" t="str">
        <f>IF(IFERROR('1-Kurs'!L334/'1-Kurs'!L333-1,"")&lt;&gt;-100%,IFERROR('1-Kurs'!L334/'1-Kurs'!L333-1,""),"")</f>
        <v/>
      </c>
      <c r="M334" s="1" t="str">
        <f>IF(IFERROR('1-Kurs'!M334/'1-Kurs'!M333-1,"")&lt;&gt;-100%,IFERROR('1-Kurs'!M334/'1-Kurs'!M333-1,""),"")</f>
        <v/>
      </c>
      <c r="N334" s="1" t="str">
        <f>IF(IFERROR('1-Kurs'!N334/'1-Kurs'!N333-1,"")&lt;&gt;-100%,IFERROR('1-Kurs'!N334/'1-Kurs'!N333-1,""),"")</f>
        <v/>
      </c>
      <c r="O334" s="1" t="str">
        <f>IF(IFERROR('1-Kurs'!O334/'1-Kurs'!O333-1,"")&lt;&gt;-100%,IFERROR('1-Kurs'!O334/'1-Kurs'!O333-1,""),"")</f>
        <v/>
      </c>
      <c r="P334" s="1" t="str">
        <f>IF(IFERROR('1-Kurs'!P334/'1-Kurs'!P333-1,"")&lt;&gt;-100%,IFERROR('1-Kurs'!P334/'1-Kurs'!P333-1,""),"")</f>
        <v/>
      </c>
      <c r="Q334" s="1" t="str">
        <f>IF(IFERROR('1-Kurs'!Q334/'1-Kurs'!Q333-1,"")&lt;&gt;-100%,IFERROR('1-Kurs'!Q334/'1-Kurs'!Q333-1,""),"")</f>
        <v/>
      </c>
      <c r="R334" s="1" t="str">
        <f>IF(IFERROR('1-Kurs'!R334/'1-Kurs'!R333-1,"")&lt;&gt;-100%,IFERROR('1-Kurs'!R334/'1-Kurs'!R333-1,""),"")</f>
        <v/>
      </c>
      <c r="S334" s="1" t="str">
        <f>IF(IFERROR('1-Kurs'!S334/'1-Kurs'!S333-1,"")&lt;&gt;-100%,IFERROR('1-Kurs'!S334/'1-Kurs'!S333-1,""),"")</f>
        <v/>
      </c>
      <c r="T334" s="1" t="str">
        <f>IF(IFERROR('1-Kurs'!T334/'1-Kurs'!T333-1,"")&lt;&gt;-100%,IFERROR('1-Kurs'!T334/'1-Kurs'!T333-1,""),"")</f>
        <v/>
      </c>
      <c r="U334" s="1" t="str">
        <f>IF(IFERROR('1-Kurs'!U334/'1-Kurs'!U333-1,"")&lt;&gt;-100%,IFERROR('1-Kurs'!U334/'1-Kurs'!U333-1,""),"")</f>
        <v/>
      </c>
      <c r="V334" s="1" t="str">
        <f>IF(IFERROR('1-Kurs'!V334/'1-Kurs'!V333-1,"")&lt;&gt;-100%,IFERROR('1-Kurs'!V334/'1-Kurs'!V333-1,""),"")</f>
        <v/>
      </c>
      <c r="W334" s="1" t="str">
        <f>IF(IFERROR('1-Kurs'!W334/'1-Kurs'!W333-1,"")&lt;&gt;-100%,IFERROR('1-Kurs'!W334/'1-Kurs'!W333-1,""),"")</f>
        <v/>
      </c>
      <c r="X334" s="1" t="str">
        <f>IF(IFERROR('1-Kurs'!X334/'1-Kurs'!X333-1,"")&lt;&gt;-100%,IFERROR('1-Kurs'!X334/'1-Kurs'!X333-1,""),"")</f>
        <v/>
      </c>
      <c r="Y334" s="1" t="str">
        <f>IF(IFERROR('1-Kurs'!Y334/'1-Kurs'!Y333-1,"")&lt;&gt;-100%,IFERROR('1-Kurs'!Y334/'1-Kurs'!Y333-1,""),"")</f>
        <v/>
      </c>
      <c r="Z334" s="1" t="str">
        <f>IF(IFERROR('1-Kurs'!Z334/'1-Kurs'!Z333-1,"")&lt;&gt;-100%,IFERROR('1-Kurs'!Z334/'1-Kurs'!Z333-1,""),"")</f>
        <v/>
      </c>
      <c r="AA334" s="1" t="str">
        <f>IF(IFERROR('1-Kurs'!AA334/'1-Kurs'!AA333-1,"")&lt;&gt;-100%,IFERROR('1-Kurs'!AA334/'1-Kurs'!AA333-1,""),"")</f>
        <v/>
      </c>
      <c r="AB334" s="1" t="str">
        <f>IF(IFERROR('1-Kurs'!AB334/'1-Kurs'!AB333-1,"")&lt;&gt;-100%,IFERROR('1-Kurs'!AB334/'1-Kurs'!AB333-1,""),"")</f>
        <v/>
      </c>
      <c r="AC334" s="5"/>
    </row>
    <row r="335" spans="1:29" ht="12.75" customHeight="1" x14ac:dyDescent="0.2">
      <c r="A335" s="9" t="str">
        <f>IF('1-Kurs'!A335=0,"",'1-Kurs'!A335)</f>
        <v/>
      </c>
      <c r="B335" s="1" t="str">
        <f>IF(IFERROR('1-Kurs'!B335/'1-Kurs'!B334-1,"")&lt;&gt;-100%,IFERROR('1-Kurs'!B335/'1-Kurs'!B334-1,""),"")</f>
        <v/>
      </c>
      <c r="C335" s="1" t="str">
        <f>IF(IFERROR('1-Kurs'!C335/'1-Kurs'!C334-1,"")&lt;&gt;-100%,IFERROR('1-Kurs'!C335/'1-Kurs'!C334-1,""),"")</f>
        <v/>
      </c>
      <c r="D335" s="1" t="str">
        <f>IF(IFERROR('1-Kurs'!D335/'1-Kurs'!D334-1,"")&lt;&gt;-100%,IFERROR('1-Kurs'!D335/'1-Kurs'!D334-1,""),"")</f>
        <v/>
      </c>
      <c r="E335" s="1" t="str">
        <f>IF(IFERROR('1-Kurs'!E335/'1-Kurs'!E334-1,"")&lt;&gt;-100%,IFERROR('1-Kurs'!E335/'1-Kurs'!E334-1,""),"")</f>
        <v/>
      </c>
      <c r="F335" s="1" t="str">
        <f>IF(IFERROR('1-Kurs'!F335/'1-Kurs'!F334-1,"")&lt;&gt;-100%,IFERROR('1-Kurs'!F335/'1-Kurs'!F334-1,""),"")</f>
        <v/>
      </c>
      <c r="G335" s="1" t="str">
        <f>IF(IFERROR('1-Kurs'!G335/'1-Kurs'!G334-1,"")&lt;&gt;-100%,IFERROR('1-Kurs'!G335/'1-Kurs'!G334-1,""),"")</f>
        <v/>
      </c>
      <c r="H335" s="1" t="str">
        <f>IF(IFERROR('1-Kurs'!H335/'1-Kurs'!H334-1,"")&lt;&gt;-100%,IFERROR('1-Kurs'!H335/'1-Kurs'!H334-1,""),"")</f>
        <v/>
      </c>
      <c r="I335" s="1" t="str">
        <f>IF(IFERROR('1-Kurs'!I335/'1-Kurs'!I334-1,"")&lt;&gt;-100%,IFERROR('1-Kurs'!I335/'1-Kurs'!I334-1,""),"")</f>
        <v/>
      </c>
      <c r="J335" s="1" t="str">
        <f>IF(IFERROR('1-Kurs'!J335/'1-Kurs'!J334-1,"")&lt;&gt;-100%,IFERROR('1-Kurs'!J335/'1-Kurs'!J334-1,""),"")</f>
        <v/>
      </c>
      <c r="K335" s="1" t="str">
        <f>IF(IFERROR('1-Kurs'!K335/'1-Kurs'!K334-1,"")&lt;&gt;-100%,IFERROR('1-Kurs'!K335/'1-Kurs'!K334-1,""),"")</f>
        <v/>
      </c>
      <c r="L335" s="1" t="str">
        <f>IF(IFERROR('1-Kurs'!L335/'1-Kurs'!L334-1,"")&lt;&gt;-100%,IFERROR('1-Kurs'!L335/'1-Kurs'!L334-1,""),"")</f>
        <v/>
      </c>
      <c r="M335" s="1" t="str">
        <f>IF(IFERROR('1-Kurs'!M335/'1-Kurs'!M334-1,"")&lt;&gt;-100%,IFERROR('1-Kurs'!M335/'1-Kurs'!M334-1,""),"")</f>
        <v/>
      </c>
      <c r="N335" s="1" t="str">
        <f>IF(IFERROR('1-Kurs'!N335/'1-Kurs'!N334-1,"")&lt;&gt;-100%,IFERROR('1-Kurs'!N335/'1-Kurs'!N334-1,""),"")</f>
        <v/>
      </c>
      <c r="O335" s="1" t="str">
        <f>IF(IFERROR('1-Kurs'!O335/'1-Kurs'!O334-1,"")&lt;&gt;-100%,IFERROR('1-Kurs'!O335/'1-Kurs'!O334-1,""),"")</f>
        <v/>
      </c>
      <c r="P335" s="1" t="str">
        <f>IF(IFERROR('1-Kurs'!P335/'1-Kurs'!P334-1,"")&lt;&gt;-100%,IFERROR('1-Kurs'!P335/'1-Kurs'!P334-1,""),"")</f>
        <v/>
      </c>
      <c r="Q335" s="1" t="str">
        <f>IF(IFERROR('1-Kurs'!Q335/'1-Kurs'!Q334-1,"")&lt;&gt;-100%,IFERROR('1-Kurs'!Q335/'1-Kurs'!Q334-1,""),"")</f>
        <v/>
      </c>
      <c r="R335" s="1" t="str">
        <f>IF(IFERROR('1-Kurs'!R335/'1-Kurs'!R334-1,"")&lt;&gt;-100%,IFERROR('1-Kurs'!R335/'1-Kurs'!R334-1,""),"")</f>
        <v/>
      </c>
      <c r="S335" s="1" t="str">
        <f>IF(IFERROR('1-Kurs'!S335/'1-Kurs'!S334-1,"")&lt;&gt;-100%,IFERROR('1-Kurs'!S335/'1-Kurs'!S334-1,""),"")</f>
        <v/>
      </c>
      <c r="T335" s="1" t="str">
        <f>IF(IFERROR('1-Kurs'!T335/'1-Kurs'!T334-1,"")&lt;&gt;-100%,IFERROR('1-Kurs'!T335/'1-Kurs'!T334-1,""),"")</f>
        <v/>
      </c>
      <c r="U335" s="1" t="str">
        <f>IF(IFERROR('1-Kurs'!U335/'1-Kurs'!U334-1,"")&lt;&gt;-100%,IFERROR('1-Kurs'!U335/'1-Kurs'!U334-1,""),"")</f>
        <v/>
      </c>
      <c r="V335" s="1" t="str">
        <f>IF(IFERROR('1-Kurs'!V335/'1-Kurs'!V334-1,"")&lt;&gt;-100%,IFERROR('1-Kurs'!V335/'1-Kurs'!V334-1,""),"")</f>
        <v/>
      </c>
      <c r="W335" s="1" t="str">
        <f>IF(IFERROR('1-Kurs'!W335/'1-Kurs'!W334-1,"")&lt;&gt;-100%,IFERROR('1-Kurs'!W335/'1-Kurs'!W334-1,""),"")</f>
        <v/>
      </c>
      <c r="X335" s="1" t="str">
        <f>IF(IFERROR('1-Kurs'!X335/'1-Kurs'!X334-1,"")&lt;&gt;-100%,IFERROR('1-Kurs'!X335/'1-Kurs'!X334-1,""),"")</f>
        <v/>
      </c>
      <c r="Y335" s="1" t="str">
        <f>IF(IFERROR('1-Kurs'!Y335/'1-Kurs'!Y334-1,"")&lt;&gt;-100%,IFERROR('1-Kurs'!Y335/'1-Kurs'!Y334-1,""),"")</f>
        <v/>
      </c>
      <c r="Z335" s="1" t="str">
        <f>IF(IFERROR('1-Kurs'!Z335/'1-Kurs'!Z334-1,"")&lt;&gt;-100%,IFERROR('1-Kurs'!Z335/'1-Kurs'!Z334-1,""),"")</f>
        <v/>
      </c>
      <c r="AA335" s="1" t="str">
        <f>IF(IFERROR('1-Kurs'!AA335/'1-Kurs'!AA334-1,"")&lt;&gt;-100%,IFERROR('1-Kurs'!AA335/'1-Kurs'!AA334-1,""),"")</f>
        <v/>
      </c>
      <c r="AB335" s="1" t="str">
        <f>IF(IFERROR('1-Kurs'!AB335/'1-Kurs'!AB334-1,"")&lt;&gt;-100%,IFERROR('1-Kurs'!AB335/'1-Kurs'!AB334-1,""),"")</f>
        <v/>
      </c>
      <c r="AC335" s="5"/>
    </row>
    <row r="336" spans="1:29" ht="12.75" customHeight="1" x14ac:dyDescent="0.2">
      <c r="A336" s="9" t="str">
        <f>IF('1-Kurs'!A336=0,"",'1-Kurs'!A336)</f>
        <v/>
      </c>
      <c r="B336" s="1" t="str">
        <f>IF(IFERROR('1-Kurs'!B336/'1-Kurs'!B335-1,"")&lt;&gt;-100%,IFERROR('1-Kurs'!B336/'1-Kurs'!B335-1,""),"")</f>
        <v/>
      </c>
      <c r="C336" s="1" t="str">
        <f>IF(IFERROR('1-Kurs'!C336/'1-Kurs'!C335-1,"")&lt;&gt;-100%,IFERROR('1-Kurs'!C336/'1-Kurs'!C335-1,""),"")</f>
        <v/>
      </c>
      <c r="D336" s="1" t="str">
        <f>IF(IFERROR('1-Kurs'!D336/'1-Kurs'!D335-1,"")&lt;&gt;-100%,IFERROR('1-Kurs'!D336/'1-Kurs'!D335-1,""),"")</f>
        <v/>
      </c>
      <c r="E336" s="1" t="str">
        <f>IF(IFERROR('1-Kurs'!E336/'1-Kurs'!E335-1,"")&lt;&gt;-100%,IFERROR('1-Kurs'!E336/'1-Kurs'!E335-1,""),"")</f>
        <v/>
      </c>
      <c r="F336" s="1" t="str">
        <f>IF(IFERROR('1-Kurs'!F336/'1-Kurs'!F335-1,"")&lt;&gt;-100%,IFERROR('1-Kurs'!F336/'1-Kurs'!F335-1,""),"")</f>
        <v/>
      </c>
      <c r="G336" s="1" t="str">
        <f>IF(IFERROR('1-Kurs'!G336/'1-Kurs'!G335-1,"")&lt;&gt;-100%,IFERROR('1-Kurs'!G336/'1-Kurs'!G335-1,""),"")</f>
        <v/>
      </c>
      <c r="H336" s="1" t="str">
        <f>IF(IFERROR('1-Kurs'!H336/'1-Kurs'!H335-1,"")&lt;&gt;-100%,IFERROR('1-Kurs'!H336/'1-Kurs'!H335-1,""),"")</f>
        <v/>
      </c>
      <c r="I336" s="1" t="str">
        <f>IF(IFERROR('1-Kurs'!I336/'1-Kurs'!I335-1,"")&lt;&gt;-100%,IFERROR('1-Kurs'!I336/'1-Kurs'!I335-1,""),"")</f>
        <v/>
      </c>
      <c r="J336" s="1" t="str">
        <f>IF(IFERROR('1-Kurs'!J336/'1-Kurs'!J335-1,"")&lt;&gt;-100%,IFERROR('1-Kurs'!J336/'1-Kurs'!J335-1,""),"")</f>
        <v/>
      </c>
      <c r="K336" s="1" t="str">
        <f>IF(IFERROR('1-Kurs'!K336/'1-Kurs'!K335-1,"")&lt;&gt;-100%,IFERROR('1-Kurs'!K336/'1-Kurs'!K335-1,""),"")</f>
        <v/>
      </c>
      <c r="L336" s="1" t="str">
        <f>IF(IFERROR('1-Kurs'!L336/'1-Kurs'!L335-1,"")&lt;&gt;-100%,IFERROR('1-Kurs'!L336/'1-Kurs'!L335-1,""),"")</f>
        <v/>
      </c>
      <c r="M336" s="1" t="str">
        <f>IF(IFERROR('1-Kurs'!M336/'1-Kurs'!M335-1,"")&lt;&gt;-100%,IFERROR('1-Kurs'!M336/'1-Kurs'!M335-1,""),"")</f>
        <v/>
      </c>
      <c r="N336" s="1" t="str">
        <f>IF(IFERROR('1-Kurs'!N336/'1-Kurs'!N335-1,"")&lt;&gt;-100%,IFERROR('1-Kurs'!N336/'1-Kurs'!N335-1,""),"")</f>
        <v/>
      </c>
      <c r="O336" s="1" t="str">
        <f>IF(IFERROR('1-Kurs'!O336/'1-Kurs'!O335-1,"")&lt;&gt;-100%,IFERROR('1-Kurs'!O336/'1-Kurs'!O335-1,""),"")</f>
        <v/>
      </c>
      <c r="P336" s="1" t="str">
        <f>IF(IFERROR('1-Kurs'!P336/'1-Kurs'!P335-1,"")&lt;&gt;-100%,IFERROR('1-Kurs'!P336/'1-Kurs'!P335-1,""),"")</f>
        <v/>
      </c>
      <c r="Q336" s="1" t="str">
        <f>IF(IFERROR('1-Kurs'!Q336/'1-Kurs'!Q335-1,"")&lt;&gt;-100%,IFERROR('1-Kurs'!Q336/'1-Kurs'!Q335-1,""),"")</f>
        <v/>
      </c>
      <c r="R336" s="1" t="str">
        <f>IF(IFERROR('1-Kurs'!R336/'1-Kurs'!R335-1,"")&lt;&gt;-100%,IFERROR('1-Kurs'!R336/'1-Kurs'!R335-1,""),"")</f>
        <v/>
      </c>
      <c r="S336" s="1" t="str">
        <f>IF(IFERROR('1-Kurs'!S336/'1-Kurs'!S335-1,"")&lt;&gt;-100%,IFERROR('1-Kurs'!S336/'1-Kurs'!S335-1,""),"")</f>
        <v/>
      </c>
      <c r="T336" s="1" t="str">
        <f>IF(IFERROR('1-Kurs'!T336/'1-Kurs'!T335-1,"")&lt;&gt;-100%,IFERROR('1-Kurs'!T336/'1-Kurs'!T335-1,""),"")</f>
        <v/>
      </c>
      <c r="U336" s="1" t="str">
        <f>IF(IFERROR('1-Kurs'!U336/'1-Kurs'!U335-1,"")&lt;&gt;-100%,IFERROR('1-Kurs'!U336/'1-Kurs'!U335-1,""),"")</f>
        <v/>
      </c>
      <c r="V336" s="1" t="str">
        <f>IF(IFERROR('1-Kurs'!V336/'1-Kurs'!V335-1,"")&lt;&gt;-100%,IFERROR('1-Kurs'!V336/'1-Kurs'!V335-1,""),"")</f>
        <v/>
      </c>
      <c r="W336" s="1" t="str">
        <f>IF(IFERROR('1-Kurs'!W336/'1-Kurs'!W335-1,"")&lt;&gt;-100%,IFERROR('1-Kurs'!W336/'1-Kurs'!W335-1,""),"")</f>
        <v/>
      </c>
      <c r="X336" s="1" t="str">
        <f>IF(IFERROR('1-Kurs'!X336/'1-Kurs'!X335-1,"")&lt;&gt;-100%,IFERROR('1-Kurs'!X336/'1-Kurs'!X335-1,""),"")</f>
        <v/>
      </c>
      <c r="Y336" s="1" t="str">
        <f>IF(IFERROR('1-Kurs'!Y336/'1-Kurs'!Y335-1,"")&lt;&gt;-100%,IFERROR('1-Kurs'!Y336/'1-Kurs'!Y335-1,""),"")</f>
        <v/>
      </c>
      <c r="Z336" s="1" t="str">
        <f>IF(IFERROR('1-Kurs'!Z336/'1-Kurs'!Z335-1,"")&lt;&gt;-100%,IFERROR('1-Kurs'!Z336/'1-Kurs'!Z335-1,""),"")</f>
        <v/>
      </c>
      <c r="AA336" s="1" t="str">
        <f>IF(IFERROR('1-Kurs'!AA336/'1-Kurs'!AA335-1,"")&lt;&gt;-100%,IFERROR('1-Kurs'!AA336/'1-Kurs'!AA335-1,""),"")</f>
        <v/>
      </c>
      <c r="AB336" s="1" t="str">
        <f>IF(IFERROR('1-Kurs'!AB336/'1-Kurs'!AB335-1,"")&lt;&gt;-100%,IFERROR('1-Kurs'!AB336/'1-Kurs'!AB335-1,""),"")</f>
        <v/>
      </c>
      <c r="AC336" s="5"/>
    </row>
    <row r="337" spans="1:29" ht="12.75" customHeight="1" x14ac:dyDescent="0.2">
      <c r="A337" s="9" t="str">
        <f>IF('1-Kurs'!A337=0,"",'1-Kurs'!A337)</f>
        <v/>
      </c>
      <c r="B337" s="1" t="str">
        <f>IF(IFERROR('1-Kurs'!B337/'1-Kurs'!B336-1,"")&lt;&gt;-100%,IFERROR('1-Kurs'!B337/'1-Kurs'!B336-1,""),"")</f>
        <v/>
      </c>
      <c r="C337" s="1" t="str">
        <f>IF(IFERROR('1-Kurs'!C337/'1-Kurs'!C336-1,"")&lt;&gt;-100%,IFERROR('1-Kurs'!C337/'1-Kurs'!C336-1,""),"")</f>
        <v/>
      </c>
      <c r="D337" s="1" t="str">
        <f>IF(IFERROR('1-Kurs'!D337/'1-Kurs'!D336-1,"")&lt;&gt;-100%,IFERROR('1-Kurs'!D337/'1-Kurs'!D336-1,""),"")</f>
        <v/>
      </c>
      <c r="E337" s="1" t="str">
        <f>IF(IFERROR('1-Kurs'!E337/'1-Kurs'!E336-1,"")&lt;&gt;-100%,IFERROR('1-Kurs'!E337/'1-Kurs'!E336-1,""),"")</f>
        <v/>
      </c>
      <c r="F337" s="1" t="str">
        <f>IF(IFERROR('1-Kurs'!F337/'1-Kurs'!F336-1,"")&lt;&gt;-100%,IFERROR('1-Kurs'!F337/'1-Kurs'!F336-1,""),"")</f>
        <v/>
      </c>
      <c r="G337" s="1" t="str">
        <f>IF(IFERROR('1-Kurs'!G337/'1-Kurs'!G336-1,"")&lt;&gt;-100%,IFERROR('1-Kurs'!G337/'1-Kurs'!G336-1,""),"")</f>
        <v/>
      </c>
      <c r="H337" s="1" t="str">
        <f>IF(IFERROR('1-Kurs'!H337/'1-Kurs'!H336-1,"")&lt;&gt;-100%,IFERROR('1-Kurs'!H337/'1-Kurs'!H336-1,""),"")</f>
        <v/>
      </c>
      <c r="I337" s="1" t="str">
        <f>IF(IFERROR('1-Kurs'!I337/'1-Kurs'!I336-1,"")&lt;&gt;-100%,IFERROR('1-Kurs'!I337/'1-Kurs'!I336-1,""),"")</f>
        <v/>
      </c>
      <c r="J337" s="1" t="str">
        <f>IF(IFERROR('1-Kurs'!J337/'1-Kurs'!J336-1,"")&lt;&gt;-100%,IFERROR('1-Kurs'!J337/'1-Kurs'!J336-1,""),"")</f>
        <v/>
      </c>
      <c r="K337" s="1" t="str">
        <f>IF(IFERROR('1-Kurs'!K337/'1-Kurs'!K336-1,"")&lt;&gt;-100%,IFERROR('1-Kurs'!K337/'1-Kurs'!K336-1,""),"")</f>
        <v/>
      </c>
      <c r="L337" s="1" t="str">
        <f>IF(IFERROR('1-Kurs'!L337/'1-Kurs'!L336-1,"")&lt;&gt;-100%,IFERROR('1-Kurs'!L337/'1-Kurs'!L336-1,""),"")</f>
        <v/>
      </c>
      <c r="M337" s="1" t="str">
        <f>IF(IFERROR('1-Kurs'!M337/'1-Kurs'!M336-1,"")&lt;&gt;-100%,IFERROR('1-Kurs'!M337/'1-Kurs'!M336-1,""),"")</f>
        <v/>
      </c>
      <c r="N337" s="1" t="str">
        <f>IF(IFERROR('1-Kurs'!N337/'1-Kurs'!N336-1,"")&lt;&gt;-100%,IFERROR('1-Kurs'!N337/'1-Kurs'!N336-1,""),"")</f>
        <v/>
      </c>
      <c r="O337" s="1" t="str">
        <f>IF(IFERROR('1-Kurs'!O337/'1-Kurs'!O336-1,"")&lt;&gt;-100%,IFERROR('1-Kurs'!O337/'1-Kurs'!O336-1,""),"")</f>
        <v/>
      </c>
      <c r="P337" s="1" t="str">
        <f>IF(IFERROR('1-Kurs'!P337/'1-Kurs'!P336-1,"")&lt;&gt;-100%,IFERROR('1-Kurs'!P337/'1-Kurs'!P336-1,""),"")</f>
        <v/>
      </c>
      <c r="Q337" s="1" t="str">
        <f>IF(IFERROR('1-Kurs'!Q337/'1-Kurs'!Q336-1,"")&lt;&gt;-100%,IFERROR('1-Kurs'!Q337/'1-Kurs'!Q336-1,""),"")</f>
        <v/>
      </c>
      <c r="R337" s="1" t="str">
        <f>IF(IFERROR('1-Kurs'!R337/'1-Kurs'!R336-1,"")&lt;&gt;-100%,IFERROR('1-Kurs'!R337/'1-Kurs'!R336-1,""),"")</f>
        <v/>
      </c>
      <c r="S337" s="1" t="str">
        <f>IF(IFERROR('1-Kurs'!S337/'1-Kurs'!S336-1,"")&lt;&gt;-100%,IFERROR('1-Kurs'!S337/'1-Kurs'!S336-1,""),"")</f>
        <v/>
      </c>
      <c r="T337" s="1" t="str">
        <f>IF(IFERROR('1-Kurs'!T337/'1-Kurs'!T336-1,"")&lt;&gt;-100%,IFERROR('1-Kurs'!T337/'1-Kurs'!T336-1,""),"")</f>
        <v/>
      </c>
      <c r="U337" s="1" t="str">
        <f>IF(IFERROR('1-Kurs'!U337/'1-Kurs'!U336-1,"")&lt;&gt;-100%,IFERROR('1-Kurs'!U337/'1-Kurs'!U336-1,""),"")</f>
        <v/>
      </c>
      <c r="V337" s="1" t="str">
        <f>IF(IFERROR('1-Kurs'!V337/'1-Kurs'!V336-1,"")&lt;&gt;-100%,IFERROR('1-Kurs'!V337/'1-Kurs'!V336-1,""),"")</f>
        <v/>
      </c>
      <c r="W337" s="1" t="str">
        <f>IF(IFERROR('1-Kurs'!W337/'1-Kurs'!W336-1,"")&lt;&gt;-100%,IFERROR('1-Kurs'!W337/'1-Kurs'!W336-1,""),"")</f>
        <v/>
      </c>
      <c r="X337" s="1" t="str">
        <f>IF(IFERROR('1-Kurs'!X337/'1-Kurs'!X336-1,"")&lt;&gt;-100%,IFERROR('1-Kurs'!X337/'1-Kurs'!X336-1,""),"")</f>
        <v/>
      </c>
      <c r="Y337" s="1" t="str">
        <f>IF(IFERROR('1-Kurs'!Y337/'1-Kurs'!Y336-1,"")&lt;&gt;-100%,IFERROR('1-Kurs'!Y337/'1-Kurs'!Y336-1,""),"")</f>
        <v/>
      </c>
      <c r="Z337" s="1" t="str">
        <f>IF(IFERROR('1-Kurs'!Z337/'1-Kurs'!Z336-1,"")&lt;&gt;-100%,IFERROR('1-Kurs'!Z337/'1-Kurs'!Z336-1,""),"")</f>
        <v/>
      </c>
      <c r="AA337" s="1" t="str">
        <f>IF(IFERROR('1-Kurs'!AA337/'1-Kurs'!AA336-1,"")&lt;&gt;-100%,IFERROR('1-Kurs'!AA337/'1-Kurs'!AA336-1,""),"")</f>
        <v/>
      </c>
      <c r="AB337" s="1" t="str">
        <f>IF(IFERROR('1-Kurs'!AB337/'1-Kurs'!AB336-1,"")&lt;&gt;-100%,IFERROR('1-Kurs'!AB337/'1-Kurs'!AB336-1,""),"")</f>
        <v/>
      </c>
      <c r="AC337" s="5"/>
    </row>
    <row r="338" spans="1:29" ht="12.75" customHeight="1" x14ac:dyDescent="0.2">
      <c r="A338" s="9" t="str">
        <f>IF('1-Kurs'!A338=0,"",'1-Kurs'!A338)</f>
        <v/>
      </c>
      <c r="B338" s="1" t="str">
        <f>IF(IFERROR('1-Kurs'!B338/'1-Kurs'!B337-1,"")&lt;&gt;-100%,IFERROR('1-Kurs'!B338/'1-Kurs'!B337-1,""),"")</f>
        <v/>
      </c>
      <c r="C338" s="1" t="str">
        <f>IF(IFERROR('1-Kurs'!C338/'1-Kurs'!C337-1,"")&lt;&gt;-100%,IFERROR('1-Kurs'!C338/'1-Kurs'!C337-1,""),"")</f>
        <v/>
      </c>
      <c r="D338" s="1" t="str">
        <f>IF(IFERROR('1-Kurs'!D338/'1-Kurs'!D337-1,"")&lt;&gt;-100%,IFERROR('1-Kurs'!D338/'1-Kurs'!D337-1,""),"")</f>
        <v/>
      </c>
      <c r="E338" s="1" t="str">
        <f>IF(IFERROR('1-Kurs'!E338/'1-Kurs'!E337-1,"")&lt;&gt;-100%,IFERROR('1-Kurs'!E338/'1-Kurs'!E337-1,""),"")</f>
        <v/>
      </c>
      <c r="F338" s="1" t="str">
        <f>IF(IFERROR('1-Kurs'!F338/'1-Kurs'!F337-1,"")&lt;&gt;-100%,IFERROR('1-Kurs'!F338/'1-Kurs'!F337-1,""),"")</f>
        <v/>
      </c>
      <c r="G338" s="1" t="str">
        <f>IF(IFERROR('1-Kurs'!G338/'1-Kurs'!G337-1,"")&lt;&gt;-100%,IFERROR('1-Kurs'!G338/'1-Kurs'!G337-1,""),"")</f>
        <v/>
      </c>
      <c r="H338" s="1" t="str">
        <f>IF(IFERROR('1-Kurs'!H338/'1-Kurs'!H337-1,"")&lt;&gt;-100%,IFERROR('1-Kurs'!H338/'1-Kurs'!H337-1,""),"")</f>
        <v/>
      </c>
      <c r="I338" s="1" t="str">
        <f>IF(IFERROR('1-Kurs'!I338/'1-Kurs'!I337-1,"")&lt;&gt;-100%,IFERROR('1-Kurs'!I338/'1-Kurs'!I337-1,""),"")</f>
        <v/>
      </c>
      <c r="J338" s="1" t="str">
        <f>IF(IFERROR('1-Kurs'!J338/'1-Kurs'!J337-1,"")&lt;&gt;-100%,IFERROR('1-Kurs'!J338/'1-Kurs'!J337-1,""),"")</f>
        <v/>
      </c>
      <c r="K338" s="1" t="str">
        <f>IF(IFERROR('1-Kurs'!K338/'1-Kurs'!K337-1,"")&lt;&gt;-100%,IFERROR('1-Kurs'!K338/'1-Kurs'!K337-1,""),"")</f>
        <v/>
      </c>
      <c r="L338" s="1" t="str">
        <f>IF(IFERROR('1-Kurs'!L338/'1-Kurs'!L337-1,"")&lt;&gt;-100%,IFERROR('1-Kurs'!L338/'1-Kurs'!L337-1,""),"")</f>
        <v/>
      </c>
      <c r="M338" s="1" t="str">
        <f>IF(IFERROR('1-Kurs'!M338/'1-Kurs'!M337-1,"")&lt;&gt;-100%,IFERROR('1-Kurs'!M338/'1-Kurs'!M337-1,""),"")</f>
        <v/>
      </c>
      <c r="N338" s="1" t="str">
        <f>IF(IFERROR('1-Kurs'!N338/'1-Kurs'!N337-1,"")&lt;&gt;-100%,IFERROR('1-Kurs'!N338/'1-Kurs'!N337-1,""),"")</f>
        <v/>
      </c>
      <c r="O338" s="1" t="str">
        <f>IF(IFERROR('1-Kurs'!O338/'1-Kurs'!O337-1,"")&lt;&gt;-100%,IFERROR('1-Kurs'!O338/'1-Kurs'!O337-1,""),"")</f>
        <v/>
      </c>
      <c r="P338" s="1" t="str">
        <f>IF(IFERROR('1-Kurs'!P338/'1-Kurs'!P337-1,"")&lt;&gt;-100%,IFERROR('1-Kurs'!P338/'1-Kurs'!P337-1,""),"")</f>
        <v/>
      </c>
      <c r="Q338" s="1" t="str">
        <f>IF(IFERROR('1-Kurs'!Q338/'1-Kurs'!Q337-1,"")&lt;&gt;-100%,IFERROR('1-Kurs'!Q338/'1-Kurs'!Q337-1,""),"")</f>
        <v/>
      </c>
      <c r="R338" s="1" t="str">
        <f>IF(IFERROR('1-Kurs'!R338/'1-Kurs'!R337-1,"")&lt;&gt;-100%,IFERROR('1-Kurs'!R338/'1-Kurs'!R337-1,""),"")</f>
        <v/>
      </c>
      <c r="S338" s="1" t="str">
        <f>IF(IFERROR('1-Kurs'!S338/'1-Kurs'!S337-1,"")&lt;&gt;-100%,IFERROR('1-Kurs'!S338/'1-Kurs'!S337-1,""),"")</f>
        <v/>
      </c>
      <c r="T338" s="1" t="str">
        <f>IF(IFERROR('1-Kurs'!T338/'1-Kurs'!T337-1,"")&lt;&gt;-100%,IFERROR('1-Kurs'!T338/'1-Kurs'!T337-1,""),"")</f>
        <v/>
      </c>
      <c r="U338" s="1" t="str">
        <f>IF(IFERROR('1-Kurs'!U338/'1-Kurs'!U337-1,"")&lt;&gt;-100%,IFERROR('1-Kurs'!U338/'1-Kurs'!U337-1,""),"")</f>
        <v/>
      </c>
      <c r="V338" s="1" t="str">
        <f>IF(IFERROR('1-Kurs'!V338/'1-Kurs'!V337-1,"")&lt;&gt;-100%,IFERROR('1-Kurs'!V338/'1-Kurs'!V337-1,""),"")</f>
        <v/>
      </c>
      <c r="W338" s="1" t="str">
        <f>IF(IFERROR('1-Kurs'!W338/'1-Kurs'!W337-1,"")&lt;&gt;-100%,IFERROR('1-Kurs'!W338/'1-Kurs'!W337-1,""),"")</f>
        <v/>
      </c>
      <c r="X338" s="1" t="str">
        <f>IF(IFERROR('1-Kurs'!X338/'1-Kurs'!X337-1,"")&lt;&gt;-100%,IFERROR('1-Kurs'!X338/'1-Kurs'!X337-1,""),"")</f>
        <v/>
      </c>
      <c r="Y338" s="1" t="str">
        <f>IF(IFERROR('1-Kurs'!Y338/'1-Kurs'!Y337-1,"")&lt;&gt;-100%,IFERROR('1-Kurs'!Y338/'1-Kurs'!Y337-1,""),"")</f>
        <v/>
      </c>
      <c r="Z338" s="1" t="str">
        <f>IF(IFERROR('1-Kurs'!Z338/'1-Kurs'!Z337-1,"")&lt;&gt;-100%,IFERROR('1-Kurs'!Z338/'1-Kurs'!Z337-1,""),"")</f>
        <v/>
      </c>
      <c r="AA338" s="1" t="str">
        <f>IF(IFERROR('1-Kurs'!AA338/'1-Kurs'!AA337-1,"")&lt;&gt;-100%,IFERROR('1-Kurs'!AA338/'1-Kurs'!AA337-1,""),"")</f>
        <v/>
      </c>
      <c r="AB338" s="1" t="str">
        <f>IF(IFERROR('1-Kurs'!AB338/'1-Kurs'!AB337-1,"")&lt;&gt;-100%,IFERROR('1-Kurs'!AB338/'1-Kurs'!AB337-1,""),"")</f>
        <v/>
      </c>
      <c r="AC338" s="5"/>
    </row>
    <row r="339" spans="1:29" ht="12.75" customHeight="1" x14ac:dyDescent="0.2">
      <c r="A339" s="9" t="str">
        <f>IF('1-Kurs'!A339=0,"",'1-Kurs'!A339)</f>
        <v/>
      </c>
      <c r="B339" s="1" t="str">
        <f>IF(IFERROR('1-Kurs'!B339/'1-Kurs'!B338-1,"")&lt;&gt;-100%,IFERROR('1-Kurs'!B339/'1-Kurs'!B338-1,""),"")</f>
        <v/>
      </c>
      <c r="C339" s="1" t="str">
        <f>IF(IFERROR('1-Kurs'!C339/'1-Kurs'!C338-1,"")&lt;&gt;-100%,IFERROR('1-Kurs'!C339/'1-Kurs'!C338-1,""),"")</f>
        <v/>
      </c>
      <c r="D339" s="1" t="str">
        <f>IF(IFERROR('1-Kurs'!D339/'1-Kurs'!D338-1,"")&lt;&gt;-100%,IFERROR('1-Kurs'!D339/'1-Kurs'!D338-1,""),"")</f>
        <v/>
      </c>
      <c r="E339" s="1" t="str">
        <f>IF(IFERROR('1-Kurs'!E339/'1-Kurs'!E338-1,"")&lt;&gt;-100%,IFERROR('1-Kurs'!E339/'1-Kurs'!E338-1,""),"")</f>
        <v/>
      </c>
      <c r="F339" s="1" t="str">
        <f>IF(IFERROR('1-Kurs'!F339/'1-Kurs'!F338-1,"")&lt;&gt;-100%,IFERROR('1-Kurs'!F339/'1-Kurs'!F338-1,""),"")</f>
        <v/>
      </c>
      <c r="G339" s="1" t="str">
        <f>IF(IFERROR('1-Kurs'!G339/'1-Kurs'!G338-1,"")&lt;&gt;-100%,IFERROR('1-Kurs'!G339/'1-Kurs'!G338-1,""),"")</f>
        <v/>
      </c>
      <c r="H339" s="1" t="str">
        <f>IF(IFERROR('1-Kurs'!H339/'1-Kurs'!H338-1,"")&lt;&gt;-100%,IFERROR('1-Kurs'!H339/'1-Kurs'!H338-1,""),"")</f>
        <v/>
      </c>
      <c r="I339" s="1" t="str">
        <f>IF(IFERROR('1-Kurs'!I339/'1-Kurs'!I338-1,"")&lt;&gt;-100%,IFERROR('1-Kurs'!I339/'1-Kurs'!I338-1,""),"")</f>
        <v/>
      </c>
      <c r="J339" s="1" t="str">
        <f>IF(IFERROR('1-Kurs'!J339/'1-Kurs'!J338-1,"")&lt;&gt;-100%,IFERROR('1-Kurs'!J339/'1-Kurs'!J338-1,""),"")</f>
        <v/>
      </c>
      <c r="K339" s="1" t="str">
        <f>IF(IFERROR('1-Kurs'!K339/'1-Kurs'!K338-1,"")&lt;&gt;-100%,IFERROR('1-Kurs'!K339/'1-Kurs'!K338-1,""),"")</f>
        <v/>
      </c>
      <c r="L339" s="1" t="str">
        <f>IF(IFERROR('1-Kurs'!L339/'1-Kurs'!L338-1,"")&lt;&gt;-100%,IFERROR('1-Kurs'!L339/'1-Kurs'!L338-1,""),"")</f>
        <v/>
      </c>
      <c r="M339" s="1" t="str">
        <f>IF(IFERROR('1-Kurs'!M339/'1-Kurs'!M338-1,"")&lt;&gt;-100%,IFERROR('1-Kurs'!M339/'1-Kurs'!M338-1,""),"")</f>
        <v/>
      </c>
      <c r="N339" s="1" t="str">
        <f>IF(IFERROR('1-Kurs'!N339/'1-Kurs'!N338-1,"")&lt;&gt;-100%,IFERROR('1-Kurs'!N339/'1-Kurs'!N338-1,""),"")</f>
        <v/>
      </c>
      <c r="O339" s="1" t="str">
        <f>IF(IFERROR('1-Kurs'!O339/'1-Kurs'!O338-1,"")&lt;&gt;-100%,IFERROR('1-Kurs'!O339/'1-Kurs'!O338-1,""),"")</f>
        <v/>
      </c>
      <c r="P339" s="1" t="str">
        <f>IF(IFERROR('1-Kurs'!P339/'1-Kurs'!P338-1,"")&lt;&gt;-100%,IFERROR('1-Kurs'!P339/'1-Kurs'!P338-1,""),"")</f>
        <v/>
      </c>
      <c r="Q339" s="1" t="str">
        <f>IF(IFERROR('1-Kurs'!Q339/'1-Kurs'!Q338-1,"")&lt;&gt;-100%,IFERROR('1-Kurs'!Q339/'1-Kurs'!Q338-1,""),"")</f>
        <v/>
      </c>
      <c r="R339" s="1" t="str">
        <f>IF(IFERROR('1-Kurs'!R339/'1-Kurs'!R338-1,"")&lt;&gt;-100%,IFERROR('1-Kurs'!R339/'1-Kurs'!R338-1,""),"")</f>
        <v/>
      </c>
      <c r="S339" s="1" t="str">
        <f>IF(IFERROR('1-Kurs'!S339/'1-Kurs'!S338-1,"")&lt;&gt;-100%,IFERROR('1-Kurs'!S339/'1-Kurs'!S338-1,""),"")</f>
        <v/>
      </c>
      <c r="T339" s="1" t="str">
        <f>IF(IFERROR('1-Kurs'!T339/'1-Kurs'!T338-1,"")&lt;&gt;-100%,IFERROR('1-Kurs'!T339/'1-Kurs'!T338-1,""),"")</f>
        <v/>
      </c>
      <c r="U339" s="1" t="str">
        <f>IF(IFERROR('1-Kurs'!U339/'1-Kurs'!U338-1,"")&lt;&gt;-100%,IFERROR('1-Kurs'!U339/'1-Kurs'!U338-1,""),"")</f>
        <v/>
      </c>
      <c r="V339" s="1" t="str">
        <f>IF(IFERROR('1-Kurs'!V339/'1-Kurs'!V338-1,"")&lt;&gt;-100%,IFERROR('1-Kurs'!V339/'1-Kurs'!V338-1,""),"")</f>
        <v/>
      </c>
      <c r="W339" s="1" t="str">
        <f>IF(IFERROR('1-Kurs'!W339/'1-Kurs'!W338-1,"")&lt;&gt;-100%,IFERROR('1-Kurs'!W339/'1-Kurs'!W338-1,""),"")</f>
        <v/>
      </c>
      <c r="X339" s="1" t="str">
        <f>IF(IFERROR('1-Kurs'!X339/'1-Kurs'!X338-1,"")&lt;&gt;-100%,IFERROR('1-Kurs'!X339/'1-Kurs'!X338-1,""),"")</f>
        <v/>
      </c>
      <c r="Y339" s="1" t="str">
        <f>IF(IFERROR('1-Kurs'!Y339/'1-Kurs'!Y338-1,"")&lt;&gt;-100%,IFERROR('1-Kurs'!Y339/'1-Kurs'!Y338-1,""),"")</f>
        <v/>
      </c>
      <c r="Z339" s="1" t="str">
        <f>IF(IFERROR('1-Kurs'!Z339/'1-Kurs'!Z338-1,"")&lt;&gt;-100%,IFERROR('1-Kurs'!Z339/'1-Kurs'!Z338-1,""),"")</f>
        <v/>
      </c>
      <c r="AA339" s="1" t="str">
        <f>IF(IFERROR('1-Kurs'!AA339/'1-Kurs'!AA338-1,"")&lt;&gt;-100%,IFERROR('1-Kurs'!AA339/'1-Kurs'!AA338-1,""),"")</f>
        <v/>
      </c>
      <c r="AB339" s="1" t="str">
        <f>IF(IFERROR('1-Kurs'!AB339/'1-Kurs'!AB338-1,"")&lt;&gt;-100%,IFERROR('1-Kurs'!AB339/'1-Kurs'!AB338-1,""),"")</f>
        <v/>
      </c>
      <c r="AC339" s="5"/>
    </row>
    <row r="340" spans="1:29" ht="12.75" customHeight="1" x14ac:dyDescent="0.2">
      <c r="A340" s="9" t="str">
        <f>IF('1-Kurs'!A340=0,"",'1-Kurs'!A340)</f>
        <v/>
      </c>
      <c r="B340" s="1" t="str">
        <f>IF(IFERROR('1-Kurs'!B340/'1-Kurs'!B339-1,"")&lt;&gt;-100%,IFERROR('1-Kurs'!B340/'1-Kurs'!B339-1,""),"")</f>
        <v/>
      </c>
      <c r="C340" s="1" t="str">
        <f>IF(IFERROR('1-Kurs'!C340/'1-Kurs'!C339-1,"")&lt;&gt;-100%,IFERROR('1-Kurs'!C340/'1-Kurs'!C339-1,""),"")</f>
        <v/>
      </c>
      <c r="D340" s="1" t="str">
        <f>IF(IFERROR('1-Kurs'!D340/'1-Kurs'!D339-1,"")&lt;&gt;-100%,IFERROR('1-Kurs'!D340/'1-Kurs'!D339-1,""),"")</f>
        <v/>
      </c>
      <c r="E340" s="1" t="str">
        <f>IF(IFERROR('1-Kurs'!E340/'1-Kurs'!E339-1,"")&lt;&gt;-100%,IFERROR('1-Kurs'!E340/'1-Kurs'!E339-1,""),"")</f>
        <v/>
      </c>
      <c r="F340" s="1" t="str">
        <f>IF(IFERROR('1-Kurs'!F340/'1-Kurs'!F339-1,"")&lt;&gt;-100%,IFERROR('1-Kurs'!F340/'1-Kurs'!F339-1,""),"")</f>
        <v/>
      </c>
      <c r="G340" s="1" t="str">
        <f>IF(IFERROR('1-Kurs'!G340/'1-Kurs'!G339-1,"")&lt;&gt;-100%,IFERROR('1-Kurs'!G340/'1-Kurs'!G339-1,""),"")</f>
        <v/>
      </c>
      <c r="H340" s="1" t="str">
        <f>IF(IFERROR('1-Kurs'!H340/'1-Kurs'!H339-1,"")&lt;&gt;-100%,IFERROR('1-Kurs'!H340/'1-Kurs'!H339-1,""),"")</f>
        <v/>
      </c>
      <c r="I340" s="1" t="str">
        <f>IF(IFERROR('1-Kurs'!I340/'1-Kurs'!I339-1,"")&lt;&gt;-100%,IFERROR('1-Kurs'!I340/'1-Kurs'!I339-1,""),"")</f>
        <v/>
      </c>
      <c r="J340" s="1" t="str">
        <f>IF(IFERROR('1-Kurs'!J340/'1-Kurs'!J339-1,"")&lt;&gt;-100%,IFERROR('1-Kurs'!J340/'1-Kurs'!J339-1,""),"")</f>
        <v/>
      </c>
      <c r="K340" s="1" t="str">
        <f>IF(IFERROR('1-Kurs'!K340/'1-Kurs'!K339-1,"")&lt;&gt;-100%,IFERROR('1-Kurs'!K340/'1-Kurs'!K339-1,""),"")</f>
        <v/>
      </c>
      <c r="L340" s="1" t="str">
        <f>IF(IFERROR('1-Kurs'!L340/'1-Kurs'!L339-1,"")&lt;&gt;-100%,IFERROR('1-Kurs'!L340/'1-Kurs'!L339-1,""),"")</f>
        <v/>
      </c>
      <c r="M340" s="1" t="str">
        <f>IF(IFERROR('1-Kurs'!M340/'1-Kurs'!M339-1,"")&lt;&gt;-100%,IFERROR('1-Kurs'!M340/'1-Kurs'!M339-1,""),"")</f>
        <v/>
      </c>
      <c r="N340" s="1" t="str">
        <f>IF(IFERROR('1-Kurs'!N340/'1-Kurs'!N339-1,"")&lt;&gt;-100%,IFERROR('1-Kurs'!N340/'1-Kurs'!N339-1,""),"")</f>
        <v/>
      </c>
      <c r="O340" s="1" t="str">
        <f>IF(IFERROR('1-Kurs'!O340/'1-Kurs'!O339-1,"")&lt;&gt;-100%,IFERROR('1-Kurs'!O340/'1-Kurs'!O339-1,""),"")</f>
        <v/>
      </c>
      <c r="P340" s="1" t="str">
        <f>IF(IFERROR('1-Kurs'!P340/'1-Kurs'!P339-1,"")&lt;&gt;-100%,IFERROR('1-Kurs'!P340/'1-Kurs'!P339-1,""),"")</f>
        <v/>
      </c>
      <c r="Q340" s="1" t="str">
        <f>IF(IFERROR('1-Kurs'!Q340/'1-Kurs'!Q339-1,"")&lt;&gt;-100%,IFERROR('1-Kurs'!Q340/'1-Kurs'!Q339-1,""),"")</f>
        <v/>
      </c>
      <c r="R340" s="1" t="str">
        <f>IF(IFERROR('1-Kurs'!R340/'1-Kurs'!R339-1,"")&lt;&gt;-100%,IFERROR('1-Kurs'!R340/'1-Kurs'!R339-1,""),"")</f>
        <v/>
      </c>
      <c r="S340" s="1" t="str">
        <f>IF(IFERROR('1-Kurs'!S340/'1-Kurs'!S339-1,"")&lt;&gt;-100%,IFERROR('1-Kurs'!S340/'1-Kurs'!S339-1,""),"")</f>
        <v/>
      </c>
      <c r="T340" s="1" t="str">
        <f>IF(IFERROR('1-Kurs'!T340/'1-Kurs'!T339-1,"")&lt;&gt;-100%,IFERROR('1-Kurs'!T340/'1-Kurs'!T339-1,""),"")</f>
        <v/>
      </c>
      <c r="U340" s="1" t="str">
        <f>IF(IFERROR('1-Kurs'!U340/'1-Kurs'!U339-1,"")&lt;&gt;-100%,IFERROR('1-Kurs'!U340/'1-Kurs'!U339-1,""),"")</f>
        <v/>
      </c>
      <c r="V340" s="1" t="str">
        <f>IF(IFERROR('1-Kurs'!V340/'1-Kurs'!V339-1,"")&lt;&gt;-100%,IFERROR('1-Kurs'!V340/'1-Kurs'!V339-1,""),"")</f>
        <v/>
      </c>
      <c r="W340" s="1" t="str">
        <f>IF(IFERROR('1-Kurs'!W340/'1-Kurs'!W339-1,"")&lt;&gt;-100%,IFERROR('1-Kurs'!W340/'1-Kurs'!W339-1,""),"")</f>
        <v/>
      </c>
      <c r="X340" s="1" t="str">
        <f>IF(IFERROR('1-Kurs'!X340/'1-Kurs'!X339-1,"")&lt;&gt;-100%,IFERROR('1-Kurs'!X340/'1-Kurs'!X339-1,""),"")</f>
        <v/>
      </c>
      <c r="Y340" s="1" t="str">
        <f>IF(IFERROR('1-Kurs'!Y340/'1-Kurs'!Y339-1,"")&lt;&gt;-100%,IFERROR('1-Kurs'!Y340/'1-Kurs'!Y339-1,""),"")</f>
        <v/>
      </c>
      <c r="Z340" s="1" t="str">
        <f>IF(IFERROR('1-Kurs'!Z340/'1-Kurs'!Z339-1,"")&lt;&gt;-100%,IFERROR('1-Kurs'!Z340/'1-Kurs'!Z339-1,""),"")</f>
        <v/>
      </c>
      <c r="AA340" s="1" t="str">
        <f>IF(IFERROR('1-Kurs'!AA340/'1-Kurs'!AA339-1,"")&lt;&gt;-100%,IFERROR('1-Kurs'!AA340/'1-Kurs'!AA339-1,""),"")</f>
        <v/>
      </c>
      <c r="AB340" s="1" t="str">
        <f>IF(IFERROR('1-Kurs'!AB340/'1-Kurs'!AB339-1,"")&lt;&gt;-100%,IFERROR('1-Kurs'!AB340/'1-Kurs'!AB339-1,""),"")</f>
        <v/>
      </c>
      <c r="AC340" s="5"/>
    </row>
    <row r="341" spans="1:29" ht="12.75" customHeight="1" x14ac:dyDescent="0.2">
      <c r="A341" s="9" t="str">
        <f>IF('1-Kurs'!A341=0,"",'1-Kurs'!A341)</f>
        <v/>
      </c>
      <c r="B341" s="1" t="str">
        <f>IF(IFERROR('1-Kurs'!B341/'1-Kurs'!B340-1,"")&lt;&gt;-100%,IFERROR('1-Kurs'!B341/'1-Kurs'!B340-1,""),"")</f>
        <v/>
      </c>
      <c r="C341" s="1" t="str">
        <f>IF(IFERROR('1-Kurs'!C341/'1-Kurs'!C340-1,"")&lt;&gt;-100%,IFERROR('1-Kurs'!C341/'1-Kurs'!C340-1,""),"")</f>
        <v/>
      </c>
      <c r="D341" s="1" t="str">
        <f>IF(IFERROR('1-Kurs'!D341/'1-Kurs'!D340-1,"")&lt;&gt;-100%,IFERROR('1-Kurs'!D341/'1-Kurs'!D340-1,""),"")</f>
        <v/>
      </c>
      <c r="E341" s="1" t="str">
        <f>IF(IFERROR('1-Kurs'!E341/'1-Kurs'!E340-1,"")&lt;&gt;-100%,IFERROR('1-Kurs'!E341/'1-Kurs'!E340-1,""),"")</f>
        <v/>
      </c>
      <c r="F341" s="1" t="str">
        <f>IF(IFERROR('1-Kurs'!F341/'1-Kurs'!F340-1,"")&lt;&gt;-100%,IFERROR('1-Kurs'!F341/'1-Kurs'!F340-1,""),"")</f>
        <v/>
      </c>
      <c r="G341" s="1" t="str">
        <f>IF(IFERROR('1-Kurs'!G341/'1-Kurs'!G340-1,"")&lt;&gt;-100%,IFERROR('1-Kurs'!G341/'1-Kurs'!G340-1,""),"")</f>
        <v/>
      </c>
      <c r="H341" s="1" t="str">
        <f>IF(IFERROR('1-Kurs'!H341/'1-Kurs'!H340-1,"")&lt;&gt;-100%,IFERROR('1-Kurs'!H341/'1-Kurs'!H340-1,""),"")</f>
        <v/>
      </c>
      <c r="I341" s="1" t="str">
        <f>IF(IFERROR('1-Kurs'!I341/'1-Kurs'!I340-1,"")&lt;&gt;-100%,IFERROR('1-Kurs'!I341/'1-Kurs'!I340-1,""),"")</f>
        <v/>
      </c>
      <c r="J341" s="1" t="str">
        <f>IF(IFERROR('1-Kurs'!J341/'1-Kurs'!J340-1,"")&lt;&gt;-100%,IFERROR('1-Kurs'!J341/'1-Kurs'!J340-1,""),"")</f>
        <v/>
      </c>
      <c r="K341" s="1" t="str">
        <f>IF(IFERROR('1-Kurs'!K341/'1-Kurs'!K340-1,"")&lt;&gt;-100%,IFERROR('1-Kurs'!K341/'1-Kurs'!K340-1,""),"")</f>
        <v/>
      </c>
      <c r="L341" s="1" t="str">
        <f>IF(IFERROR('1-Kurs'!L341/'1-Kurs'!L340-1,"")&lt;&gt;-100%,IFERROR('1-Kurs'!L341/'1-Kurs'!L340-1,""),"")</f>
        <v/>
      </c>
      <c r="M341" s="1" t="str">
        <f>IF(IFERROR('1-Kurs'!M341/'1-Kurs'!M340-1,"")&lt;&gt;-100%,IFERROR('1-Kurs'!M341/'1-Kurs'!M340-1,""),"")</f>
        <v/>
      </c>
      <c r="N341" s="1" t="str">
        <f>IF(IFERROR('1-Kurs'!N341/'1-Kurs'!N340-1,"")&lt;&gt;-100%,IFERROR('1-Kurs'!N341/'1-Kurs'!N340-1,""),"")</f>
        <v/>
      </c>
      <c r="O341" s="1" t="str">
        <f>IF(IFERROR('1-Kurs'!O341/'1-Kurs'!O340-1,"")&lt;&gt;-100%,IFERROR('1-Kurs'!O341/'1-Kurs'!O340-1,""),"")</f>
        <v/>
      </c>
      <c r="P341" s="1" t="str">
        <f>IF(IFERROR('1-Kurs'!P341/'1-Kurs'!P340-1,"")&lt;&gt;-100%,IFERROR('1-Kurs'!P341/'1-Kurs'!P340-1,""),"")</f>
        <v/>
      </c>
      <c r="Q341" s="1" t="str">
        <f>IF(IFERROR('1-Kurs'!Q341/'1-Kurs'!Q340-1,"")&lt;&gt;-100%,IFERROR('1-Kurs'!Q341/'1-Kurs'!Q340-1,""),"")</f>
        <v/>
      </c>
      <c r="R341" s="1" t="str">
        <f>IF(IFERROR('1-Kurs'!R341/'1-Kurs'!R340-1,"")&lt;&gt;-100%,IFERROR('1-Kurs'!R341/'1-Kurs'!R340-1,""),"")</f>
        <v/>
      </c>
      <c r="S341" s="1" t="str">
        <f>IF(IFERROR('1-Kurs'!S341/'1-Kurs'!S340-1,"")&lt;&gt;-100%,IFERROR('1-Kurs'!S341/'1-Kurs'!S340-1,""),"")</f>
        <v/>
      </c>
      <c r="T341" s="1" t="str">
        <f>IF(IFERROR('1-Kurs'!T341/'1-Kurs'!T340-1,"")&lt;&gt;-100%,IFERROR('1-Kurs'!T341/'1-Kurs'!T340-1,""),"")</f>
        <v/>
      </c>
      <c r="U341" s="1" t="str">
        <f>IF(IFERROR('1-Kurs'!U341/'1-Kurs'!U340-1,"")&lt;&gt;-100%,IFERROR('1-Kurs'!U341/'1-Kurs'!U340-1,""),"")</f>
        <v/>
      </c>
      <c r="V341" s="1" t="str">
        <f>IF(IFERROR('1-Kurs'!V341/'1-Kurs'!V340-1,"")&lt;&gt;-100%,IFERROR('1-Kurs'!V341/'1-Kurs'!V340-1,""),"")</f>
        <v/>
      </c>
      <c r="W341" s="1" t="str">
        <f>IF(IFERROR('1-Kurs'!W341/'1-Kurs'!W340-1,"")&lt;&gt;-100%,IFERROR('1-Kurs'!W341/'1-Kurs'!W340-1,""),"")</f>
        <v/>
      </c>
      <c r="X341" s="1" t="str">
        <f>IF(IFERROR('1-Kurs'!X341/'1-Kurs'!X340-1,"")&lt;&gt;-100%,IFERROR('1-Kurs'!X341/'1-Kurs'!X340-1,""),"")</f>
        <v/>
      </c>
      <c r="Y341" s="1" t="str">
        <f>IF(IFERROR('1-Kurs'!Y341/'1-Kurs'!Y340-1,"")&lt;&gt;-100%,IFERROR('1-Kurs'!Y341/'1-Kurs'!Y340-1,""),"")</f>
        <v/>
      </c>
      <c r="Z341" s="1" t="str">
        <f>IF(IFERROR('1-Kurs'!Z341/'1-Kurs'!Z340-1,"")&lt;&gt;-100%,IFERROR('1-Kurs'!Z341/'1-Kurs'!Z340-1,""),"")</f>
        <v/>
      </c>
      <c r="AA341" s="1" t="str">
        <f>IF(IFERROR('1-Kurs'!AA341/'1-Kurs'!AA340-1,"")&lt;&gt;-100%,IFERROR('1-Kurs'!AA341/'1-Kurs'!AA340-1,""),"")</f>
        <v/>
      </c>
      <c r="AB341" s="1" t="str">
        <f>IF(IFERROR('1-Kurs'!AB341/'1-Kurs'!AB340-1,"")&lt;&gt;-100%,IFERROR('1-Kurs'!AB341/'1-Kurs'!AB340-1,""),"")</f>
        <v/>
      </c>
      <c r="AC341" s="5"/>
    </row>
    <row r="342" spans="1:29" ht="12.75" customHeight="1" x14ac:dyDescent="0.2">
      <c r="A342" s="9" t="str">
        <f>IF('1-Kurs'!A342=0,"",'1-Kurs'!A342)</f>
        <v/>
      </c>
      <c r="B342" s="1" t="str">
        <f>IF(IFERROR('1-Kurs'!B342/'1-Kurs'!B341-1,"")&lt;&gt;-100%,IFERROR('1-Kurs'!B342/'1-Kurs'!B341-1,""),"")</f>
        <v/>
      </c>
      <c r="C342" s="1" t="str">
        <f>IF(IFERROR('1-Kurs'!C342/'1-Kurs'!C341-1,"")&lt;&gt;-100%,IFERROR('1-Kurs'!C342/'1-Kurs'!C341-1,""),"")</f>
        <v/>
      </c>
      <c r="D342" s="1" t="str">
        <f>IF(IFERROR('1-Kurs'!D342/'1-Kurs'!D341-1,"")&lt;&gt;-100%,IFERROR('1-Kurs'!D342/'1-Kurs'!D341-1,""),"")</f>
        <v/>
      </c>
      <c r="E342" s="1" t="str">
        <f>IF(IFERROR('1-Kurs'!E342/'1-Kurs'!E341-1,"")&lt;&gt;-100%,IFERROR('1-Kurs'!E342/'1-Kurs'!E341-1,""),"")</f>
        <v/>
      </c>
      <c r="F342" s="1" t="str">
        <f>IF(IFERROR('1-Kurs'!F342/'1-Kurs'!F341-1,"")&lt;&gt;-100%,IFERROR('1-Kurs'!F342/'1-Kurs'!F341-1,""),"")</f>
        <v/>
      </c>
      <c r="G342" s="1" t="str">
        <f>IF(IFERROR('1-Kurs'!G342/'1-Kurs'!G341-1,"")&lt;&gt;-100%,IFERROR('1-Kurs'!G342/'1-Kurs'!G341-1,""),"")</f>
        <v/>
      </c>
      <c r="H342" s="1" t="str">
        <f>IF(IFERROR('1-Kurs'!H342/'1-Kurs'!H341-1,"")&lt;&gt;-100%,IFERROR('1-Kurs'!H342/'1-Kurs'!H341-1,""),"")</f>
        <v/>
      </c>
      <c r="I342" s="1" t="str">
        <f>IF(IFERROR('1-Kurs'!I342/'1-Kurs'!I341-1,"")&lt;&gt;-100%,IFERROR('1-Kurs'!I342/'1-Kurs'!I341-1,""),"")</f>
        <v/>
      </c>
      <c r="J342" s="1" t="str">
        <f>IF(IFERROR('1-Kurs'!J342/'1-Kurs'!J341-1,"")&lt;&gt;-100%,IFERROR('1-Kurs'!J342/'1-Kurs'!J341-1,""),"")</f>
        <v/>
      </c>
      <c r="K342" s="1" t="str">
        <f>IF(IFERROR('1-Kurs'!K342/'1-Kurs'!K341-1,"")&lt;&gt;-100%,IFERROR('1-Kurs'!K342/'1-Kurs'!K341-1,""),"")</f>
        <v/>
      </c>
      <c r="L342" s="1" t="str">
        <f>IF(IFERROR('1-Kurs'!L342/'1-Kurs'!L341-1,"")&lt;&gt;-100%,IFERROR('1-Kurs'!L342/'1-Kurs'!L341-1,""),"")</f>
        <v/>
      </c>
      <c r="M342" s="1" t="str">
        <f>IF(IFERROR('1-Kurs'!M342/'1-Kurs'!M341-1,"")&lt;&gt;-100%,IFERROR('1-Kurs'!M342/'1-Kurs'!M341-1,""),"")</f>
        <v/>
      </c>
      <c r="N342" s="1" t="str">
        <f>IF(IFERROR('1-Kurs'!N342/'1-Kurs'!N341-1,"")&lt;&gt;-100%,IFERROR('1-Kurs'!N342/'1-Kurs'!N341-1,""),"")</f>
        <v/>
      </c>
      <c r="O342" s="1" t="str">
        <f>IF(IFERROR('1-Kurs'!O342/'1-Kurs'!O341-1,"")&lt;&gt;-100%,IFERROR('1-Kurs'!O342/'1-Kurs'!O341-1,""),"")</f>
        <v/>
      </c>
      <c r="P342" s="1" t="str">
        <f>IF(IFERROR('1-Kurs'!P342/'1-Kurs'!P341-1,"")&lt;&gt;-100%,IFERROR('1-Kurs'!P342/'1-Kurs'!P341-1,""),"")</f>
        <v/>
      </c>
      <c r="Q342" s="1" t="str">
        <f>IF(IFERROR('1-Kurs'!Q342/'1-Kurs'!Q341-1,"")&lt;&gt;-100%,IFERROR('1-Kurs'!Q342/'1-Kurs'!Q341-1,""),"")</f>
        <v/>
      </c>
      <c r="R342" s="1" t="str">
        <f>IF(IFERROR('1-Kurs'!R342/'1-Kurs'!R341-1,"")&lt;&gt;-100%,IFERROR('1-Kurs'!R342/'1-Kurs'!R341-1,""),"")</f>
        <v/>
      </c>
      <c r="S342" s="1" t="str">
        <f>IF(IFERROR('1-Kurs'!S342/'1-Kurs'!S341-1,"")&lt;&gt;-100%,IFERROR('1-Kurs'!S342/'1-Kurs'!S341-1,""),"")</f>
        <v/>
      </c>
      <c r="T342" s="1" t="str">
        <f>IF(IFERROR('1-Kurs'!T342/'1-Kurs'!T341-1,"")&lt;&gt;-100%,IFERROR('1-Kurs'!T342/'1-Kurs'!T341-1,""),"")</f>
        <v/>
      </c>
      <c r="U342" s="1" t="str">
        <f>IF(IFERROR('1-Kurs'!U342/'1-Kurs'!U341-1,"")&lt;&gt;-100%,IFERROR('1-Kurs'!U342/'1-Kurs'!U341-1,""),"")</f>
        <v/>
      </c>
      <c r="V342" s="1" t="str">
        <f>IF(IFERROR('1-Kurs'!V342/'1-Kurs'!V341-1,"")&lt;&gt;-100%,IFERROR('1-Kurs'!V342/'1-Kurs'!V341-1,""),"")</f>
        <v/>
      </c>
      <c r="W342" s="1" t="str">
        <f>IF(IFERROR('1-Kurs'!W342/'1-Kurs'!W341-1,"")&lt;&gt;-100%,IFERROR('1-Kurs'!W342/'1-Kurs'!W341-1,""),"")</f>
        <v/>
      </c>
      <c r="X342" s="1" t="str">
        <f>IF(IFERROR('1-Kurs'!X342/'1-Kurs'!X341-1,"")&lt;&gt;-100%,IFERROR('1-Kurs'!X342/'1-Kurs'!X341-1,""),"")</f>
        <v/>
      </c>
      <c r="Y342" s="1" t="str">
        <f>IF(IFERROR('1-Kurs'!Y342/'1-Kurs'!Y341-1,"")&lt;&gt;-100%,IFERROR('1-Kurs'!Y342/'1-Kurs'!Y341-1,""),"")</f>
        <v/>
      </c>
      <c r="Z342" s="1" t="str">
        <f>IF(IFERROR('1-Kurs'!Z342/'1-Kurs'!Z341-1,"")&lt;&gt;-100%,IFERROR('1-Kurs'!Z342/'1-Kurs'!Z341-1,""),"")</f>
        <v/>
      </c>
      <c r="AA342" s="1" t="str">
        <f>IF(IFERROR('1-Kurs'!AA342/'1-Kurs'!AA341-1,"")&lt;&gt;-100%,IFERROR('1-Kurs'!AA342/'1-Kurs'!AA341-1,""),"")</f>
        <v/>
      </c>
      <c r="AB342" s="1" t="str">
        <f>IF(IFERROR('1-Kurs'!AB342/'1-Kurs'!AB341-1,"")&lt;&gt;-100%,IFERROR('1-Kurs'!AB342/'1-Kurs'!AB341-1,""),"")</f>
        <v/>
      </c>
      <c r="AC342" s="5"/>
    </row>
    <row r="343" spans="1:29" ht="12.75" customHeight="1" x14ac:dyDescent="0.2">
      <c r="A343" s="9" t="str">
        <f>IF('1-Kurs'!A343=0,"",'1-Kurs'!A343)</f>
        <v/>
      </c>
      <c r="B343" s="1" t="str">
        <f>IF(IFERROR('1-Kurs'!B343/'1-Kurs'!B342-1,"")&lt;&gt;-100%,IFERROR('1-Kurs'!B343/'1-Kurs'!B342-1,""),"")</f>
        <v/>
      </c>
      <c r="C343" s="1" t="str">
        <f>IF(IFERROR('1-Kurs'!C343/'1-Kurs'!C342-1,"")&lt;&gt;-100%,IFERROR('1-Kurs'!C343/'1-Kurs'!C342-1,""),"")</f>
        <v/>
      </c>
      <c r="D343" s="1" t="str">
        <f>IF(IFERROR('1-Kurs'!D343/'1-Kurs'!D342-1,"")&lt;&gt;-100%,IFERROR('1-Kurs'!D343/'1-Kurs'!D342-1,""),"")</f>
        <v/>
      </c>
      <c r="E343" s="1" t="str">
        <f>IF(IFERROR('1-Kurs'!E343/'1-Kurs'!E342-1,"")&lt;&gt;-100%,IFERROR('1-Kurs'!E343/'1-Kurs'!E342-1,""),"")</f>
        <v/>
      </c>
      <c r="F343" s="1" t="str">
        <f>IF(IFERROR('1-Kurs'!F343/'1-Kurs'!F342-1,"")&lt;&gt;-100%,IFERROR('1-Kurs'!F343/'1-Kurs'!F342-1,""),"")</f>
        <v/>
      </c>
      <c r="G343" s="1" t="str">
        <f>IF(IFERROR('1-Kurs'!G343/'1-Kurs'!G342-1,"")&lt;&gt;-100%,IFERROR('1-Kurs'!G343/'1-Kurs'!G342-1,""),"")</f>
        <v/>
      </c>
      <c r="H343" s="1" t="str">
        <f>IF(IFERROR('1-Kurs'!H343/'1-Kurs'!H342-1,"")&lt;&gt;-100%,IFERROR('1-Kurs'!H343/'1-Kurs'!H342-1,""),"")</f>
        <v/>
      </c>
      <c r="I343" s="1" t="str">
        <f>IF(IFERROR('1-Kurs'!I343/'1-Kurs'!I342-1,"")&lt;&gt;-100%,IFERROR('1-Kurs'!I343/'1-Kurs'!I342-1,""),"")</f>
        <v/>
      </c>
      <c r="J343" s="1" t="str">
        <f>IF(IFERROR('1-Kurs'!J343/'1-Kurs'!J342-1,"")&lt;&gt;-100%,IFERROR('1-Kurs'!J343/'1-Kurs'!J342-1,""),"")</f>
        <v/>
      </c>
      <c r="K343" s="1" t="str">
        <f>IF(IFERROR('1-Kurs'!K343/'1-Kurs'!K342-1,"")&lt;&gt;-100%,IFERROR('1-Kurs'!K343/'1-Kurs'!K342-1,""),"")</f>
        <v/>
      </c>
      <c r="L343" s="1" t="str">
        <f>IF(IFERROR('1-Kurs'!L343/'1-Kurs'!L342-1,"")&lt;&gt;-100%,IFERROR('1-Kurs'!L343/'1-Kurs'!L342-1,""),"")</f>
        <v/>
      </c>
      <c r="M343" s="1" t="str">
        <f>IF(IFERROR('1-Kurs'!M343/'1-Kurs'!M342-1,"")&lt;&gt;-100%,IFERROR('1-Kurs'!M343/'1-Kurs'!M342-1,""),"")</f>
        <v/>
      </c>
      <c r="N343" s="1" t="str">
        <f>IF(IFERROR('1-Kurs'!N343/'1-Kurs'!N342-1,"")&lt;&gt;-100%,IFERROR('1-Kurs'!N343/'1-Kurs'!N342-1,""),"")</f>
        <v/>
      </c>
      <c r="O343" s="1" t="str">
        <f>IF(IFERROR('1-Kurs'!O343/'1-Kurs'!O342-1,"")&lt;&gt;-100%,IFERROR('1-Kurs'!O343/'1-Kurs'!O342-1,""),"")</f>
        <v/>
      </c>
      <c r="P343" s="1" t="str">
        <f>IF(IFERROR('1-Kurs'!P343/'1-Kurs'!P342-1,"")&lt;&gt;-100%,IFERROR('1-Kurs'!P343/'1-Kurs'!P342-1,""),"")</f>
        <v/>
      </c>
      <c r="Q343" s="1" t="str">
        <f>IF(IFERROR('1-Kurs'!Q343/'1-Kurs'!Q342-1,"")&lt;&gt;-100%,IFERROR('1-Kurs'!Q343/'1-Kurs'!Q342-1,""),"")</f>
        <v/>
      </c>
      <c r="R343" s="1" t="str">
        <f>IF(IFERROR('1-Kurs'!R343/'1-Kurs'!R342-1,"")&lt;&gt;-100%,IFERROR('1-Kurs'!R343/'1-Kurs'!R342-1,""),"")</f>
        <v/>
      </c>
      <c r="S343" s="1" t="str">
        <f>IF(IFERROR('1-Kurs'!S343/'1-Kurs'!S342-1,"")&lt;&gt;-100%,IFERROR('1-Kurs'!S343/'1-Kurs'!S342-1,""),"")</f>
        <v/>
      </c>
      <c r="T343" s="1" t="str">
        <f>IF(IFERROR('1-Kurs'!T343/'1-Kurs'!T342-1,"")&lt;&gt;-100%,IFERROR('1-Kurs'!T343/'1-Kurs'!T342-1,""),"")</f>
        <v/>
      </c>
      <c r="U343" s="1" t="str">
        <f>IF(IFERROR('1-Kurs'!U343/'1-Kurs'!U342-1,"")&lt;&gt;-100%,IFERROR('1-Kurs'!U343/'1-Kurs'!U342-1,""),"")</f>
        <v/>
      </c>
      <c r="V343" s="1" t="str">
        <f>IF(IFERROR('1-Kurs'!V343/'1-Kurs'!V342-1,"")&lt;&gt;-100%,IFERROR('1-Kurs'!V343/'1-Kurs'!V342-1,""),"")</f>
        <v/>
      </c>
      <c r="W343" s="1" t="str">
        <f>IF(IFERROR('1-Kurs'!W343/'1-Kurs'!W342-1,"")&lt;&gt;-100%,IFERROR('1-Kurs'!W343/'1-Kurs'!W342-1,""),"")</f>
        <v/>
      </c>
      <c r="X343" s="1" t="str">
        <f>IF(IFERROR('1-Kurs'!X343/'1-Kurs'!X342-1,"")&lt;&gt;-100%,IFERROR('1-Kurs'!X343/'1-Kurs'!X342-1,""),"")</f>
        <v/>
      </c>
      <c r="Y343" s="1" t="str">
        <f>IF(IFERROR('1-Kurs'!Y343/'1-Kurs'!Y342-1,"")&lt;&gt;-100%,IFERROR('1-Kurs'!Y343/'1-Kurs'!Y342-1,""),"")</f>
        <v/>
      </c>
      <c r="Z343" s="1" t="str">
        <f>IF(IFERROR('1-Kurs'!Z343/'1-Kurs'!Z342-1,"")&lt;&gt;-100%,IFERROR('1-Kurs'!Z343/'1-Kurs'!Z342-1,""),"")</f>
        <v/>
      </c>
      <c r="AA343" s="1" t="str">
        <f>IF(IFERROR('1-Kurs'!AA343/'1-Kurs'!AA342-1,"")&lt;&gt;-100%,IFERROR('1-Kurs'!AA343/'1-Kurs'!AA342-1,""),"")</f>
        <v/>
      </c>
      <c r="AB343" s="1" t="str">
        <f>IF(IFERROR('1-Kurs'!AB343/'1-Kurs'!AB342-1,"")&lt;&gt;-100%,IFERROR('1-Kurs'!AB343/'1-Kurs'!AB342-1,""),"")</f>
        <v/>
      </c>
      <c r="AC343" s="5"/>
    </row>
    <row r="344" spans="1:29" ht="12.75" customHeight="1" x14ac:dyDescent="0.2">
      <c r="A344" s="9" t="str">
        <f>IF('1-Kurs'!A344=0,"",'1-Kurs'!A344)</f>
        <v/>
      </c>
      <c r="B344" s="1" t="str">
        <f>IF(IFERROR('1-Kurs'!B344/'1-Kurs'!B343-1,"")&lt;&gt;-100%,IFERROR('1-Kurs'!B344/'1-Kurs'!B343-1,""),"")</f>
        <v/>
      </c>
      <c r="C344" s="1" t="str">
        <f>IF(IFERROR('1-Kurs'!C344/'1-Kurs'!C343-1,"")&lt;&gt;-100%,IFERROR('1-Kurs'!C344/'1-Kurs'!C343-1,""),"")</f>
        <v/>
      </c>
      <c r="D344" s="1" t="str">
        <f>IF(IFERROR('1-Kurs'!D344/'1-Kurs'!D343-1,"")&lt;&gt;-100%,IFERROR('1-Kurs'!D344/'1-Kurs'!D343-1,""),"")</f>
        <v/>
      </c>
      <c r="E344" s="1" t="str">
        <f>IF(IFERROR('1-Kurs'!E344/'1-Kurs'!E343-1,"")&lt;&gt;-100%,IFERROR('1-Kurs'!E344/'1-Kurs'!E343-1,""),"")</f>
        <v/>
      </c>
      <c r="F344" s="1" t="str">
        <f>IF(IFERROR('1-Kurs'!F344/'1-Kurs'!F343-1,"")&lt;&gt;-100%,IFERROR('1-Kurs'!F344/'1-Kurs'!F343-1,""),"")</f>
        <v/>
      </c>
      <c r="G344" s="1" t="str">
        <f>IF(IFERROR('1-Kurs'!G344/'1-Kurs'!G343-1,"")&lt;&gt;-100%,IFERROR('1-Kurs'!G344/'1-Kurs'!G343-1,""),"")</f>
        <v/>
      </c>
      <c r="H344" s="1" t="str">
        <f>IF(IFERROR('1-Kurs'!H344/'1-Kurs'!H343-1,"")&lt;&gt;-100%,IFERROR('1-Kurs'!H344/'1-Kurs'!H343-1,""),"")</f>
        <v/>
      </c>
      <c r="I344" s="1" t="str">
        <f>IF(IFERROR('1-Kurs'!I344/'1-Kurs'!I343-1,"")&lt;&gt;-100%,IFERROR('1-Kurs'!I344/'1-Kurs'!I343-1,""),"")</f>
        <v/>
      </c>
      <c r="J344" s="1" t="str">
        <f>IF(IFERROR('1-Kurs'!J344/'1-Kurs'!J343-1,"")&lt;&gt;-100%,IFERROR('1-Kurs'!J344/'1-Kurs'!J343-1,""),"")</f>
        <v/>
      </c>
      <c r="K344" s="1" t="str">
        <f>IF(IFERROR('1-Kurs'!K344/'1-Kurs'!K343-1,"")&lt;&gt;-100%,IFERROR('1-Kurs'!K344/'1-Kurs'!K343-1,""),"")</f>
        <v/>
      </c>
      <c r="L344" s="1" t="str">
        <f>IF(IFERROR('1-Kurs'!L344/'1-Kurs'!L343-1,"")&lt;&gt;-100%,IFERROR('1-Kurs'!L344/'1-Kurs'!L343-1,""),"")</f>
        <v/>
      </c>
      <c r="M344" s="1" t="str">
        <f>IF(IFERROR('1-Kurs'!M344/'1-Kurs'!M343-1,"")&lt;&gt;-100%,IFERROR('1-Kurs'!M344/'1-Kurs'!M343-1,""),"")</f>
        <v/>
      </c>
      <c r="N344" s="1" t="str">
        <f>IF(IFERROR('1-Kurs'!N344/'1-Kurs'!N343-1,"")&lt;&gt;-100%,IFERROR('1-Kurs'!N344/'1-Kurs'!N343-1,""),"")</f>
        <v/>
      </c>
      <c r="O344" s="1" t="str">
        <f>IF(IFERROR('1-Kurs'!O344/'1-Kurs'!O343-1,"")&lt;&gt;-100%,IFERROR('1-Kurs'!O344/'1-Kurs'!O343-1,""),"")</f>
        <v/>
      </c>
      <c r="P344" s="1" t="str">
        <f>IF(IFERROR('1-Kurs'!P344/'1-Kurs'!P343-1,"")&lt;&gt;-100%,IFERROR('1-Kurs'!P344/'1-Kurs'!P343-1,""),"")</f>
        <v/>
      </c>
      <c r="Q344" s="1" t="str">
        <f>IF(IFERROR('1-Kurs'!Q344/'1-Kurs'!Q343-1,"")&lt;&gt;-100%,IFERROR('1-Kurs'!Q344/'1-Kurs'!Q343-1,""),"")</f>
        <v/>
      </c>
      <c r="R344" s="1" t="str">
        <f>IF(IFERROR('1-Kurs'!R344/'1-Kurs'!R343-1,"")&lt;&gt;-100%,IFERROR('1-Kurs'!R344/'1-Kurs'!R343-1,""),"")</f>
        <v/>
      </c>
      <c r="S344" s="1" t="str">
        <f>IF(IFERROR('1-Kurs'!S344/'1-Kurs'!S343-1,"")&lt;&gt;-100%,IFERROR('1-Kurs'!S344/'1-Kurs'!S343-1,""),"")</f>
        <v/>
      </c>
      <c r="T344" s="1" t="str">
        <f>IF(IFERROR('1-Kurs'!T344/'1-Kurs'!T343-1,"")&lt;&gt;-100%,IFERROR('1-Kurs'!T344/'1-Kurs'!T343-1,""),"")</f>
        <v/>
      </c>
      <c r="U344" s="1" t="str">
        <f>IF(IFERROR('1-Kurs'!U344/'1-Kurs'!U343-1,"")&lt;&gt;-100%,IFERROR('1-Kurs'!U344/'1-Kurs'!U343-1,""),"")</f>
        <v/>
      </c>
      <c r="V344" s="1" t="str">
        <f>IF(IFERROR('1-Kurs'!V344/'1-Kurs'!V343-1,"")&lt;&gt;-100%,IFERROR('1-Kurs'!V344/'1-Kurs'!V343-1,""),"")</f>
        <v/>
      </c>
      <c r="W344" s="1" t="str">
        <f>IF(IFERROR('1-Kurs'!W344/'1-Kurs'!W343-1,"")&lt;&gt;-100%,IFERROR('1-Kurs'!W344/'1-Kurs'!W343-1,""),"")</f>
        <v/>
      </c>
      <c r="X344" s="1" t="str">
        <f>IF(IFERROR('1-Kurs'!X344/'1-Kurs'!X343-1,"")&lt;&gt;-100%,IFERROR('1-Kurs'!X344/'1-Kurs'!X343-1,""),"")</f>
        <v/>
      </c>
      <c r="Y344" s="1" t="str">
        <f>IF(IFERROR('1-Kurs'!Y344/'1-Kurs'!Y343-1,"")&lt;&gt;-100%,IFERROR('1-Kurs'!Y344/'1-Kurs'!Y343-1,""),"")</f>
        <v/>
      </c>
      <c r="Z344" s="1" t="str">
        <f>IF(IFERROR('1-Kurs'!Z344/'1-Kurs'!Z343-1,"")&lt;&gt;-100%,IFERROR('1-Kurs'!Z344/'1-Kurs'!Z343-1,""),"")</f>
        <v/>
      </c>
      <c r="AA344" s="1" t="str">
        <f>IF(IFERROR('1-Kurs'!AA344/'1-Kurs'!AA343-1,"")&lt;&gt;-100%,IFERROR('1-Kurs'!AA344/'1-Kurs'!AA343-1,""),"")</f>
        <v/>
      </c>
      <c r="AB344" s="1" t="str">
        <f>IF(IFERROR('1-Kurs'!AB344/'1-Kurs'!AB343-1,"")&lt;&gt;-100%,IFERROR('1-Kurs'!AB344/'1-Kurs'!AB343-1,""),"")</f>
        <v/>
      </c>
      <c r="AC344" s="5"/>
    </row>
    <row r="345" spans="1:29" ht="12.75" customHeight="1" x14ac:dyDescent="0.2">
      <c r="A345" s="9" t="str">
        <f>IF('1-Kurs'!A345=0,"",'1-Kurs'!A345)</f>
        <v/>
      </c>
      <c r="B345" s="1" t="str">
        <f>IF(IFERROR('1-Kurs'!B345/'1-Kurs'!B344-1,"")&lt;&gt;-100%,IFERROR('1-Kurs'!B345/'1-Kurs'!B344-1,""),"")</f>
        <v/>
      </c>
      <c r="C345" s="1" t="str">
        <f>IF(IFERROR('1-Kurs'!C345/'1-Kurs'!C344-1,"")&lt;&gt;-100%,IFERROR('1-Kurs'!C345/'1-Kurs'!C344-1,""),"")</f>
        <v/>
      </c>
      <c r="D345" s="1" t="str">
        <f>IF(IFERROR('1-Kurs'!D345/'1-Kurs'!D344-1,"")&lt;&gt;-100%,IFERROR('1-Kurs'!D345/'1-Kurs'!D344-1,""),"")</f>
        <v/>
      </c>
      <c r="E345" s="1" t="str">
        <f>IF(IFERROR('1-Kurs'!E345/'1-Kurs'!E344-1,"")&lt;&gt;-100%,IFERROR('1-Kurs'!E345/'1-Kurs'!E344-1,""),"")</f>
        <v/>
      </c>
      <c r="F345" s="1" t="str">
        <f>IF(IFERROR('1-Kurs'!F345/'1-Kurs'!F344-1,"")&lt;&gt;-100%,IFERROR('1-Kurs'!F345/'1-Kurs'!F344-1,""),"")</f>
        <v/>
      </c>
      <c r="G345" s="1" t="str">
        <f>IF(IFERROR('1-Kurs'!G345/'1-Kurs'!G344-1,"")&lt;&gt;-100%,IFERROR('1-Kurs'!G345/'1-Kurs'!G344-1,""),"")</f>
        <v/>
      </c>
      <c r="H345" s="1" t="str">
        <f>IF(IFERROR('1-Kurs'!H345/'1-Kurs'!H344-1,"")&lt;&gt;-100%,IFERROR('1-Kurs'!H345/'1-Kurs'!H344-1,""),"")</f>
        <v/>
      </c>
      <c r="I345" s="1" t="str">
        <f>IF(IFERROR('1-Kurs'!I345/'1-Kurs'!I344-1,"")&lt;&gt;-100%,IFERROR('1-Kurs'!I345/'1-Kurs'!I344-1,""),"")</f>
        <v/>
      </c>
      <c r="J345" s="1" t="str">
        <f>IF(IFERROR('1-Kurs'!J345/'1-Kurs'!J344-1,"")&lt;&gt;-100%,IFERROR('1-Kurs'!J345/'1-Kurs'!J344-1,""),"")</f>
        <v/>
      </c>
      <c r="K345" s="1" t="str">
        <f>IF(IFERROR('1-Kurs'!K345/'1-Kurs'!K344-1,"")&lt;&gt;-100%,IFERROR('1-Kurs'!K345/'1-Kurs'!K344-1,""),"")</f>
        <v/>
      </c>
      <c r="L345" s="1" t="str">
        <f>IF(IFERROR('1-Kurs'!L345/'1-Kurs'!L344-1,"")&lt;&gt;-100%,IFERROR('1-Kurs'!L345/'1-Kurs'!L344-1,""),"")</f>
        <v/>
      </c>
      <c r="M345" s="1" t="str">
        <f>IF(IFERROR('1-Kurs'!M345/'1-Kurs'!M344-1,"")&lt;&gt;-100%,IFERROR('1-Kurs'!M345/'1-Kurs'!M344-1,""),"")</f>
        <v/>
      </c>
      <c r="N345" s="1" t="str">
        <f>IF(IFERROR('1-Kurs'!N345/'1-Kurs'!N344-1,"")&lt;&gt;-100%,IFERROR('1-Kurs'!N345/'1-Kurs'!N344-1,""),"")</f>
        <v/>
      </c>
      <c r="O345" s="1" t="str">
        <f>IF(IFERROR('1-Kurs'!O345/'1-Kurs'!O344-1,"")&lt;&gt;-100%,IFERROR('1-Kurs'!O345/'1-Kurs'!O344-1,""),"")</f>
        <v/>
      </c>
      <c r="P345" s="1" t="str">
        <f>IF(IFERROR('1-Kurs'!P345/'1-Kurs'!P344-1,"")&lt;&gt;-100%,IFERROR('1-Kurs'!P345/'1-Kurs'!P344-1,""),"")</f>
        <v/>
      </c>
      <c r="Q345" s="1" t="str">
        <f>IF(IFERROR('1-Kurs'!Q345/'1-Kurs'!Q344-1,"")&lt;&gt;-100%,IFERROR('1-Kurs'!Q345/'1-Kurs'!Q344-1,""),"")</f>
        <v/>
      </c>
      <c r="R345" s="1" t="str">
        <f>IF(IFERROR('1-Kurs'!R345/'1-Kurs'!R344-1,"")&lt;&gt;-100%,IFERROR('1-Kurs'!R345/'1-Kurs'!R344-1,""),"")</f>
        <v/>
      </c>
      <c r="S345" s="1" t="str">
        <f>IF(IFERROR('1-Kurs'!S345/'1-Kurs'!S344-1,"")&lt;&gt;-100%,IFERROR('1-Kurs'!S345/'1-Kurs'!S344-1,""),"")</f>
        <v/>
      </c>
      <c r="T345" s="1" t="str">
        <f>IF(IFERROR('1-Kurs'!T345/'1-Kurs'!T344-1,"")&lt;&gt;-100%,IFERROR('1-Kurs'!T345/'1-Kurs'!T344-1,""),"")</f>
        <v/>
      </c>
      <c r="U345" s="1" t="str">
        <f>IF(IFERROR('1-Kurs'!U345/'1-Kurs'!U344-1,"")&lt;&gt;-100%,IFERROR('1-Kurs'!U345/'1-Kurs'!U344-1,""),"")</f>
        <v/>
      </c>
      <c r="V345" s="1" t="str">
        <f>IF(IFERROR('1-Kurs'!V345/'1-Kurs'!V344-1,"")&lt;&gt;-100%,IFERROR('1-Kurs'!V345/'1-Kurs'!V344-1,""),"")</f>
        <v/>
      </c>
      <c r="W345" s="1" t="str">
        <f>IF(IFERROR('1-Kurs'!W345/'1-Kurs'!W344-1,"")&lt;&gt;-100%,IFERROR('1-Kurs'!W345/'1-Kurs'!W344-1,""),"")</f>
        <v/>
      </c>
      <c r="X345" s="1" t="str">
        <f>IF(IFERROR('1-Kurs'!X345/'1-Kurs'!X344-1,"")&lt;&gt;-100%,IFERROR('1-Kurs'!X345/'1-Kurs'!X344-1,""),"")</f>
        <v/>
      </c>
      <c r="Y345" s="1" t="str">
        <f>IF(IFERROR('1-Kurs'!Y345/'1-Kurs'!Y344-1,"")&lt;&gt;-100%,IFERROR('1-Kurs'!Y345/'1-Kurs'!Y344-1,""),"")</f>
        <v/>
      </c>
      <c r="Z345" s="1" t="str">
        <f>IF(IFERROR('1-Kurs'!Z345/'1-Kurs'!Z344-1,"")&lt;&gt;-100%,IFERROR('1-Kurs'!Z345/'1-Kurs'!Z344-1,""),"")</f>
        <v/>
      </c>
      <c r="AA345" s="1" t="str">
        <f>IF(IFERROR('1-Kurs'!AA345/'1-Kurs'!AA344-1,"")&lt;&gt;-100%,IFERROR('1-Kurs'!AA345/'1-Kurs'!AA344-1,""),"")</f>
        <v/>
      </c>
      <c r="AB345" s="1" t="str">
        <f>IF(IFERROR('1-Kurs'!AB345/'1-Kurs'!AB344-1,"")&lt;&gt;-100%,IFERROR('1-Kurs'!AB345/'1-Kurs'!AB344-1,""),"")</f>
        <v/>
      </c>
      <c r="AC345" s="5"/>
    </row>
    <row r="346" spans="1:29" ht="12.75" customHeight="1" x14ac:dyDescent="0.2">
      <c r="A346" s="9" t="str">
        <f>IF('1-Kurs'!A346=0,"",'1-Kurs'!A346)</f>
        <v/>
      </c>
      <c r="B346" s="1" t="str">
        <f>IF(IFERROR('1-Kurs'!B346/'1-Kurs'!B345-1,"")&lt;&gt;-100%,IFERROR('1-Kurs'!B346/'1-Kurs'!B345-1,""),"")</f>
        <v/>
      </c>
      <c r="C346" s="1" t="str">
        <f>IF(IFERROR('1-Kurs'!C346/'1-Kurs'!C345-1,"")&lt;&gt;-100%,IFERROR('1-Kurs'!C346/'1-Kurs'!C345-1,""),"")</f>
        <v/>
      </c>
      <c r="D346" s="1" t="str">
        <f>IF(IFERROR('1-Kurs'!D346/'1-Kurs'!D345-1,"")&lt;&gt;-100%,IFERROR('1-Kurs'!D346/'1-Kurs'!D345-1,""),"")</f>
        <v/>
      </c>
      <c r="E346" s="1" t="str">
        <f>IF(IFERROR('1-Kurs'!E346/'1-Kurs'!E345-1,"")&lt;&gt;-100%,IFERROR('1-Kurs'!E346/'1-Kurs'!E345-1,""),"")</f>
        <v/>
      </c>
      <c r="F346" s="1" t="str">
        <f>IF(IFERROR('1-Kurs'!F346/'1-Kurs'!F345-1,"")&lt;&gt;-100%,IFERROR('1-Kurs'!F346/'1-Kurs'!F345-1,""),"")</f>
        <v/>
      </c>
      <c r="G346" s="1" t="str">
        <f>IF(IFERROR('1-Kurs'!G346/'1-Kurs'!G345-1,"")&lt;&gt;-100%,IFERROR('1-Kurs'!G346/'1-Kurs'!G345-1,""),"")</f>
        <v/>
      </c>
      <c r="H346" s="1" t="str">
        <f>IF(IFERROR('1-Kurs'!H346/'1-Kurs'!H345-1,"")&lt;&gt;-100%,IFERROR('1-Kurs'!H346/'1-Kurs'!H345-1,""),"")</f>
        <v/>
      </c>
      <c r="I346" s="1" t="str">
        <f>IF(IFERROR('1-Kurs'!I346/'1-Kurs'!I345-1,"")&lt;&gt;-100%,IFERROR('1-Kurs'!I346/'1-Kurs'!I345-1,""),"")</f>
        <v/>
      </c>
      <c r="J346" s="1" t="str">
        <f>IF(IFERROR('1-Kurs'!J346/'1-Kurs'!J345-1,"")&lt;&gt;-100%,IFERROR('1-Kurs'!J346/'1-Kurs'!J345-1,""),"")</f>
        <v/>
      </c>
      <c r="K346" s="1" t="str">
        <f>IF(IFERROR('1-Kurs'!K346/'1-Kurs'!K345-1,"")&lt;&gt;-100%,IFERROR('1-Kurs'!K346/'1-Kurs'!K345-1,""),"")</f>
        <v/>
      </c>
      <c r="L346" s="1" t="str">
        <f>IF(IFERROR('1-Kurs'!L346/'1-Kurs'!L345-1,"")&lt;&gt;-100%,IFERROR('1-Kurs'!L346/'1-Kurs'!L345-1,""),"")</f>
        <v/>
      </c>
      <c r="M346" s="1" t="str">
        <f>IF(IFERROR('1-Kurs'!M346/'1-Kurs'!M345-1,"")&lt;&gt;-100%,IFERROR('1-Kurs'!M346/'1-Kurs'!M345-1,""),"")</f>
        <v/>
      </c>
      <c r="N346" s="1" t="str">
        <f>IF(IFERROR('1-Kurs'!N346/'1-Kurs'!N345-1,"")&lt;&gt;-100%,IFERROR('1-Kurs'!N346/'1-Kurs'!N345-1,""),"")</f>
        <v/>
      </c>
      <c r="O346" s="1" t="str">
        <f>IF(IFERROR('1-Kurs'!O346/'1-Kurs'!O345-1,"")&lt;&gt;-100%,IFERROR('1-Kurs'!O346/'1-Kurs'!O345-1,""),"")</f>
        <v/>
      </c>
      <c r="P346" s="1" t="str">
        <f>IF(IFERROR('1-Kurs'!P346/'1-Kurs'!P345-1,"")&lt;&gt;-100%,IFERROR('1-Kurs'!P346/'1-Kurs'!P345-1,""),"")</f>
        <v/>
      </c>
      <c r="Q346" s="1" t="str">
        <f>IF(IFERROR('1-Kurs'!Q346/'1-Kurs'!Q345-1,"")&lt;&gt;-100%,IFERROR('1-Kurs'!Q346/'1-Kurs'!Q345-1,""),"")</f>
        <v/>
      </c>
      <c r="R346" s="1" t="str">
        <f>IF(IFERROR('1-Kurs'!R346/'1-Kurs'!R345-1,"")&lt;&gt;-100%,IFERROR('1-Kurs'!R346/'1-Kurs'!R345-1,""),"")</f>
        <v/>
      </c>
      <c r="S346" s="1" t="str">
        <f>IF(IFERROR('1-Kurs'!S346/'1-Kurs'!S345-1,"")&lt;&gt;-100%,IFERROR('1-Kurs'!S346/'1-Kurs'!S345-1,""),"")</f>
        <v/>
      </c>
      <c r="T346" s="1" t="str">
        <f>IF(IFERROR('1-Kurs'!T346/'1-Kurs'!T345-1,"")&lt;&gt;-100%,IFERROR('1-Kurs'!T346/'1-Kurs'!T345-1,""),"")</f>
        <v/>
      </c>
      <c r="U346" s="1" t="str">
        <f>IF(IFERROR('1-Kurs'!U346/'1-Kurs'!U345-1,"")&lt;&gt;-100%,IFERROR('1-Kurs'!U346/'1-Kurs'!U345-1,""),"")</f>
        <v/>
      </c>
      <c r="V346" s="1" t="str">
        <f>IF(IFERROR('1-Kurs'!V346/'1-Kurs'!V345-1,"")&lt;&gt;-100%,IFERROR('1-Kurs'!V346/'1-Kurs'!V345-1,""),"")</f>
        <v/>
      </c>
      <c r="W346" s="1" t="str">
        <f>IF(IFERROR('1-Kurs'!W346/'1-Kurs'!W345-1,"")&lt;&gt;-100%,IFERROR('1-Kurs'!W346/'1-Kurs'!W345-1,""),"")</f>
        <v/>
      </c>
      <c r="X346" s="1" t="str">
        <f>IF(IFERROR('1-Kurs'!X346/'1-Kurs'!X345-1,"")&lt;&gt;-100%,IFERROR('1-Kurs'!X346/'1-Kurs'!X345-1,""),"")</f>
        <v/>
      </c>
      <c r="Y346" s="1" t="str">
        <f>IF(IFERROR('1-Kurs'!Y346/'1-Kurs'!Y345-1,"")&lt;&gt;-100%,IFERROR('1-Kurs'!Y346/'1-Kurs'!Y345-1,""),"")</f>
        <v/>
      </c>
      <c r="Z346" s="1" t="str">
        <f>IF(IFERROR('1-Kurs'!Z346/'1-Kurs'!Z345-1,"")&lt;&gt;-100%,IFERROR('1-Kurs'!Z346/'1-Kurs'!Z345-1,""),"")</f>
        <v/>
      </c>
      <c r="AA346" s="1" t="str">
        <f>IF(IFERROR('1-Kurs'!AA346/'1-Kurs'!AA345-1,"")&lt;&gt;-100%,IFERROR('1-Kurs'!AA346/'1-Kurs'!AA345-1,""),"")</f>
        <v/>
      </c>
      <c r="AB346" s="1" t="str">
        <f>IF(IFERROR('1-Kurs'!AB346/'1-Kurs'!AB345-1,"")&lt;&gt;-100%,IFERROR('1-Kurs'!AB346/'1-Kurs'!AB345-1,""),"")</f>
        <v/>
      </c>
      <c r="AC346" s="5"/>
    </row>
    <row r="347" spans="1:29" ht="12.75" customHeight="1" x14ac:dyDescent="0.2">
      <c r="A347" s="9" t="str">
        <f>IF('1-Kurs'!A347=0,"",'1-Kurs'!A347)</f>
        <v/>
      </c>
      <c r="B347" s="1" t="str">
        <f>IF(IFERROR('1-Kurs'!B347/'1-Kurs'!B346-1,"")&lt;&gt;-100%,IFERROR('1-Kurs'!B347/'1-Kurs'!B346-1,""),"")</f>
        <v/>
      </c>
      <c r="C347" s="1" t="str">
        <f>IF(IFERROR('1-Kurs'!C347/'1-Kurs'!C346-1,"")&lt;&gt;-100%,IFERROR('1-Kurs'!C347/'1-Kurs'!C346-1,""),"")</f>
        <v/>
      </c>
      <c r="D347" s="1" t="str">
        <f>IF(IFERROR('1-Kurs'!D347/'1-Kurs'!D346-1,"")&lt;&gt;-100%,IFERROR('1-Kurs'!D347/'1-Kurs'!D346-1,""),"")</f>
        <v/>
      </c>
      <c r="E347" s="1" t="str">
        <f>IF(IFERROR('1-Kurs'!E347/'1-Kurs'!E346-1,"")&lt;&gt;-100%,IFERROR('1-Kurs'!E347/'1-Kurs'!E346-1,""),"")</f>
        <v/>
      </c>
      <c r="F347" s="1" t="str">
        <f>IF(IFERROR('1-Kurs'!F347/'1-Kurs'!F346-1,"")&lt;&gt;-100%,IFERROR('1-Kurs'!F347/'1-Kurs'!F346-1,""),"")</f>
        <v/>
      </c>
      <c r="G347" s="1" t="str">
        <f>IF(IFERROR('1-Kurs'!G347/'1-Kurs'!G346-1,"")&lt;&gt;-100%,IFERROR('1-Kurs'!G347/'1-Kurs'!G346-1,""),"")</f>
        <v/>
      </c>
      <c r="H347" s="1" t="str">
        <f>IF(IFERROR('1-Kurs'!H347/'1-Kurs'!H346-1,"")&lt;&gt;-100%,IFERROR('1-Kurs'!H347/'1-Kurs'!H346-1,""),"")</f>
        <v/>
      </c>
      <c r="I347" s="1" t="str">
        <f>IF(IFERROR('1-Kurs'!I347/'1-Kurs'!I346-1,"")&lt;&gt;-100%,IFERROR('1-Kurs'!I347/'1-Kurs'!I346-1,""),"")</f>
        <v/>
      </c>
      <c r="J347" s="1" t="str">
        <f>IF(IFERROR('1-Kurs'!J347/'1-Kurs'!J346-1,"")&lt;&gt;-100%,IFERROR('1-Kurs'!J347/'1-Kurs'!J346-1,""),"")</f>
        <v/>
      </c>
      <c r="K347" s="1" t="str">
        <f>IF(IFERROR('1-Kurs'!K347/'1-Kurs'!K346-1,"")&lt;&gt;-100%,IFERROR('1-Kurs'!K347/'1-Kurs'!K346-1,""),"")</f>
        <v/>
      </c>
      <c r="L347" s="1" t="str">
        <f>IF(IFERROR('1-Kurs'!L347/'1-Kurs'!L346-1,"")&lt;&gt;-100%,IFERROR('1-Kurs'!L347/'1-Kurs'!L346-1,""),"")</f>
        <v/>
      </c>
      <c r="M347" s="1" t="str">
        <f>IF(IFERROR('1-Kurs'!M347/'1-Kurs'!M346-1,"")&lt;&gt;-100%,IFERROR('1-Kurs'!M347/'1-Kurs'!M346-1,""),"")</f>
        <v/>
      </c>
      <c r="N347" s="1" t="str">
        <f>IF(IFERROR('1-Kurs'!N347/'1-Kurs'!N346-1,"")&lt;&gt;-100%,IFERROR('1-Kurs'!N347/'1-Kurs'!N346-1,""),"")</f>
        <v/>
      </c>
      <c r="O347" s="1" t="str">
        <f>IF(IFERROR('1-Kurs'!O347/'1-Kurs'!O346-1,"")&lt;&gt;-100%,IFERROR('1-Kurs'!O347/'1-Kurs'!O346-1,""),"")</f>
        <v/>
      </c>
      <c r="P347" s="1" t="str">
        <f>IF(IFERROR('1-Kurs'!P347/'1-Kurs'!P346-1,"")&lt;&gt;-100%,IFERROR('1-Kurs'!P347/'1-Kurs'!P346-1,""),"")</f>
        <v/>
      </c>
      <c r="Q347" s="1" t="str">
        <f>IF(IFERROR('1-Kurs'!Q347/'1-Kurs'!Q346-1,"")&lt;&gt;-100%,IFERROR('1-Kurs'!Q347/'1-Kurs'!Q346-1,""),"")</f>
        <v/>
      </c>
      <c r="R347" s="1" t="str">
        <f>IF(IFERROR('1-Kurs'!R347/'1-Kurs'!R346-1,"")&lt;&gt;-100%,IFERROR('1-Kurs'!R347/'1-Kurs'!R346-1,""),"")</f>
        <v/>
      </c>
      <c r="S347" s="1" t="str">
        <f>IF(IFERROR('1-Kurs'!S347/'1-Kurs'!S346-1,"")&lt;&gt;-100%,IFERROR('1-Kurs'!S347/'1-Kurs'!S346-1,""),"")</f>
        <v/>
      </c>
      <c r="T347" s="1" t="str">
        <f>IF(IFERROR('1-Kurs'!T347/'1-Kurs'!T346-1,"")&lt;&gt;-100%,IFERROR('1-Kurs'!T347/'1-Kurs'!T346-1,""),"")</f>
        <v/>
      </c>
      <c r="U347" s="1" t="str">
        <f>IF(IFERROR('1-Kurs'!U347/'1-Kurs'!U346-1,"")&lt;&gt;-100%,IFERROR('1-Kurs'!U347/'1-Kurs'!U346-1,""),"")</f>
        <v/>
      </c>
      <c r="V347" s="1" t="str">
        <f>IF(IFERROR('1-Kurs'!V347/'1-Kurs'!V346-1,"")&lt;&gt;-100%,IFERROR('1-Kurs'!V347/'1-Kurs'!V346-1,""),"")</f>
        <v/>
      </c>
      <c r="W347" s="1" t="str">
        <f>IF(IFERROR('1-Kurs'!W347/'1-Kurs'!W346-1,"")&lt;&gt;-100%,IFERROR('1-Kurs'!W347/'1-Kurs'!W346-1,""),"")</f>
        <v/>
      </c>
      <c r="X347" s="1" t="str">
        <f>IF(IFERROR('1-Kurs'!X347/'1-Kurs'!X346-1,"")&lt;&gt;-100%,IFERROR('1-Kurs'!X347/'1-Kurs'!X346-1,""),"")</f>
        <v/>
      </c>
      <c r="Y347" s="1" t="str">
        <f>IF(IFERROR('1-Kurs'!Y347/'1-Kurs'!Y346-1,"")&lt;&gt;-100%,IFERROR('1-Kurs'!Y347/'1-Kurs'!Y346-1,""),"")</f>
        <v/>
      </c>
      <c r="Z347" s="1" t="str">
        <f>IF(IFERROR('1-Kurs'!Z347/'1-Kurs'!Z346-1,"")&lt;&gt;-100%,IFERROR('1-Kurs'!Z347/'1-Kurs'!Z346-1,""),"")</f>
        <v/>
      </c>
      <c r="AA347" s="1" t="str">
        <f>IF(IFERROR('1-Kurs'!AA347/'1-Kurs'!AA346-1,"")&lt;&gt;-100%,IFERROR('1-Kurs'!AA347/'1-Kurs'!AA346-1,""),"")</f>
        <v/>
      </c>
      <c r="AB347" s="1" t="str">
        <f>IF(IFERROR('1-Kurs'!AB347/'1-Kurs'!AB346-1,"")&lt;&gt;-100%,IFERROR('1-Kurs'!AB347/'1-Kurs'!AB346-1,""),"")</f>
        <v/>
      </c>
      <c r="AC347" s="5"/>
    </row>
    <row r="348" spans="1:29" ht="12.75" customHeight="1" x14ac:dyDescent="0.2">
      <c r="A348" s="9" t="str">
        <f>IF('1-Kurs'!A348=0,"",'1-Kurs'!A348)</f>
        <v/>
      </c>
      <c r="B348" s="1" t="str">
        <f>IF(IFERROR('1-Kurs'!B348/'1-Kurs'!B347-1,"")&lt;&gt;-100%,IFERROR('1-Kurs'!B348/'1-Kurs'!B347-1,""),"")</f>
        <v/>
      </c>
      <c r="C348" s="1" t="str">
        <f>IF(IFERROR('1-Kurs'!C348/'1-Kurs'!C347-1,"")&lt;&gt;-100%,IFERROR('1-Kurs'!C348/'1-Kurs'!C347-1,""),"")</f>
        <v/>
      </c>
      <c r="D348" s="1" t="str">
        <f>IF(IFERROR('1-Kurs'!D348/'1-Kurs'!D347-1,"")&lt;&gt;-100%,IFERROR('1-Kurs'!D348/'1-Kurs'!D347-1,""),"")</f>
        <v/>
      </c>
      <c r="E348" s="1" t="str">
        <f>IF(IFERROR('1-Kurs'!E348/'1-Kurs'!E347-1,"")&lt;&gt;-100%,IFERROR('1-Kurs'!E348/'1-Kurs'!E347-1,""),"")</f>
        <v/>
      </c>
      <c r="F348" s="1" t="str">
        <f>IF(IFERROR('1-Kurs'!F348/'1-Kurs'!F347-1,"")&lt;&gt;-100%,IFERROR('1-Kurs'!F348/'1-Kurs'!F347-1,""),"")</f>
        <v/>
      </c>
      <c r="G348" s="1" t="str">
        <f>IF(IFERROR('1-Kurs'!G348/'1-Kurs'!G347-1,"")&lt;&gt;-100%,IFERROR('1-Kurs'!G348/'1-Kurs'!G347-1,""),"")</f>
        <v/>
      </c>
      <c r="H348" s="1" t="str">
        <f>IF(IFERROR('1-Kurs'!H348/'1-Kurs'!H347-1,"")&lt;&gt;-100%,IFERROR('1-Kurs'!H348/'1-Kurs'!H347-1,""),"")</f>
        <v/>
      </c>
      <c r="I348" s="1" t="str">
        <f>IF(IFERROR('1-Kurs'!I348/'1-Kurs'!I347-1,"")&lt;&gt;-100%,IFERROR('1-Kurs'!I348/'1-Kurs'!I347-1,""),"")</f>
        <v/>
      </c>
      <c r="J348" s="1" t="str">
        <f>IF(IFERROR('1-Kurs'!J348/'1-Kurs'!J347-1,"")&lt;&gt;-100%,IFERROR('1-Kurs'!J348/'1-Kurs'!J347-1,""),"")</f>
        <v/>
      </c>
      <c r="K348" s="1" t="str">
        <f>IF(IFERROR('1-Kurs'!K348/'1-Kurs'!K347-1,"")&lt;&gt;-100%,IFERROR('1-Kurs'!K348/'1-Kurs'!K347-1,""),"")</f>
        <v/>
      </c>
      <c r="L348" s="1" t="str">
        <f>IF(IFERROR('1-Kurs'!L348/'1-Kurs'!L347-1,"")&lt;&gt;-100%,IFERROR('1-Kurs'!L348/'1-Kurs'!L347-1,""),"")</f>
        <v/>
      </c>
      <c r="M348" s="1" t="str">
        <f>IF(IFERROR('1-Kurs'!M348/'1-Kurs'!M347-1,"")&lt;&gt;-100%,IFERROR('1-Kurs'!M348/'1-Kurs'!M347-1,""),"")</f>
        <v/>
      </c>
      <c r="N348" s="1" t="str">
        <f>IF(IFERROR('1-Kurs'!N348/'1-Kurs'!N347-1,"")&lt;&gt;-100%,IFERROR('1-Kurs'!N348/'1-Kurs'!N347-1,""),"")</f>
        <v/>
      </c>
      <c r="O348" s="1" t="str">
        <f>IF(IFERROR('1-Kurs'!O348/'1-Kurs'!O347-1,"")&lt;&gt;-100%,IFERROR('1-Kurs'!O348/'1-Kurs'!O347-1,""),"")</f>
        <v/>
      </c>
      <c r="P348" s="1" t="str">
        <f>IF(IFERROR('1-Kurs'!P348/'1-Kurs'!P347-1,"")&lt;&gt;-100%,IFERROR('1-Kurs'!P348/'1-Kurs'!P347-1,""),"")</f>
        <v/>
      </c>
      <c r="Q348" s="1" t="str">
        <f>IF(IFERROR('1-Kurs'!Q348/'1-Kurs'!Q347-1,"")&lt;&gt;-100%,IFERROR('1-Kurs'!Q348/'1-Kurs'!Q347-1,""),"")</f>
        <v/>
      </c>
      <c r="R348" s="1" t="str">
        <f>IF(IFERROR('1-Kurs'!R348/'1-Kurs'!R347-1,"")&lt;&gt;-100%,IFERROR('1-Kurs'!R348/'1-Kurs'!R347-1,""),"")</f>
        <v/>
      </c>
      <c r="S348" s="1" t="str">
        <f>IF(IFERROR('1-Kurs'!S348/'1-Kurs'!S347-1,"")&lt;&gt;-100%,IFERROR('1-Kurs'!S348/'1-Kurs'!S347-1,""),"")</f>
        <v/>
      </c>
      <c r="T348" s="1" t="str">
        <f>IF(IFERROR('1-Kurs'!T348/'1-Kurs'!T347-1,"")&lt;&gt;-100%,IFERROR('1-Kurs'!T348/'1-Kurs'!T347-1,""),"")</f>
        <v/>
      </c>
      <c r="U348" s="1" t="str">
        <f>IF(IFERROR('1-Kurs'!U348/'1-Kurs'!U347-1,"")&lt;&gt;-100%,IFERROR('1-Kurs'!U348/'1-Kurs'!U347-1,""),"")</f>
        <v/>
      </c>
      <c r="V348" s="1" t="str">
        <f>IF(IFERROR('1-Kurs'!V348/'1-Kurs'!V347-1,"")&lt;&gt;-100%,IFERROR('1-Kurs'!V348/'1-Kurs'!V347-1,""),"")</f>
        <v/>
      </c>
      <c r="W348" s="1" t="str">
        <f>IF(IFERROR('1-Kurs'!W348/'1-Kurs'!W347-1,"")&lt;&gt;-100%,IFERROR('1-Kurs'!W348/'1-Kurs'!W347-1,""),"")</f>
        <v/>
      </c>
      <c r="X348" s="1" t="str">
        <f>IF(IFERROR('1-Kurs'!X348/'1-Kurs'!X347-1,"")&lt;&gt;-100%,IFERROR('1-Kurs'!X348/'1-Kurs'!X347-1,""),"")</f>
        <v/>
      </c>
      <c r="Y348" s="1" t="str">
        <f>IF(IFERROR('1-Kurs'!Y348/'1-Kurs'!Y347-1,"")&lt;&gt;-100%,IFERROR('1-Kurs'!Y348/'1-Kurs'!Y347-1,""),"")</f>
        <v/>
      </c>
      <c r="Z348" s="1" t="str">
        <f>IF(IFERROR('1-Kurs'!Z348/'1-Kurs'!Z347-1,"")&lt;&gt;-100%,IFERROR('1-Kurs'!Z348/'1-Kurs'!Z347-1,""),"")</f>
        <v/>
      </c>
      <c r="AA348" s="1" t="str">
        <f>IF(IFERROR('1-Kurs'!AA348/'1-Kurs'!AA347-1,"")&lt;&gt;-100%,IFERROR('1-Kurs'!AA348/'1-Kurs'!AA347-1,""),"")</f>
        <v/>
      </c>
      <c r="AB348" s="1" t="str">
        <f>IF(IFERROR('1-Kurs'!AB348/'1-Kurs'!AB347-1,"")&lt;&gt;-100%,IFERROR('1-Kurs'!AB348/'1-Kurs'!AB347-1,""),"")</f>
        <v/>
      </c>
      <c r="AC348" s="5"/>
    </row>
    <row r="349" spans="1:29" ht="12.75" customHeight="1" x14ac:dyDescent="0.2">
      <c r="A349" s="9" t="str">
        <f>IF('1-Kurs'!A349=0,"",'1-Kurs'!A349)</f>
        <v/>
      </c>
      <c r="B349" s="1" t="str">
        <f>IF(IFERROR('1-Kurs'!B349/'1-Kurs'!B348-1,"")&lt;&gt;-100%,IFERROR('1-Kurs'!B349/'1-Kurs'!B348-1,""),"")</f>
        <v/>
      </c>
      <c r="C349" s="1" t="str">
        <f>IF(IFERROR('1-Kurs'!C349/'1-Kurs'!C348-1,"")&lt;&gt;-100%,IFERROR('1-Kurs'!C349/'1-Kurs'!C348-1,""),"")</f>
        <v/>
      </c>
      <c r="D349" s="1" t="str">
        <f>IF(IFERROR('1-Kurs'!D349/'1-Kurs'!D348-1,"")&lt;&gt;-100%,IFERROR('1-Kurs'!D349/'1-Kurs'!D348-1,""),"")</f>
        <v/>
      </c>
      <c r="E349" s="1" t="str">
        <f>IF(IFERROR('1-Kurs'!E349/'1-Kurs'!E348-1,"")&lt;&gt;-100%,IFERROR('1-Kurs'!E349/'1-Kurs'!E348-1,""),"")</f>
        <v/>
      </c>
      <c r="F349" s="1" t="str">
        <f>IF(IFERROR('1-Kurs'!F349/'1-Kurs'!F348-1,"")&lt;&gt;-100%,IFERROR('1-Kurs'!F349/'1-Kurs'!F348-1,""),"")</f>
        <v/>
      </c>
      <c r="G349" s="1" t="str">
        <f>IF(IFERROR('1-Kurs'!G349/'1-Kurs'!G348-1,"")&lt;&gt;-100%,IFERROR('1-Kurs'!G349/'1-Kurs'!G348-1,""),"")</f>
        <v/>
      </c>
      <c r="H349" s="1" t="str">
        <f>IF(IFERROR('1-Kurs'!H349/'1-Kurs'!H348-1,"")&lt;&gt;-100%,IFERROR('1-Kurs'!H349/'1-Kurs'!H348-1,""),"")</f>
        <v/>
      </c>
      <c r="I349" s="1" t="str">
        <f>IF(IFERROR('1-Kurs'!I349/'1-Kurs'!I348-1,"")&lt;&gt;-100%,IFERROR('1-Kurs'!I349/'1-Kurs'!I348-1,""),"")</f>
        <v/>
      </c>
      <c r="J349" s="1" t="str">
        <f>IF(IFERROR('1-Kurs'!J349/'1-Kurs'!J348-1,"")&lt;&gt;-100%,IFERROR('1-Kurs'!J349/'1-Kurs'!J348-1,""),"")</f>
        <v/>
      </c>
      <c r="K349" s="1" t="str">
        <f>IF(IFERROR('1-Kurs'!K349/'1-Kurs'!K348-1,"")&lt;&gt;-100%,IFERROR('1-Kurs'!K349/'1-Kurs'!K348-1,""),"")</f>
        <v/>
      </c>
      <c r="L349" s="1" t="str">
        <f>IF(IFERROR('1-Kurs'!L349/'1-Kurs'!L348-1,"")&lt;&gt;-100%,IFERROR('1-Kurs'!L349/'1-Kurs'!L348-1,""),"")</f>
        <v/>
      </c>
      <c r="M349" s="1" t="str">
        <f>IF(IFERROR('1-Kurs'!M349/'1-Kurs'!M348-1,"")&lt;&gt;-100%,IFERROR('1-Kurs'!M349/'1-Kurs'!M348-1,""),"")</f>
        <v/>
      </c>
      <c r="N349" s="1" t="str">
        <f>IF(IFERROR('1-Kurs'!N349/'1-Kurs'!N348-1,"")&lt;&gt;-100%,IFERROR('1-Kurs'!N349/'1-Kurs'!N348-1,""),"")</f>
        <v/>
      </c>
      <c r="O349" s="1" t="str">
        <f>IF(IFERROR('1-Kurs'!O349/'1-Kurs'!O348-1,"")&lt;&gt;-100%,IFERROR('1-Kurs'!O349/'1-Kurs'!O348-1,""),"")</f>
        <v/>
      </c>
      <c r="P349" s="1" t="str">
        <f>IF(IFERROR('1-Kurs'!P349/'1-Kurs'!P348-1,"")&lt;&gt;-100%,IFERROR('1-Kurs'!P349/'1-Kurs'!P348-1,""),"")</f>
        <v/>
      </c>
      <c r="Q349" s="1" t="str">
        <f>IF(IFERROR('1-Kurs'!Q349/'1-Kurs'!Q348-1,"")&lt;&gt;-100%,IFERROR('1-Kurs'!Q349/'1-Kurs'!Q348-1,""),"")</f>
        <v/>
      </c>
      <c r="R349" s="1" t="str">
        <f>IF(IFERROR('1-Kurs'!R349/'1-Kurs'!R348-1,"")&lt;&gt;-100%,IFERROR('1-Kurs'!R349/'1-Kurs'!R348-1,""),"")</f>
        <v/>
      </c>
      <c r="S349" s="1" t="str">
        <f>IF(IFERROR('1-Kurs'!S349/'1-Kurs'!S348-1,"")&lt;&gt;-100%,IFERROR('1-Kurs'!S349/'1-Kurs'!S348-1,""),"")</f>
        <v/>
      </c>
      <c r="T349" s="1" t="str">
        <f>IF(IFERROR('1-Kurs'!T349/'1-Kurs'!T348-1,"")&lt;&gt;-100%,IFERROR('1-Kurs'!T349/'1-Kurs'!T348-1,""),"")</f>
        <v/>
      </c>
      <c r="U349" s="1" t="str">
        <f>IF(IFERROR('1-Kurs'!U349/'1-Kurs'!U348-1,"")&lt;&gt;-100%,IFERROR('1-Kurs'!U349/'1-Kurs'!U348-1,""),"")</f>
        <v/>
      </c>
      <c r="V349" s="1" t="str">
        <f>IF(IFERROR('1-Kurs'!V349/'1-Kurs'!V348-1,"")&lt;&gt;-100%,IFERROR('1-Kurs'!V349/'1-Kurs'!V348-1,""),"")</f>
        <v/>
      </c>
      <c r="W349" s="1" t="str">
        <f>IF(IFERROR('1-Kurs'!W349/'1-Kurs'!W348-1,"")&lt;&gt;-100%,IFERROR('1-Kurs'!W349/'1-Kurs'!W348-1,""),"")</f>
        <v/>
      </c>
      <c r="X349" s="1" t="str">
        <f>IF(IFERROR('1-Kurs'!X349/'1-Kurs'!X348-1,"")&lt;&gt;-100%,IFERROR('1-Kurs'!X349/'1-Kurs'!X348-1,""),"")</f>
        <v/>
      </c>
      <c r="Y349" s="1" t="str">
        <f>IF(IFERROR('1-Kurs'!Y349/'1-Kurs'!Y348-1,"")&lt;&gt;-100%,IFERROR('1-Kurs'!Y349/'1-Kurs'!Y348-1,""),"")</f>
        <v/>
      </c>
      <c r="Z349" s="1" t="str">
        <f>IF(IFERROR('1-Kurs'!Z349/'1-Kurs'!Z348-1,"")&lt;&gt;-100%,IFERROR('1-Kurs'!Z349/'1-Kurs'!Z348-1,""),"")</f>
        <v/>
      </c>
      <c r="AA349" s="1" t="str">
        <f>IF(IFERROR('1-Kurs'!AA349/'1-Kurs'!AA348-1,"")&lt;&gt;-100%,IFERROR('1-Kurs'!AA349/'1-Kurs'!AA348-1,""),"")</f>
        <v/>
      </c>
      <c r="AB349" s="1" t="str">
        <f>IF(IFERROR('1-Kurs'!AB349/'1-Kurs'!AB348-1,"")&lt;&gt;-100%,IFERROR('1-Kurs'!AB349/'1-Kurs'!AB348-1,""),"")</f>
        <v/>
      </c>
      <c r="AC349" s="5"/>
    </row>
    <row r="350" spans="1:29" ht="12.75" customHeight="1" x14ac:dyDescent="0.2">
      <c r="A350" s="9" t="str">
        <f>IF('1-Kurs'!A350=0,"",'1-Kurs'!A350)</f>
        <v/>
      </c>
      <c r="B350" s="1" t="str">
        <f>IF(IFERROR('1-Kurs'!B350/'1-Kurs'!B349-1,"")&lt;&gt;-100%,IFERROR('1-Kurs'!B350/'1-Kurs'!B349-1,""),"")</f>
        <v/>
      </c>
      <c r="C350" s="1" t="str">
        <f>IF(IFERROR('1-Kurs'!C350/'1-Kurs'!C349-1,"")&lt;&gt;-100%,IFERROR('1-Kurs'!C350/'1-Kurs'!C349-1,""),"")</f>
        <v/>
      </c>
      <c r="D350" s="1" t="str">
        <f>IF(IFERROR('1-Kurs'!D350/'1-Kurs'!D349-1,"")&lt;&gt;-100%,IFERROR('1-Kurs'!D350/'1-Kurs'!D349-1,""),"")</f>
        <v/>
      </c>
      <c r="E350" s="1" t="str">
        <f>IF(IFERROR('1-Kurs'!E350/'1-Kurs'!E349-1,"")&lt;&gt;-100%,IFERROR('1-Kurs'!E350/'1-Kurs'!E349-1,""),"")</f>
        <v/>
      </c>
      <c r="F350" s="1" t="str">
        <f>IF(IFERROR('1-Kurs'!F350/'1-Kurs'!F349-1,"")&lt;&gt;-100%,IFERROR('1-Kurs'!F350/'1-Kurs'!F349-1,""),"")</f>
        <v/>
      </c>
      <c r="G350" s="1" t="str">
        <f>IF(IFERROR('1-Kurs'!G350/'1-Kurs'!G349-1,"")&lt;&gt;-100%,IFERROR('1-Kurs'!G350/'1-Kurs'!G349-1,""),"")</f>
        <v/>
      </c>
      <c r="H350" s="1" t="str">
        <f>IF(IFERROR('1-Kurs'!H350/'1-Kurs'!H349-1,"")&lt;&gt;-100%,IFERROR('1-Kurs'!H350/'1-Kurs'!H349-1,""),"")</f>
        <v/>
      </c>
      <c r="I350" s="1" t="str">
        <f>IF(IFERROR('1-Kurs'!I350/'1-Kurs'!I349-1,"")&lt;&gt;-100%,IFERROR('1-Kurs'!I350/'1-Kurs'!I349-1,""),"")</f>
        <v/>
      </c>
      <c r="J350" s="1" t="str">
        <f>IF(IFERROR('1-Kurs'!J350/'1-Kurs'!J349-1,"")&lt;&gt;-100%,IFERROR('1-Kurs'!J350/'1-Kurs'!J349-1,""),"")</f>
        <v/>
      </c>
      <c r="K350" s="1" t="str">
        <f>IF(IFERROR('1-Kurs'!K350/'1-Kurs'!K349-1,"")&lt;&gt;-100%,IFERROR('1-Kurs'!K350/'1-Kurs'!K349-1,""),"")</f>
        <v/>
      </c>
      <c r="L350" s="1" t="str">
        <f>IF(IFERROR('1-Kurs'!L350/'1-Kurs'!L349-1,"")&lt;&gt;-100%,IFERROR('1-Kurs'!L350/'1-Kurs'!L349-1,""),"")</f>
        <v/>
      </c>
      <c r="M350" s="1" t="str">
        <f>IF(IFERROR('1-Kurs'!M350/'1-Kurs'!M349-1,"")&lt;&gt;-100%,IFERROR('1-Kurs'!M350/'1-Kurs'!M349-1,""),"")</f>
        <v/>
      </c>
      <c r="N350" s="1" t="str">
        <f>IF(IFERROR('1-Kurs'!N350/'1-Kurs'!N349-1,"")&lt;&gt;-100%,IFERROR('1-Kurs'!N350/'1-Kurs'!N349-1,""),"")</f>
        <v/>
      </c>
      <c r="O350" s="1" t="str">
        <f>IF(IFERROR('1-Kurs'!O350/'1-Kurs'!O349-1,"")&lt;&gt;-100%,IFERROR('1-Kurs'!O350/'1-Kurs'!O349-1,""),"")</f>
        <v/>
      </c>
      <c r="P350" s="1" t="str">
        <f>IF(IFERROR('1-Kurs'!P350/'1-Kurs'!P349-1,"")&lt;&gt;-100%,IFERROR('1-Kurs'!P350/'1-Kurs'!P349-1,""),"")</f>
        <v/>
      </c>
      <c r="Q350" s="1" t="str">
        <f>IF(IFERROR('1-Kurs'!Q350/'1-Kurs'!Q349-1,"")&lt;&gt;-100%,IFERROR('1-Kurs'!Q350/'1-Kurs'!Q349-1,""),"")</f>
        <v/>
      </c>
      <c r="R350" s="1" t="str">
        <f>IF(IFERROR('1-Kurs'!R350/'1-Kurs'!R349-1,"")&lt;&gt;-100%,IFERROR('1-Kurs'!R350/'1-Kurs'!R349-1,""),"")</f>
        <v/>
      </c>
      <c r="S350" s="1" t="str">
        <f>IF(IFERROR('1-Kurs'!S350/'1-Kurs'!S349-1,"")&lt;&gt;-100%,IFERROR('1-Kurs'!S350/'1-Kurs'!S349-1,""),"")</f>
        <v/>
      </c>
      <c r="T350" s="1" t="str">
        <f>IF(IFERROR('1-Kurs'!T350/'1-Kurs'!T349-1,"")&lt;&gt;-100%,IFERROR('1-Kurs'!T350/'1-Kurs'!T349-1,""),"")</f>
        <v/>
      </c>
      <c r="U350" s="1" t="str">
        <f>IF(IFERROR('1-Kurs'!U350/'1-Kurs'!U349-1,"")&lt;&gt;-100%,IFERROR('1-Kurs'!U350/'1-Kurs'!U349-1,""),"")</f>
        <v/>
      </c>
      <c r="V350" s="1" t="str">
        <f>IF(IFERROR('1-Kurs'!V350/'1-Kurs'!V349-1,"")&lt;&gt;-100%,IFERROR('1-Kurs'!V350/'1-Kurs'!V349-1,""),"")</f>
        <v/>
      </c>
      <c r="W350" s="1" t="str">
        <f>IF(IFERROR('1-Kurs'!W350/'1-Kurs'!W349-1,"")&lt;&gt;-100%,IFERROR('1-Kurs'!W350/'1-Kurs'!W349-1,""),"")</f>
        <v/>
      </c>
      <c r="X350" s="1" t="str">
        <f>IF(IFERROR('1-Kurs'!X350/'1-Kurs'!X349-1,"")&lt;&gt;-100%,IFERROR('1-Kurs'!X350/'1-Kurs'!X349-1,""),"")</f>
        <v/>
      </c>
      <c r="Y350" s="1" t="str">
        <f>IF(IFERROR('1-Kurs'!Y350/'1-Kurs'!Y349-1,"")&lt;&gt;-100%,IFERROR('1-Kurs'!Y350/'1-Kurs'!Y349-1,""),"")</f>
        <v/>
      </c>
      <c r="Z350" s="1" t="str">
        <f>IF(IFERROR('1-Kurs'!Z350/'1-Kurs'!Z349-1,"")&lt;&gt;-100%,IFERROR('1-Kurs'!Z350/'1-Kurs'!Z349-1,""),"")</f>
        <v/>
      </c>
      <c r="AA350" s="1" t="str">
        <f>IF(IFERROR('1-Kurs'!AA350/'1-Kurs'!AA349-1,"")&lt;&gt;-100%,IFERROR('1-Kurs'!AA350/'1-Kurs'!AA349-1,""),"")</f>
        <v/>
      </c>
      <c r="AB350" s="1" t="str">
        <f>IF(IFERROR('1-Kurs'!AB350/'1-Kurs'!AB349-1,"")&lt;&gt;-100%,IFERROR('1-Kurs'!AB350/'1-Kurs'!AB349-1,""),"")</f>
        <v/>
      </c>
      <c r="AC350" s="5"/>
    </row>
    <row r="351" spans="1:29" ht="12.75" customHeight="1" x14ac:dyDescent="0.2">
      <c r="A351" s="9" t="str">
        <f>IF('1-Kurs'!A351=0,"",'1-Kurs'!A351)</f>
        <v/>
      </c>
      <c r="B351" s="1" t="str">
        <f>IF(IFERROR('1-Kurs'!B351/'1-Kurs'!B350-1,"")&lt;&gt;-100%,IFERROR('1-Kurs'!B351/'1-Kurs'!B350-1,""),"")</f>
        <v/>
      </c>
      <c r="C351" s="1" t="str">
        <f>IF(IFERROR('1-Kurs'!C351/'1-Kurs'!C350-1,"")&lt;&gt;-100%,IFERROR('1-Kurs'!C351/'1-Kurs'!C350-1,""),"")</f>
        <v/>
      </c>
      <c r="D351" s="1" t="str">
        <f>IF(IFERROR('1-Kurs'!D351/'1-Kurs'!D350-1,"")&lt;&gt;-100%,IFERROR('1-Kurs'!D351/'1-Kurs'!D350-1,""),"")</f>
        <v/>
      </c>
      <c r="E351" s="1" t="str">
        <f>IF(IFERROR('1-Kurs'!E351/'1-Kurs'!E350-1,"")&lt;&gt;-100%,IFERROR('1-Kurs'!E351/'1-Kurs'!E350-1,""),"")</f>
        <v/>
      </c>
      <c r="F351" s="1" t="str">
        <f>IF(IFERROR('1-Kurs'!F351/'1-Kurs'!F350-1,"")&lt;&gt;-100%,IFERROR('1-Kurs'!F351/'1-Kurs'!F350-1,""),"")</f>
        <v/>
      </c>
      <c r="G351" s="1" t="str">
        <f>IF(IFERROR('1-Kurs'!G351/'1-Kurs'!G350-1,"")&lt;&gt;-100%,IFERROR('1-Kurs'!G351/'1-Kurs'!G350-1,""),"")</f>
        <v/>
      </c>
      <c r="H351" s="1" t="str">
        <f>IF(IFERROR('1-Kurs'!H351/'1-Kurs'!H350-1,"")&lt;&gt;-100%,IFERROR('1-Kurs'!H351/'1-Kurs'!H350-1,""),"")</f>
        <v/>
      </c>
      <c r="I351" s="1" t="str">
        <f>IF(IFERROR('1-Kurs'!I351/'1-Kurs'!I350-1,"")&lt;&gt;-100%,IFERROR('1-Kurs'!I351/'1-Kurs'!I350-1,""),"")</f>
        <v/>
      </c>
      <c r="J351" s="1" t="str">
        <f>IF(IFERROR('1-Kurs'!J351/'1-Kurs'!J350-1,"")&lt;&gt;-100%,IFERROR('1-Kurs'!J351/'1-Kurs'!J350-1,""),"")</f>
        <v/>
      </c>
      <c r="K351" s="1" t="str">
        <f>IF(IFERROR('1-Kurs'!K351/'1-Kurs'!K350-1,"")&lt;&gt;-100%,IFERROR('1-Kurs'!K351/'1-Kurs'!K350-1,""),"")</f>
        <v/>
      </c>
      <c r="L351" s="1" t="str">
        <f>IF(IFERROR('1-Kurs'!L351/'1-Kurs'!L350-1,"")&lt;&gt;-100%,IFERROR('1-Kurs'!L351/'1-Kurs'!L350-1,""),"")</f>
        <v/>
      </c>
      <c r="M351" s="1" t="str">
        <f>IF(IFERROR('1-Kurs'!M351/'1-Kurs'!M350-1,"")&lt;&gt;-100%,IFERROR('1-Kurs'!M351/'1-Kurs'!M350-1,""),"")</f>
        <v/>
      </c>
      <c r="N351" s="1" t="str">
        <f>IF(IFERROR('1-Kurs'!N351/'1-Kurs'!N350-1,"")&lt;&gt;-100%,IFERROR('1-Kurs'!N351/'1-Kurs'!N350-1,""),"")</f>
        <v/>
      </c>
      <c r="O351" s="1" t="str">
        <f>IF(IFERROR('1-Kurs'!O351/'1-Kurs'!O350-1,"")&lt;&gt;-100%,IFERROR('1-Kurs'!O351/'1-Kurs'!O350-1,""),"")</f>
        <v/>
      </c>
      <c r="P351" s="1" t="str">
        <f>IF(IFERROR('1-Kurs'!P351/'1-Kurs'!P350-1,"")&lt;&gt;-100%,IFERROR('1-Kurs'!P351/'1-Kurs'!P350-1,""),"")</f>
        <v/>
      </c>
      <c r="Q351" s="1" t="str">
        <f>IF(IFERROR('1-Kurs'!Q351/'1-Kurs'!Q350-1,"")&lt;&gt;-100%,IFERROR('1-Kurs'!Q351/'1-Kurs'!Q350-1,""),"")</f>
        <v/>
      </c>
      <c r="R351" s="1" t="str">
        <f>IF(IFERROR('1-Kurs'!R351/'1-Kurs'!R350-1,"")&lt;&gt;-100%,IFERROR('1-Kurs'!R351/'1-Kurs'!R350-1,""),"")</f>
        <v/>
      </c>
      <c r="S351" s="1" t="str">
        <f>IF(IFERROR('1-Kurs'!S351/'1-Kurs'!S350-1,"")&lt;&gt;-100%,IFERROR('1-Kurs'!S351/'1-Kurs'!S350-1,""),"")</f>
        <v/>
      </c>
      <c r="T351" s="1" t="str">
        <f>IF(IFERROR('1-Kurs'!T351/'1-Kurs'!T350-1,"")&lt;&gt;-100%,IFERROR('1-Kurs'!T351/'1-Kurs'!T350-1,""),"")</f>
        <v/>
      </c>
      <c r="U351" s="1" t="str">
        <f>IF(IFERROR('1-Kurs'!U351/'1-Kurs'!U350-1,"")&lt;&gt;-100%,IFERROR('1-Kurs'!U351/'1-Kurs'!U350-1,""),"")</f>
        <v/>
      </c>
      <c r="V351" s="1" t="str">
        <f>IF(IFERROR('1-Kurs'!V351/'1-Kurs'!V350-1,"")&lt;&gt;-100%,IFERROR('1-Kurs'!V351/'1-Kurs'!V350-1,""),"")</f>
        <v/>
      </c>
      <c r="W351" s="1" t="str">
        <f>IF(IFERROR('1-Kurs'!W351/'1-Kurs'!W350-1,"")&lt;&gt;-100%,IFERROR('1-Kurs'!W351/'1-Kurs'!W350-1,""),"")</f>
        <v/>
      </c>
      <c r="X351" s="1" t="str">
        <f>IF(IFERROR('1-Kurs'!X351/'1-Kurs'!X350-1,"")&lt;&gt;-100%,IFERROR('1-Kurs'!X351/'1-Kurs'!X350-1,""),"")</f>
        <v/>
      </c>
      <c r="Y351" s="1" t="str">
        <f>IF(IFERROR('1-Kurs'!Y351/'1-Kurs'!Y350-1,"")&lt;&gt;-100%,IFERROR('1-Kurs'!Y351/'1-Kurs'!Y350-1,""),"")</f>
        <v/>
      </c>
      <c r="Z351" s="1" t="str">
        <f>IF(IFERROR('1-Kurs'!Z351/'1-Kurs'!Z350-1,"")&lt;&gt;-100%,IFERROR('1-Kurs'!Z351/'1-Kurs'!Z350-1,""),"")</f>
        <v/>
      </c>
      <c r="AA351" s="1" t="str">
        <f>IF(IFERROR('1-Kurs'!AA351/'1-Kurs'!AA350-1,"")&lt;&gt;-100%,IFERROR('1-Kurs'!AA351/'1-Kurs'!AA350-1,""),"")</f>
        <v/>
      </c>
      <c r="AB351" s="1" t="str">
        <f>IF(IFERROR('1-Kurs'!AB351/'1-Kurs'!AB350-1,"")&lt;&gt;-100%,IFERROR('1-Kurs'!AB351/'1-Kurs'!AB350-1,""),"")</f>
        <v/>
      </c>
      <c r="AC351" s="5"/>
    </row>
    <row r="352" spans="1:29" ht="12.75" customHeight="1" x14ac:dyDescent="0.2">
      <c r="A352" s="9" t="str">
        <f>IF('1-Kurs'!A352=0,"",'1-Kurs'!A352)</f>
        <v/>
      </c>
      <c r="B352" s="1" t="str">
        <f>IF(IFERROR('1-Kurs'!B352/'1-Kurs'!B351-1,"")&lt;&gt;-100%,IFERROR('1-Kurs'!B352/'1-Kurs'!B351-1,""),"")</f>
        <v/>
      </c>
      <c r="C352" s="1" t="str">
        <f>IF(IFERROR('1-Kurs'!C352/'1-Kurs'!C351-1,"")&lt;&gt;-100%,IFERROR('1-Kurs'!C352/'1-Kurs'!C351-1,""),"")</f>
        <v/>
      </c>
      <c r="D352" s="1" t="str">
        <f>IF(IFERROR('1-Kurs'!D352/'1-Kurs'!D351-1,"")&lt;&gt;-100%,IFERROR('1-Kurs'!D352/'1-Kurs'!D351-1,""),"")</f>
        <v/>
      </c>
      <c r="E352" s="1" t="str">
        <f>IF(IFERROR('1-Kurs'!E352/'1-Kurs'!E351-1,"")&lt;&gt;-100%,IFERROR('1-Kurs'!E352/'1-Kurs'!E351-1,""),"")</f>
        <v/>
      </c>
      <c r="F352" s="1" t="str">
        <f>IF(IFERROR('1-Kurs'!F352/'1-Kurs'!F351-1,"")&lt;&gt;-100%,IFERROR('1-Kurs'!F352/'1-Kurs'!F351-1,""),"")</f>
        <v/>
      </c>
      <c r="G352" s="1" t="str">
        <f>IF(IFERROR('1-Kurs'!G352/'1-Kurs'!G351-1,"")&lt;&gt;-100%,IFERROR('1-Kurs'!G352/'1-Kurs'!G351-1,""),"")</f>
        <v/>
      </c>
      <c r="H352" s="1" t="str">
        <f>IF(IFERROR('1-Kurs'!H352/'1-Kurs'!H351-1,"")&lt;&gt;-100%,IFERROR('1-Kurs'!H352/'1-Kurs'!H351-1,""),"")</f>
        <v/>
      </c>
      <c r="I352" s="1" t="str">
        <f>IF(IFERROR('1-Kurs'!I352/'1-Kurs'!I351-1,"")&lt;&gt;-100%,IFERROR('1-Kurs'!I352/'1-Kurs'!I351-1,""),"")</f>
        <v/>
      </c>
      <c r="J352" s="1" t="str">
        <f>IF(IFERROR('1-Kurs'!J352/'1-Kurs'!J351-1,"")&lt;&gt;-100%,IFERROR('1-Kurs'!J352/'1-Kurs'!J351-1,""),"")</f>
        <v/>
      </c>
      <c r="K352" s="1" t="str">
        <f>IF(IFERROR('1-Kurs'!K352/'1-Kurs'!K351-1,"")&lt;&gt;-100%,IFERROR('1-Kurs'!K352/'1-Kurs'!K351-1,""),"")</f>
        <v/>
      </c>
      <c r="L352" s="1" t="str">
        <f>IF(IFERROR('1-Kurs'!L352/'1-Kurs'!L351-1,"")&lt;&gt;-100%,IFERROR('1-Kurs'!L352/'1-Kurs'!L351-1,""),"")</f>
        <v/>
      </c>
      <c r="M352" s="1" t="str">
        <f>IF(IFERROR('1-Kurs'!M352/'1-Kurs'!M351-1,"")&lt;&gt;-100%,IFERROR('1-Kurs'!M352/'1-Kurs'!M351-1,""),"")</f>
        <v/>
      </c>
      <c r="N352" s="1" t="str">
        <f>IF(IFERROR('1-Kurs'!N352/'1-Kurs'!N351-1,"")&lt;&gt;-100%,IFERROR('1-Kurs'!N352/'1-Kurs'!N351-1,""),"")</f>
        <v/>
      </c>
      <c r="O352" s="1" t="str">
        <f>IF(IFERROR('1-Kurs'!O352/'1-Kurs'!O351-1,"")&lt;&gt;-100%,IFERROR('1-Kurs'!O352/'1-Kurs'!O351-1,""),"")</f>
        <v/>
      </c>
      <c r="P352" s="1" t="str">
        <f>IF(IFERROR('1-Kurs'!P352/'1-Kurs'!P351-1,"")&lt;&gt;-100%,IFERROR('1-Kurs'!P352/'1-Kurs'!P351-1,""),"")</f>
        <v/>
      </c>
      <c r="Q352" s="1" t="str">
        <f>IF(IFERROR('1-Kurs'!Q352/'1-Kurs'!Q351-1,"")&lt;&gt;-100%,IFERROR('1-Kurs'!Q352/'1-Kurs'!Q351-1,""),"")</f>
        <v/>
      </c>
      <c r="R352" s="1" t="str">
        <f>IF(IFERROR('1-Kurs'!R352/'1-Kurs'!R351-1,"")&lt;&gt;-100%,IFERROR('1-Kurs'!R352/'1-Kurs'!R351-1,""),"")</f>
        <v/>
      </c>
      <c r="S352" s="1" t="str">
        <f>IF(IFERROR('1-Kurs'!S352/'1-Kurs'!S351-1,"")&lt;&gt;-100%,IFERROR('1-Kurs'!S352/'1-Kurs'!S351-1,""),"")</f>
        <v/>
      </c>
      <c r="T352" s="1" t="str">
        <f>IF(IFERROR('1-Kurs'!T352/'1-Kurs'!T351-1,"")&lt;&gt;-100%,IFERROR('1-Kurs'!T352/'1-Kurs'!T351-1,""),"")</f>
        <v/>
      </c>
      <c r="U352" s="1" t="str">
        <f>IF(IFERROR('1-Kurs'!U352/'1-Kurs'!U351-1,"")&lt;&gt;-100%,IFERROR('1-Kurs'!U352/'1-Kurs'!U351-1,""),"")</f>
        <v/>
      </c>
      <c r="V352" s="1" t="str">
        <f>IF(IFERROR('1-Kurs'!V352/'1-Kurs'!V351-1,"")&lt;&gt;-100%,IFERROR('1-Kurs'!V352/'1-Kurs'!V351-1,""),"")</f>
        <v/>
      </c>
      <c r="W352" s="1" t="str">
        <f>IF(IFERROR('1-Kurs'!W352/'1-Kurs'!W351-1,"")&lt;&gt;-100%,IFERROR('1-Kurs'!W352/'1-Kurs'!W351-1,""),"")</f>
        <v/>
      </c>
      <c r="X352" s="1" t="str">
        <f>IF(IFERROR('1-Kurs'!X352/'1-Kurs'!X351-1,"")&lt;&gt;-100%,IFERROR('1-Kurs'!X352/'1-Kurs'!X351-1,""),"")</f>
        <v/>
      </c>
      <c r="Y352" s="1" t="str">
        <f>IF(IFERROR('1-Kurs'!Y352/'1-Kurs'!Y351-1,"")&lt;&gt;-100%,IFERROR('1-Kurs'!Y352/'1-Kurs'!Y351-1,""),"")</f>
        <v/>
      </c>
      <c r="Z352" s="1" t="str">
        <f>IF(IFERROR('1-Kurs'!Z352/'1-Kurs'!Z351-1,"")&lt;&gt;-100%,IFERROR('1-Kurs'!Z352/'1-Kurs'!Z351-1,""),"")</f>
        <v/>
      </c>
      <c r="AA352" s="1" t="str">
        <f>IF(IFERROR('1-Kurs'!AA352/'1-Kurs'!AA351-1,"")&lt;&gt;-100%,IFERROR('1-Kurs'!AA352/'1-Kurs'!AA351-1,""),"")</f>
        <v/>
      </c>
      <c r="AB352" s="1" t="str">
        <f>IF(IFERROR('1-Kurs'!AB352/'1-Kurs'!AB351-1,"")&lt;&gt;-100%,IFERROR('1-Kurs'!AB352/'1-Kurs'!AB351-1,""),"")</f>
        <v/>
      </c>
      <c r="AC352" s="5"/>
    </row>
    <row r="353" spans="1:29" ht="12.75" customHeight="1" x14ac:dyDescent="0.2">
      <c r="A353" s="9" t="str">
        <f>IF('1-Kurs'!A353=0,"",'1-Kurs'!A353)</f>
        <v/>
      </c>
      <c r="B353" s="1" t="str">
        <f>IF(IFERROR('1-Kurs'!B353/'1-Kurs'!B352-1,"")&lt;&gt;-100%,IFERROR('1-Kurs'!B353/'1-Kurs'!B352-1,""),"")</f>
        <v/>
      </c>
      <c r="C353" s="1" t="str">
        <f>IF(IFERROR('1-Kurs'!C353/'1-Kurs'!C352-1,"")&lt;&gt;-100%,IFERROR('1-Kurs'!C353/'1-Kurs'!C352-1,""),"")</f>
        <v/>
      </c>
      <c r="D353" s="1" t="str">
        <f>IF(IFERROR('1-Kurs'!D353/'1-Kurs'!D352-1,"")&lt;&gt;-100%,IFERROR('1-Kurs'!D353/'1-Kurs'!D352-1,""),"")</f>
        <v/>
      </c>
      <c r="E353" s="1" t="str">
        <f>IF(IFERROR('1-Kurs'!E353/'1-Kurs'!E352-1,"")&lt;&gt;-100%,IFERROR('1-Kurs'!E353/'1-Kurs'!E352-1,""),"")</f>
        <v/>
      </c>
      <c r="F353" s="1" t="str">
        <f>IF(IFERROR('1-Kurs'!F353/'1-Kurs'!F352-1,"")&lt;&gt;-100%,IFERROR('1-Kurs'!F353/'1-Kurs'!F352-1,""),"")</f>
        <v/>
      </c>
      <c r="G353" s="1" t="str">
        <f>IF(IFERROR('1-Kurs'!G353/'1-Kurs'!G352-1,"")&lt;&gt;-100%,IFERROR('1-Kurs'!G353/'1-Kurs'!G352-1,""),"")</f>
        <v/>
      </c>
      <c r="H353" s="1" t="str">
        <f>IF(IFERROR('1-Kurs'!H353/'1-Kurs'!H352-1,"")&lt;&gt;-100%,IFERROR('1-Kurs'!H353/'1-Kurs'!H352-1,""),"")</f>
        <v/>
      </c>
      <c r="I353" s="1" t="str">
        <f>IF(IFERROR('1-Kurs'!I353/'1-Kurs'!I352-1,"")&lt;&gt;-100%,IFERROR('1-Kurs'!I353/'1-Kurs'!I352-1,""),"")</f>
        <v/>
      </c>
      <c r="J353" s="1" t="str">
        <f>IF(IFERROR('1-Kurs'!J353/'1-Kurs'!J352-1,"")&lt;&gt;-100%,IFERROR('1-Kurs'!J353/'1-Kurs'!J352-1,""),"")</f>
        <v/>
      </c>
      <c r="K353" s="1" t="str">
        <f>IF(IFERROR('1-Kurs'!K353/'1-Kurs'!K352-1,"")&lt;&gt;-100%,IFERROR('1-Kurs'!K353/'1-Kurs'!K352-1,""),"")</f>
        <v/>
      </c>
      <c r="L353" s="1" t="str">
        <f>IF(IFERROR('1-Kurs'!L353/'1-Kurs'!L352-1,"")&lt;&gt;-100%,IFERROR('1-Kurs'!L353/'1-Kurs'!L352-1,""),"")</f>
        <v/>
      </c>
      <c r="M353" s="1" t="str">
        <f>IF(IFERROR('1-Kurs'!M353/'1-Kurs'!M352-1,"")&lt;&gt;-100%,IFERROR('1-Kurs'!M353/'1-Kurs'!M352-1,""),"")</f>
        <v/>
      </c>
      <c r="N353" s="1" t="str">
        <f>IF(IFERROR('1-Kurs'!N353/'1-Kurs'!N352-1,"")&lt;&gt;-100%,IFERROR('1-Kurs'!N353/'1-Kurs'!N352-1,""),"")</f>
        <v/>
      </c>
      <c r="O353" s="1" t="str">
        <f>IF(IFERROR('1-Kurs'!O353/'1-Kurs'!O352-1,"")&lt;&gt;-100%,IFERROR('1-Kurs'!O353/'1-Kurs'!O352-1,""),"")</f>
        <v/>
      </c>
      <c r="P353" s="1" t="str">
        <f>IF(IFERROR('1-Kurs'!P353/'1-Kurs'!P352-1,"")&lt;&gt;-100%,IFERROR('1-Kurs'!P353/'1-Kurs'!P352-1,""),"")</f>
        <v/>
      </c>
      <c r="Q353" s="1" t="str">
        <f>IF(IFERROR('1-Kurs'!Q353/'1-Kurs'!Q352-1,"")&lt;&gt;-100%,IFERROR('1-Kurs'!Q353/'1-Kurs'!Q352-1,""),"")</f>
        <v/>
      </c>
      <c r="R353" s="1" t="str">
        <f>IF(IFERROR('1-Kurs'!R353/'1-Kurs'!R352-1,"")&lt;&gt;-100%,IFERROR('1-Kurs'!R353/'1-Kurs'!R352-1,""),"")</f>
        <v/>
      </c>
      <c r="S353" s="1" t="str">
        <f>IF(IFERROR('1-Kurs'!S353/'1-Kurs'!S352-1,"")&lt;&gt;-100%,IFERROR('1-Kurs'!S353/'1-Kurs'!S352-1,""),"")</f>
        <v/>
      </c>
      <c r="T353" s="1" t="str">
        <f>IF(IFERROR('1-Kurs'!T353/'1-Kurs'!T352-1,"")&lt;&gt;-100%,IFERROR('1-Kurs'!T353/'1-Kurs'!T352-1,""),"")</f>
        <v/>
      </c>
      <c r="U353" s="1" t="str">
        <f>IF(IFERROR('1-Kurs'!U353/'1-Kurs'!U352-1,"")&lt;&gt;-100%,IFERROR('1-Kurs'!U353/'1-Kurs'!U352-1,""),"")</f>
        <v/>
      </c>
      <c r="V353" s="1" t="str">
        <f>IF(IFERROR('1-Kurs'!V353/'1-Kurs'!V352-1,"")&lt;&gt;-100%,IFERROR('1-Kurs'!V353/'1-Kurs'!V352-1,""),"")</f>
        <v/>
      </c>
      <c r="W353" s="1" t="str">
        <f>IF(IFERROR('1-Kurs'!W353/'1-Kurs'!W352-1,"")&lt;&gt;-100%,IFERROR('1-Kurs'!W353/'1-Kurs'!W352-1,""),"")</f>
        <v/>
      </c>
      <c r="X353" s="1" t="str">
        <f>IF(IFERROR('1-Kurs'!X353/'1-Kurs'!X352-1,"")&lt;&gt;-100%,IFERROR('1-Kurs'!X353/'1-Kurs'!X352-1,""),"")</f>
        <v/>
      </c>
      <c r="Y353" s="1" t="str">
        <f>IF(IFERROR('1-Kurs'!Y353/'1-Kurs'!Y352-1,"")&lt;&gt;-100%,IFERROR('1-Kurs'!Y353/'1-Kurs'!Y352-1,""),"")</f>
        <v/>
      </c>
      <c r="Z353" s="1" t="str">
        <f>IF(IFERROR('1-Kurs'!Z353/'1-Kurs'!Z352-1,"")&lt;&gt;-100%,IFERROR('1-Kurs'!Z353/'1-Kurs'!Z352-1,""),"")</f>
        <v/>
      </c>
      <c r="AA353" s="1" t="str">
        <f>IF(IFERROR('1-Kurs'!AA353/'1-Kurs'!AA352-1,"")&lt;&gt;-100%,IFERROR('1-Kurs'!AA353/'1-Kurs'!AA352-1,""),"")</f>
        <v/>
      </c>
      <c r="AB353" s="1" t="str">
        <f>IF(IFERROR('1-Kurs'!AB353/'1-Kurs'!AB352-1,"")&lt;&gt;-100%,IFERROR('1-Kurs'!AB353/'1-Kurs'!AB352-1,""),"")</f>
        <v/>
      </c>
      <c r="AC353" s="5"/>
    </row>
    <row r="354" spans="1:29" ht="12.75" customHeight="1" x14ac:dyDescent="0.2">
      <c r="A354" s="9" t="str">
        <f>IF('1-Kurs'!A354=0,"",'1-Kurs'!A354)</f>
        <v/>
      </c>
      <c r="B354" s="1" t="str">
        <f>IF(IFERROR('1-Kurs'!B354/'1-Kurs'!B353-1,"")&lt;&gt;-100%,IFERROR('1-Kurs'!B354/'1-Kurs'!B353-1,""),"")</f>
        <v/>
      </c>
      <c r="C354" s="1" t="str">
        <f>IF(IFERROR('1-Kurs'!C354/'1-Kurs'!C353-1,"")&lt;&gt;-100%,IFERROR('1-Kurs'!C354/'1-Kurs'!C353-1,""),"")</f>
        <v/>
      </c>
      <c r="D354" s="1" t="str">
        <f>IF(IFERROR('1-Kurs'!D354/'1-Kurs'!D353-1,"")&lt;&gt;-100%,IFERROR('1-Kurs'!D354/'1-Kurs'!D353-1,""),"")</f>
        <v/>
      </c>
      <c r="E354" s="1" t="str">
        <f>IF(IFERROR('1-Kurs'!E354/'1-Kurs'!E353-1,"")&lt;&gt;-100%,IFERROR('1-Kurs'!E354/'1-Kurs'!E353-1,""),"")</f>
        <v/>
      </c>
      <c r="F354" s="1" t="str">
        <f>IF(IFERROR('1-Kurs'!F354/'1-Kurs'!F353-1,"")&lt;&gt;-100%,IFERROR('1-Kurs'!F354/'1-Kurs'!F353-1,""),"")</f>
        <v/>
      </c>
      <c r="G354" s="1" t="str">
        <f>IF(IFERROR('1-Kurs'!G354/'1-Kurs'!G353-1,"")&lt;&gt;-100%,IFERROR('1-Kurs'!G354/'1-Kurs'!G353-1,""),"")</f>
        <v/>
      </c>
      <c r="H354" s="1" t="str">
        <f>IF(IFERROR('1-Kurs'!H354/'1-Kurs'!H353-1,"")&lt;&gt;-100%,IFERROR('1-Kurs'!H354/'1-Kurs'!H353-1,""),"")</f>
        <v/>
      </c>
      <c r="I354" s="1" t="str">
        <f>IF(IFERROR('1-Kurs'!I354/'1-Kurs'!I353-1,"")&lt;&gt;-100%,IFERROR('1-Kurs'!I354/'1-Kurs'!I353-1,""),"")</f>
        <v/>
      </c>
      <c r="J354" s="1" t="str">
        <f>IF(IFERROR('1-Kurs'!J354/'1-Kurs'!J353-1,"")&lt;&gt;-100%,IFERROR('1-Kurs'!J354/'1-Kurs'!J353-1,""),"")</f>
        <v/>
      </c>
      <c r="K354" s="1" t="str">
        <f>IF(IFERROR('1-Kurs'!K354/'1-Kurs'!K353-1,"")&lt;&gt;-100%,IFERROR('1-Kurs'!K354/'1-Kurs'!K353-1,""),"")</f>
        <v/>
      </c>
      <c r="L354" s="1" t="str">
        <f>IF(IFERROR('1-Kurs'!L354/'1-Kurs'!L353-1,"")&lt;&gt;-100%,IFERROR('1-Kurs'!L354/'1-Kurs'!L353-1,""),"")</f>
        <v/>
      </c>
      <c r="M354" s="1" t="str">
        <f>IF(IFERROR('1-Kurs'!M354/'1-Kurs'!M353-1,"")&lt;&gt;-100%,IFERROR('1-Kurs'!M354/'1-Kurs'!M353-1,""),"")</f>
        <v/>
      </c>
      <c r="N354" s="1" t="str">
        <f>IF(IFERROR('1-Kurs'!N354/'1-Kurs'!N353-1,"")&lt;&gt;-100%,IFERROR('1-Kurs'!N354/'1-Kurs'!N353-1,""),"")</f>
        <v/>
      </c>
      <c r="O354" s="1" t="str">
        <f>IF(IFERROR('1-Kurs'!O354/'1-Kurs'!O353-1,"")&lt;&gt;-100%,IFERROR('1-Kurs'!O354/'1-Kurs'!O353-1,""),"")</f>
        <v/>
      </c>
      <c r="P354" s="1" t="str">
        <f>IF(IFERROR('1-Kurs'!P354/'1-Kurs'!P353-1,"")&lt;&gt;-100%,IFERROR('1-Kurs'!P354/'1-Kurs'!P353-1,""),"")</f>
        <v/>
      </c>
      <c r="Q354" s="1" t="str">
        <f>IF(IFERROR('1-Kurs'!Q354/'1-Kurs'!Q353-1,"")&lt;&gt;-100%,IFERROR('1-Kurs'!Q354/'1-Kurs'!Q353-1,""),"")</f>
        <v/>
      </c>
      <c r="R354" s="1" t="str">
        <f>IF(IFERROR('1-Kurs'!R354/'1-Kurs'!R353-1,"")&lt;&gt;-100%,IFERROR('1-Kurs'!R354/'1-Kurs'!R353-1,""),"")</f>
        <v/>
      </c>
      <c r="S354" s="1" t="str">
        <f>IF(IFERROR('1-Kurs'!S354/'1-Kurs'!S353-1,"")&lt;&gt;-100%,IFERROR('1-Kurs'!S354/'1-Kurs'!S353-1,""),"")</f>
        <v/>
      </c>
      <c r="T354" s="1" t="str">
        <f>IF(IFERROR('1-Kurs'!T354/'1-Kurs'!T353-1,"")&lt;&gt;-100%,IFERROR('1-Kurs'!T354/'1-Kurs'!T353-1,""),"")</f>
        <v/>
      </c>
      <c r="U354" s="1" t="str">
        <f>IF(IFERROR('1-Kurs'!U354/'1-Kurs'!U353-1,"")&lt;&gt;-100%,IFERROR('1-Kurs'!U354/'1-Kurs'!U353-1,""),"")</f>
        <v/>
      </c>
      <c r="V354" s="1" t="str">
        <f>IF(IFERROR('1-Kurs'!V354/'1-Kurs'!V353-1,"")&lt;&gt;-100%,IFERROR('1-Kurs'!V354/'1-Kurs'!V353-1,""),"")</f>
        <v/>
      </c>
      <c r="W354" s="1" t="str">
        <f>IF(IFERROR('1-Kurs'!W354/'1-Kurs'!W353-1,"")&lt;&gt;-100%,IFERROR('1-Kurs'!W354/'1-Kurs'!W353-1,""),"")</f>
        <v/>
      </c>
      <c r="X354" s="1" t="str">
        <f>IF(IFERROR('1-Kurs'!X354/'1-Kurs'!X353-1,"")&lt;&gt;-100%,IFERROR('1-Kurs'!X354/'1-Kurs'!X353-1,""),"")</f>
        <v/>
      </c>
      <c r="Y354" s="1" t="str">
        <f>IF(IFERROR('1-Kurs'!Y354/'1-Kurs'!Y353-1,"")&lt;&gt;-100%,IFERROR('1-Kurs'!Y354/'1-Kurs'!Y353-1,""),"")</f>
        <v/>
      </c>
      <c r="Z354" s="1" t="str">
        <f>IF(IFERROR('1-Kurs'!Z354/'1-Kurs'!Z353-1,"")&lt;&gt;-100%,IFERROR('1-Kurs'!Z354/'1-Kurs'!Z353-1,""),"")</f>
        <v/>
      </c>
      <c r="AA354" s="1" t="str">
        <f>IF(IFERROR('1-Kurs'!AA354/'1-Kurs'!AA353-1,"")&lt;&gt;-100%,IFERROR('1-Kurs'!AA354/'1-Kurs'!AA353-1,""),"")</f>
        <v/>
      </c>
      <c r="AB354" s="1" t="str">
        <f>IF(IFERROR('1-Kurs'!AB354/'1-Kurs'!AB353-1,"")&lt;&gt;-100%,IFERROR('1-Kurs'!AB354/'1-Kurs'!AB353-1,""),"")</f>
        <v/>
      </c>
      <c r="AC354" s="5"/>
    </row>
    <row r="355" spans="1:29" ht="12.75" customHeight="1" x14ac:dyDescent="0.2">
      <c r="A355" s="9" t="str">
        <f>IF('1-Kurs'!A355=0,"",'1-Kurs'!A355)</f>
        <v/>
      </c>
      <c r="B355" s="1" t="str">
        <f>IF(IFERROR('1-Kurs'!B355/'1-Kurs'!B354-1,"")&lt;&gt;-100%,IFERROR('1-Kurs'!B355/'1-Kurs'!B354-1,""),"")</f>
        <v/>
      </c>
      <c r="C355" s="1" t="str">
        <f>IF(IFERROR('1-Kurs'!C355/'1-Kurs'!C354-1,"")&lt;&gt;-100%,IFERROR('1-Kurs'!C355/'1-Kurs'!C354-1,""),"")</f>
        <v/>
      </c>
      <c r="D355" s="1" t="str">
        <f>IF(IFERROR('1-Kurs'!D355/'1-Kurs'!D354-1,"")&lt;&gt;-100%,IFERROR('1-Kurs'!D355/'1-Kurs'!D354-1,""),"")</f>
        <v/>
      </c>
      <c r="E355" s="1" t="str">
        <f>IF(IFERROR('1-Kurs'!E355/'1-Kurs'!E354-1,"")&lt;&gt;-100%,IFERROR('1-Kurs'!E355/'1-Kurs'!E354-1,""),"")</f>
        <v/>
      </c>
      <c r="F355" s="1" t="str">
        <f>IF(IFERROR('1-Kurs'!F355/'1-Kurs'!F354-1,"")&lt;&gt;-100%,IFERROR('1-Kurs'!F355/'1-Kurs'!F354-1,""),"")</f>
        <v/>
      </c>
      <c r="G355" s="1" t="str">
        <f>IF(IFERROR('1-Kurs'!G355/'1-Kurs'!G354-1,"")&lt;&gt;-100%,IFERROR('1-Kurs'!G355/'1-Kurs'!G354-1,""),"")</f>
        <v/>
      </c>
      <c r="H355" s="1" t="str">
        <f>IF(IFERROR('1-Kurs'!H355/'1-Kurs'!H354-1,"")&lt;&gt;-100%,IFERROR('1-Kurs'!H355/'1-Kurs'!H354-1,""),"")</f>
        <v/>
      </c>
      <c r="I355" s="1" t="str">
        <f>IF(IFERROR('1-Kurs'!I355/'1-Kurs'!I354-1,"")&lt;&gt;-100%,IFERROR('1-Kurs'!I355/'1-Kurs'!I354-1,""),"")</f>
        <v/>
      </c>
      <c r="J355" s="1" t="str">
        <f>IF(IFERROR('1-Kurs'!J355/'1-Kurs'!J354-1,"")&lt;&gt;-100%,IFERROR('1-Kurs'!J355/'1-Kurs'!J354-1,""),"")</f>
        <v/>
      </c>
      <c r="K355" s="1" t="str">
        <f>IF(IFERROR('1-Kurs'!K355/'1-Kurs'!K354-1,"")&lt;&gt;-100%,IFERROR('1-Kurs'!K355/'1-Kurs'!K354-1,""),"")</f>
        <v/>
      </c>
      <c r="L355" s="1" t="str">
        <f>IF(IFERROR('1-Kurs'!L355/'1-Kurs'!L354-1,"")&lt;&gt;-100%,IFERROR('1-Kurs'!L355/'1-Kurs'!L354-1,""),"")</f>
        <v/>
      </c>
      <c r="M355" s="1" t="str">
        <f>IF(IFERROR('1-Kurs'!M355/'1-Kurs'!M354-1,"")&lt;&gt;-100%,IFERROR('1-Kurs'!M355/'1-Kurs'!M354-1,""),"")</f>
        <v/>
      </c>
      <c r="N355" s="1" t="str">
        <f>IF(IFERROR('1-Kurs'!N355/'1-Kurs'!N354-1,"")&lt;&gt;-100%,IFERROR('1-Kurs'!N355/'1-Kurs'!N354-1,""),"")</f>
        <v/>
      </c>
      <c r="O355" s="1" t="str">
        <f>IF(IFERROR('1-Kurs'!O355/'1-Kurs'!O354-1,"")&lt;&gt;-100%,IFERROR('1-Kurs'!O355/'1-Kurs'!O354-1,""),"")</f>
        <v/>
      </c>
      <c r="P355" s="1" t="str">
        <f>IF(IFERROR('1-Kurs'!P355/'1-Kurs'!P354-1,"")&lt;&gt;-100%,IFERROR('1-Kurs'!P355/'1-Kurs'!P354-1,""),"")</f>
        <v/>
      </c>
      <c r="Q355" s="1" t="str">
        <f>IF(IFERROR('1-Kurs'!Q355/'1-Kurs'!Q354-1,"")&lt;&gt;-100%,IFERROR('1-Kurs'!Q355/'1-Kurs'!Q354-1,""),"")</f>
        <v/>
      </c>
      <c r="R355" s="1" t="str">
        <f>IF(IFERROR('1-Kurs'!R355/'1-Kurs'!R354-1,"")&lt;&gt;-100%,IFERROR('1-Kurs'!R355/'1-Kurs'!R354-1,""),"")</f>
        <v/>
      </c>
      <c r="S355" s="1" t="str">
        <f>IF(IFERROR('1-Kurs'!S355/'1-Kurs'!S354-1,"")&lt;&gt;-100%,IFERROR('1-Kurs'!S355/'1-Kurs'!S354-1,""),"")</f>
        <v/>
      </c>
      <c r="T355" s="1" t="str">
        <f>IF(IFERROR('1-Kurs'!T355/'1-Kurs'!T354-1,"")&lt;&gt;-100%,IFERROR('1-Kurs'!T355/'1-Kurs'!T354-1,""),"")</f>
        <v/>
      </c>
      <c r="U355" s="1" t="str">
        <f>IF(IFERROR('1-Kurs'!U355/'1-Kurs'!U354-1,"")&lt;&gt;-100%,IFERROR('1-Kurs'!U355/'1-Kurs'!U354-1,""),"")</f>
        <v/>
      </c>
      <c r="V355" s="1" t="str">
        <f>IF(IFERROR('1-Kurs'!V355/'1-Kurs'!V354-1,"")&lt;&gt;-100%,IFERROR('1-Kurs'!V355/'1-Kurs'!V354-1,""),"")</f>
        <v/>
      </c>
      <c r="W355" s="1" t="str">
        <f>IF(IFERROR('1-Kurs'!W355/'1-Kurs'!W354-1,"")&lt;&gt;-100%,IFERROR('1-Kurs'!W355/'1-Kurs'!W354-1,""),"")</f>
        <v/>
      </c>
      <c r="X355" s="1" t="str">
        <f>IF(IFERROR('1-Kurs'!X355/'1-Kurs'!X354-1,"")&lt;&gt;-100%,IFERROR('1-Kurs'!X355/'1-Kurs'!X354-1,""),"")</f>
        <v/>
      </c>
      <c r="Y355" s="1" t="str">
        <f>IF(IFERROR('1-Kurs'!Y355/'1-Kurs'!Y354-1,"")&lt;&gt;-100%,IFERROR('1-Kurs'!Y355/'1-Kurs'!Y354-1,""),"")</f>
        <v/>
      </c>
      <c r="Z355" s="1" t="str">
        <f>IF(IFERROR('1-Kurs'!Z355/'1-Kurs'!Z354-1,"")&lt;&gt;-100%,IFERROR('1-Kurs'!Z355/'1-Kurs'!Z354-1,""),"")</f>
        <v/>
      </c>
      <c r="AA355" s="1" t="str">
        <f>IF(IFERROR('1-Kurs'!AA355/'1-Kurs'!AA354-1,"")&lt;&gt;-100%,IFERROR('1-Kurs'!AA355/'1-Kurs'!AA354-1,""),"")</f>
        <v/>
      </c>
      <c r="AB355" s="1" t="str">
        <f>IF(IFERROR('1-Kurs'!AB355/'1-Kurs'!AB354-1,"")&lt;&gt;-100%,IFERROR('1-Kurs'!AB355/'1-Kurs'!AB354-1,""),"")</f>
        <v/>
      </c>
      <c r="AC355" s="5"/>
    </row>
    <row r="356" spans="1:29" ht="12.75" customHeight="1" x14ac:dyDescent="0.2">
      <c r="A356" s="9" t="str">
        <f>IF('1-Kurs'!A356=0,"",'1-Kurs'!A356)</f>
        <v/>
      </c>
      <c r="B356" s="1" t="str">
        <f>IF(IFERROR('1-Kurs'!B356/'1-Kurs'!B355-1,"")&lt;&gt;-100%,IFERROR('1-Kurs'!B356/'1-Kurs'!B355-1,""),"")</f>
        <v/>
      </c>
      <c r="C356" s="1" t="str">
        <f>IF(IFERROR('1-Kurs'!C356/'1-Kurs'!C355-1,"")&lt;&gt;-100%,IFERROR('1-Kurs'!C356/'1-Kurs'!C355-1,""),"")</f>
        <v/>
      </c>
      <c r="D356" s="1" t="str">
        <f>IF(IFERROR('1-Kurs'!D356/'1-Kurs'!D355-1,"")&lt;&gt;-100%,IFERROR('1-Kurs'!D356/'1-Kurs'!D355-1,""),"")</f>
        <v/>
      </c>
      <c r="E356" s="1" t="str">
        <f>IF(IFERROR('1-Kurs'!E356/'1-Kurs'!E355-1,"")&lt;&gt;-100%,IFERROR('1-Kurs'!E356/'1-Kurs'!E355-1,""),"")</f>
        <v/>
      </c>
      <c r="F356" s="1" t="str">
        <f>IF(IFERROR('1-Kurs'!F356/'1-Kurs'!F355-1,"")&lt;&gt;-100%,IFERROR('1-Kurs'!F356/'1-Kurs'!F355-1,""),"")</f>
        <v/>
      </c>
      <c r="G356" s="1" t="str">
        <f>IF(IFERROR('1-Kurs'!G356/'1-Kurs'!G355-1,"")&lt;&gt;-100%,IFERROR('1-Kurs'!G356/'1-Kurs'!G355-1,""),"")</f>
        <v/>
      </c>
      <c r="H356" s="1" t="str">
        <f>IF(IFERROR('1-Kurs'!H356/'1-Kurs'!H355-1,"")&lt;&gt;-100%,IFERROR('1-Kurs'!H356/'1-Kurs'!H355-1,""),"")</f>
        <v/>
      </c>
      <c r="I356" s="1" t="str">
        <f>IF(IFERROR('1-Kurs'!I356/'1-Kurs'!I355-1,"")&lt;&gt;-100%,IFERROR('1-Kurs'!I356/'1-Kurs'!I355-1,""),"")</f>
        <v/>
      </c>
      <c r="J356" s="1" t="str">
        <f>IF(IFERROR('1-Kurs'!J356/'1-Kurs'!J355-1,"")&lt;&gt;-100%,IFERROR('1-Kurs'!J356/'1-Kurs'!J355-1,""),"")</f>
        <v/>
      </c>
      <c r="K356" s="1" t="str">
        <f>IF(IFERROR('1-Kurs'!K356/'1-Kurs'!K355-1,"")&lt;&gt;-100%,IFERROR('1-Kurs'!K356/'1-Kurs'!K355-1,""),"")</f>
        <v/>
      </c>
      <c r="L356" s="1" t="str">
        <f>IF(IFERROR('1-Kurs'!L356/'1-Kurs'!L355-1,"")&lt;&gt;-100%,IFERROR('1-Kurs'!L356/'1-Kurs'!L355-1,""),"")</f>
        <v/>
      </c>
      <c r="M356" s="1" t="str">
        <f>IF(IFERROR('1-Kurs'!M356/'1-Kurs'!M355-1,"")&lt;&gt;-100%,IFERROR('1-Kurs'!M356/'1-Kurs'!M355-1,""),"")</f>
        <v/>
      </c>
      <c r="N356" s="1" t="str">
        <f>IF(IFERROR('1-Kurs'!N356/'1-Kurs'!N355-1,"")&lt;&gt;-100%,IFERROR('1-Kurs'!N356/'1-Kurs'!N355-1,""),"")</f>
        <v/>
      </c>
      <c r="O356" s="1" t="str">
        <f>IF(IFERROR('1-Kurs'!O356/'1-Kurs'!O355-1,"")&lt;&gt;-100%,IFERROR('1-Kurs'!O356/'1-Kurs'!O355-1,""),"")</f>
        <v/>
      </c>
      <c r="P356" s="1" t="str">
        <f>IF(IFERROR('1-Kurs'!P356/'1-Kurs'!P355-1,"")&lt;&gt;-100%,IFERROR('1-Kurs'!P356/'1-Kurs'!P355-1,""),"")</f>
        <v/>
      </c>
      <c r="Q356" s="1" t="str">
        <f>IF(IFERROR('1-Kurs'!Q356/'1-Kurs'!Q355-1,"")&lt;&gt;-100%,IFERROR('1-Kurs'!Q356/'1-Kurs'!Q355-1,""),"")</f>
        <v/>
      </c>
      <c r="R356" s="1" t="str">
        <f>IF(IFERROR('1-Kurs'!R356/'1-Kurs'!R355-1,"")&lt;&gt;-100%,IFERROR('1-Kurs'!R356/'1-Kurs'!R355-1,""),"")</f>
        <v/>
      </c>
      <c r="S356" s="1" t="str">
        <f>IF(IFERROR('1-Kurs'!S356/'1-Kurs'!S355-1,"")&lt;&gt;-100%,IFERROR('1-Kurs'!S356/'1-Kurs'!S355-1,""),"")</f>
        <v/>
      </c>
      <c r="T356" s="1" t="str">
        <f>IF(IFERROR('1-Kurs'!T356/'1-Kurs'!T355-1,"")&lt;&gt;-100%,IFERROR('1-Kurs'!T356/'1-Kurs'!T355-1,""),"")</f>
        <v/>
      </c>
      <c r="U356" s="1" t="str">
        <f>IF(IFERROR('1-Kurs'!U356/'1-Kurs'!U355-1,"")&lt;&gt;-100%,IFERROR('1-Kurs'!U356/'1-Kurs'!U355-1,""),"")</f>
        <v/>
      </c>
      <c r="V356" s="1" t="str">
        <f>IF(IFERROR('1-Kurs'!V356/'1-Kurs'!V355-1,"")&lt;&gt;-100%,IFERROR('1-Kurs'!V356/'1-Kurs'!V355-1,""),"")</f>
        <v/>
      </c>
      <c r="W356" s="1" t="str">
        <f>IF(IFERROR('1-Kurs'!W356/'1-Kurs'!W355-1,"")&lt;&gt;-100%,IFERROR('1-Kurs'!W356/'1-Kurs'!W355-1,""),"")</f>
        <v/>
      </c>
      <c r="X356" s="1" t="str">
        <f>IF(IFERROR('1-Kurs'!X356/'1-Kurs'!X355-1,"")&lt;&gt;-100%,IFERROR('1-Kurs'!X356/'1-Kurs'!X355-1,""),"")</f>
        <v/>
      </c>
      <c r="Y356" s="1" t="str">
        <f>IF(IFERROR('1-Kurs'!Y356/'1-Kurs'!Y355-1,"")&lt;&gt;-100%,IFERROR('1-Kurs'!Y356/'1-Kurs'!Y355-1,""),"")</f>
        <v/>
      </c>
      <c r="Z356" s="1" t="str">
        <f>IF(IFERROR('1-Kurs'!Z356/'1-Kurs'!Z355-1,"")&lt;&gt;-100%,IFERROR('1-Kurs'!Z356/'1-Kurs'!Z355-1,""),"")</f>
        <v/>
      </c>
      <c r="AA356" s="1" t="str">
        <f>IF(IFERROR('1-Kurs'!AA356/'1-Kurs'!AA355-1,"")&lt;&gt;-100%,IFERROR('1-Kurs'!AA356/'1-Kurs'!AA355-1,""),"")</f>
        <v/>
      </c>
      <c r="AB356" s="1" t="str">
        <f>IF(IFERROR('1-Kurs'!AB356/'1-Kurs'!AB355-1,"")&lt;&gt;-100%,IFERROR('1-Kurs'!AB356/'1-Kurs'!AB355-1,""),"")</f>
        <v/>
      </c>
      <c r="AC356" s="5"/>
    </row>
    <row r="357" spans="1:29" ht="12.75" customHeight="1" x14ac:dyDescent="0.2">
      <c r="A357" s="9" t="str">
        <f>IF('1-Kurs'!A357=0,"",'1-Kurs'!A357)</f>
        <v/>
      </c>
      <c r="B357" s="1" t="str">
        <f>IF(IFERROR('1-Kurs'!B357/'1-Kurs'!B356-1,"")&lt;&gt;-100%,IFERROR('1-Kurs'!B357/'1-Kurs'!B356-1,""),"")</f>
        <v/>
      </c>
      <c r="C357" s="1" t="str">
        <f>IF(IFERROR('1-Kurs'!C357/'1-Kurs'!C356-1,"")&lt;&gt;-100%,IFERROR('1-Kurs'!C357/'1-Kurs'!C356-1,""),"")</f>
        <v/>
      </c>
      <c r="D357" s="1" t="str">
        <f>IF(IFERROR('1-Kurs'!D357/'1-Kurs'!D356-1,"")&lt;&gt;-100%,IFERROR('1-Kurs'!D357/'1-Kurs'!D356-1,""),"")</f>
        <v/>
      </c>
      <c r="E357" s="1" t="str">
        <f>IF(IFERROR('1-Kurs'!E357/'1-Kurs'!E356-1,"")&lt;&gt;-100%,IFERROR('1-Kurs'!E357/'1-Kurs'!E356-1,""),"")</f>
        <v/>
      </c>
      <c r="F357" s="1" t="str">
        <f>IF(IFERROR('1-Kurs'!F357/'1-Kurs'!F356-1,"")&lt;&gt;-100%,IFERROR('1-Kurs'!F357/'1-Kurs'!F356-1,""),"")</f>
        <v/>
      </c>
      <c r="G357" s="1" t="str">
        <f>IF(IFERROR('1-Kurs'!G357/'1-Kurs'!G356-1,"")&lt;&gt;-100%,IFERROR('1-Kurs'!G357/'1-Kurs'!G356-1,""),"")</f>
        <v/>
      </c>
      <c r="H357" s="1" t="str">
        <f>IF(IFERROR('1-Kurs'!H357/'1-Kurs'!H356-1,"")&lt;&gt;-100%,IFERROR('1-Kurs'!H357/'1-Kurs'!H356-1,""),"")</f>
        <v/>
      </c>
      <c r="I357" s="1" t="str">
        <f>IF(IFERROR('1-Kurs'!I357/'1-Kurs'!I356-1,"")&lt;&gt;-100%,IFERROR('1-Kurs'!I357/'1-Kurs'!I356-1,""),"")</f>
        <v/>
      </c>
      <c r="J357" s="1" t="str">
        <f>IF(IFERROR('1-Kurs'!J357/'1-Kurs'!J356-1,"")&lt;&gt;-100%,IFERROR('1-Kurs'!J357/'1-Kurs'!J356-1,""),"")</f>
        <v/>
      </c>
      <c r="K357" s="1" t="str">
        <f>IF(IFERROR('1-Kurs'!K357/'1-Kurs'!K356-1,"")&lt;&gt;-100%,IFERROR('1-Kurs'!K357/'1-Kurs'!K356-1,""),"")</f>
        <v/>
      </c>
      <c r="L357" s="1" t="str">
        <f>IF(IFERROR('1-Kurs'!L357/'1-Kurs'!L356-1,"")&lt;&gt;-100%,IFERROR('1-Kurs'!L357/'1-Kurs'!L356-1,""),"")</f>
        <v/>
      </c>
      <c r="M357" s="1" t="str">
        <f>IF(IFERROR('1-Kurs'!M357/'1-Kurs'!M356-1,"")&lt;&gt;-100%,IFERROR('1-Kurs'!M357/'1-Kurs'!M356-1,""),"")</f>
        <v/>
      </c>
      <c r="N357" s="1" t="str">
        <f>IF(IFERROR('1-Kurs'!N357/'1-Kurs'!N356-1,"")&lt;&gt;-100%,IFERROR('1-Kurs'!N357/'1-Kurs'!N356-1,""),"")</f>
        <v/>
      </c>
      <c r="O357" s="1" t="str">
        <f>IF(IFERROR('1-Kurs'!O357/'1-Kurs'!O356-1,"")&lt;&gt;-100%,IFERROR('1-Kurs'!O357/'1-Kurs'!O356-1,""),"")</f>
        <v/>
      </c>
      <c r="P357" s="1" t="str">
        <f>IF(IFERROR('1-Kurs'!P357/'1-Kurs'!P356-1,"")&lt;&gt;-100%,IFERROR('1-Kurs'!P357/'1-Kurs'!P356-1,""),"")</f>
        <v/>
      </c>
      <c r="Q357" s="1" t="str">
        <f>IF(IFERROR('1-Kurs'!Q357/'1-Kurs'!Q356-1,"")&lt;&gt;-100%,IFERROR('1-Kurs'!Q357/'1-Kurs'!Q356-1,""),"")</f>
        <v/>
      </c>
      <c r="R357" s="1" t="str">
        <f>IF(IFERROR('1-Kurs'!R357/'1-Kurs'!R356-1,"")&lt;&gt;-100%,IFERROR('1-Kurs'!R357/'1-Kurs'!R356-1,""),"")</f>
        <v/>
      </c>
      <c r="S357" s="1" t="str">
        <f>IF(IFERROR('1-Kurs'!S357/'1-Kurs'!S356-1,"")&lt;&gt;-100%,IFERROR('1-Kurs'!S357/'1-Kurs'!S356-1,""),"")</f>
        <v/>
      </c>
      <c r="T357" s="1" t="str">
        <f>IF(IFERROR('1-Kurs'!T357/'1-Kurs'!T356-1,"")&lt;&gt;-100%,IFERROR('1-Kurs'!T357/'1-Kurs'!T356-1,""),"")</f>
        <v/>
      </c>
      <c r="U357" s="1" t="str">
        <f>IF(IFERROR('1-Kurs'!U357/'1-Kurs'!U356-1,"")&lt;&gt;-100%,IFERROR('1-Kurs'!U357/'1-Kurs'!U356-1,""),"")</f>
        <v/>
      </c>
      <c r="V357" s="1" t="str">
        <f>IF(IFERROR('1-Kurs'!V357/'1-Kurs'!V356-1,"")&lt;&gt;-100%,IFERROR('1-Kurs'!V357/'1-Kurs'!V356-1,""),"")</f>
        <v/>
      </c>
      <c r="W357" s="1" t="str">
        <f>IF(IFERROR('1-Kurs'!W357/'1-Kurs'!W356-1,"")&lt;&gt;-100%,IFERROR('1-Kurs'!W357/'1-Kurs'!W356-1,""),"")</f>
        <v/>
      </c>
      <c r="X357" s="1" t="str">
        <f>IF(IFERROR('1-Kurs'!X357/'1-Kurs'!X356-1,"")&lt;&gt;-100%,IFERROR('1-Kurs'!X357/'1-Kurs'!X356-1,""),"")</f>
        <v/>
      </c>
      <c r="Y357" s="1" t="str">
        <f>IF(IFERROR('1-Kurs'!Y357/'1-Kurs'!Y356-1,"")&lt;&gt;-100%,IFERROR('1-Kurs'!Y357/'1-Kurs'!Y356-1,""),"")</f>
        <v/>
      </c>
      <c r="Z357" s="1" t="str">
        <f>IF(IFERROR('1-Kurs'!Z357/'1-Kurs'!Z356-1,"")&lt;&gt;-100%,IFERROR('1-Kurs'!Z357/'1-Kurs'!Z356-1,""),"")</f>
        <v/>
      </c>
      <c r="AA357" s="1" t="str">
        <f>IF(IFERROR('1-Kurs'!AA357/'1-Kurs'!AA356-1,"")&lt;&gt;-100%,IFERROR('1-Kurs'!AA357/'1-Kurs'!AA356-1,""),"")</f>
        <v/>
      </c>
      <c r="AB357" s="1" t="str">
        <f>IF(IFERROR('1-Kurs'!AB357/'1-Kurs'!AB356-1,"")&lt;&gt;-100%,IFERROR('1-Kurs'!AB357/'1-Kurs'!AB356-1,""),"")</f>
        <v/>
      </c>
      <c r="AC357" s="5"/>
    </row>
    <row r="358" spans="1:29" ht="12.75" customHeight="1" x14ac:dyDescent="0.2">
      <c r="A358" s="9" t="str">
        <f>IF('1-Kurs'!A358=0,"",'1-Kurs'!A358)</f>
        <v/>
      </c>
      <c r="B358" s="1" t="str">
        <f>IF(IFERROR('1-Kurs'!B358/'1-Kurs'!B357-1,"")&lt;&gt;-100%,IFERROR('1-Kurs'!B358/'1-Kurs'!B357-1,""),"")</f>
        <v/>
      </c>
      <c r="C358" s="1" t="str">
        <f>IF(IFERROR('1-Kurs'!C358/'1-Kurs'!C357-1,"")&lt;&gt;-100%,IFERROR('1-Kurs'!C358/'1-Kurs'!C357-1,""),"")</f>
        <v/>
      </c>
      <c r="D358" s="1" t="str">
        <f>IF(IFERROR('1-Kurs'!D358/'1-Kurs'!D357-1,"")&lt;&gt;-100%,IFERROR('1-Kurs'!D358/'1-Kurs'!D357-1,""),"")</f>
        <v/>
      </c>
      <c r="E358" s="1" t="str">
        <f>IF(IFERROR('1-Kurs'!E358/'1-Kurs'!E357-1,"")&lt;&gt;-100%,IFERROR('1-Kurs'!E358/'1-Kurs'!E357-1,""),"")</f>
        <v/>
      </c>
      <c r="F358" s="1" t="str">
        <f>IF(IFERROR('1-Kurs'!F358/'1-Kurs'!F357-1,"")&lt;&gt;-100%,IFERROR('1-Kurs'!F358/'1-Kurs'!F357-1,""),"")</f>
        <v/>
      </c>
      <c r="G358" s="1" t="str">
        <f>IF(IFERROR('1-Kurs'!G358/'1-Kurs'!G357-1,"")&lt;&gt;-100%,IFERROR('1-Kurs'!G358/'1-Kurs'!G357-1,""),"")</f>
        <v/>
      </c>
      <c r="H358" s="1" t="str">
        <f>IF(IFERROR('1-Kurs'!H358/'1-Kurs'!H357-1,"")&lt;&gt;-100%,IFERROR('1-Kurs'!H358/'1-Kurs'!H357-1,""),"")</f>
        <v/>
      </c>
      <c r="I358" s="1" t="str">
        <f>IF(IFERROR('1-Kurs'!I358/'1-Kurs'!I357-1,"")&lt;&gt;-100%,IFERROR('1-Kurs'!I358/'1-Kurs'!I357-1,""),"")</f>
        <v/>
      </c>
      <c r="J358" s="1" t="str">
        <f>IF(IFERROR('1-Kurs'!J358/'1-Kurs'!J357-1,"")&lt;&gt;-100%,IFERROR('1-Kurs'!J358/'1-Kurs'!J357-1,""),"")</f>
        <v/>
      </c>
      <c r="K358" s="1" t="str">
        <f>IF(IFERROR('1-Kurs'!K358/'1-Kurs'!K357-1,"")&lt;&gt;-100%,IFERROR('1-Kurs'!K358/'1-Kurs'!K357-1,""),"")</f>
        <v/>
      </c>
      <c r="L358" s="1" t="str">
        <f>IF(IFERROR('1-Kurs'!L358/'1-Kurs'!L357-1,"")&lt;&gt;-100%,IFERROR('1-Kurs'!L358/'1-Kurs'!L357-1,""),"")</f>
        <v/>
      </c>
      <c r="M358" s="1" t="str">
        <f>IF(IFERROR('1-Kurs'!M358/'1-Kurs'!M357-1,"")&lt;&gt;-100%,IFERROR('1-Kurs'!M358/'1-Kurs'!M357-1,""),"")</f>
        <v/>
      </c>
      <c r="N358" s="1" t="str">
        <f>IF(IFERROR('1-Kurs'!N358/'1-Kurs'!N357-1,"")&lt;&gt;-100%,IFERROR('1-Kurs'!N358/'1-Kurs'!N357-1,""),"")</f>
        <v/>
      </c>
      <c r="O358" s="1" t="str">
        <f>IF(IFERROR('1-Kurs'!O358/'1-Kurs'!O357-1,"")&lt;&gt;-100%,IFERROR('1-Kurs'!O358/'1-Kurs'!O357-1,""),"")</f>
        <v/>
      </c>
      <c r="P358" s="1" t="str">
        <f>IF(IFERROR('1-Kurs'!P358/'1-Kurs'!P357-1,"")&lt;&gt;-100%,IFERROR('1-Kurs'!P358/'1-Kurs'!P357-1,""),"")</f>
        <v/>
      </c>
      <c r="Q358" s="1" t="str">
        <f>IF(IFERROR('1-Kurs'!Q358/'1-Kurs'!Q357-1,"")&lt;&gt;-100%,IFERROR('1-Kurs'!Q358/'1-Kurs'!Q357-1,""),"")</f>
        <v/>
      </c>
      <c r="R358" s="1" t="str">
        <f>IF(IFERROR('1-Kurs'!R358/'1-Kurs'!R357-1,"")&lt;&gt;-100%,IFERROR('1-Kurs'!R358/'1-Kurs'!R357-1,""),"")</f>
        <v/>
      </c>
      <c r="S358" s="1" t="str">
        <f>IF(IFERROR('1-Kurs'!S358/'1-Kurs'!S357-1,"")&lt;&gt;-100%,IFERROR('1-Kurs'!S358/'1-Kurs'!S357-1,""),"")</f>
        <v/>
      </c>
      <c r="T358" s="1" t="str">
        <f>IF(IFERROR('1-Kurs'!T358/'1-Kurs'!T357-1,"")&lt;&gt;-100%,IFERROR('1-Kurs'!T358/'1-Kurs'!T357-1,""),"")</f>
        <v/>
      </c>
      <c r="U358" s="1" t="str">
        <f>IF(IFERROR('1-Kurs'!U358/'1-Kurs'!U357-1,"")&lt;&gt;-100%,IFERROR('1-Kurs'!U358/'1-Kurs'!U357-1,""),"")</f>
        <v/>
      </c>
      <c r="V358" s="1" t="str">
        <f>IF(IFERROR('1-Kurs'!V358/'1-Kurs'!V357-1,"")&lt;&gt;-100%,IFERROR('1-Kurs'!V358/'1-Kurs'!V357-1,""),"")</f>
        <v/>
      </c>
      <c r="W358" s="1" t="str">
        <f>IF(IFERROR('1-Kurs'!W358/'1-Kurs'!W357-1,"")&lt;&gt;-100%,IFERROR('1-Kurs'!W358/'1-Kurs'!W357-1,""),"")</f>
        <v/>
      </c>
      <c r="X358" s="1" t="str">
        <f>IF(IFERROR('1-Kurs'!X358/'1-Kurs'!X357-1,"")&lt;&gt;-100%,IFERROR('1-Kurs'!X358/'1-Kurs'!X357-1,""),"")</f>
        <v/>
      </c>
      <c r="Y358" s="1" t="str">
        <f>IF(IFERROR('1-Kurs'!Y358/'1-Kurs'!Y357-1,"")&lt;&gt;-100%,IFERROR('1-Kurs'!Y358/'1-Kurs'!Y357-1,""),"")</f>
        <v/>
      </c>
      <c r="Z358" s="1" t="str">
        <f>IF(IFERROR('1-Kurs'!Z358/'1-Kurs'!Z357-1,"")&lt;&gt;-100%,IFERROR('1-Kurs'!Z358/'1-Kurs'!Z357-1,""),"")</f>
        <v/>
      </c>
      <c r="AA358" s="1" t="str">
        <f>IF(IFERROR('1-Kurs'!AA358/'1-Kurs'!AA357-1,"")&lt;&gt;-100%,IFERROR('1-Kurs'!AA358/'1-Kurs'!AA357-1,""),"")</f>
        <v/>
      </c>
      <c r="AB358" s="1" t="str">
        <f>IF(IFERROR('1-Kurs'!AB358/'1-Kurs'!AB357-1,"")&lt;&gt;-100%,IFERROR('1-Kurs'!AB358/'1-Kurs'!AB357-1,""),"")</f>
        <v/>
      </c>
      <c r="AC358" s="5"/>
    </row>
    <row r="359" spans="1:29" ht="12.75" customHeight="1" x14ac:dyDescent="0.2">
      <c r="A359" s="9" t="str">
        <f>IF('1-Kurs'!A359=0,"",'1-Kurs'!A359)</f>
        <v/>
      </c>
      <c r="B359" s="1" t="str">
        <f>IF(IFERROR('1-Kurs'!B359/'1-Kurs'!B358-1,"")&lt;&gt;-100%,IFERROR('1-Kurs'!B359/'1-Kurs'!B358-1,""),"")</f>
        <v/>
      </c>
      <c r="C359" s="1" t="str">
        <f>IF(IFERROR('1-Kurs'!C359/'1-Kurs'!C358-1,"")&lt;&gt;-100%,IFERROR('1-Kurs'!C359/'1-Kurs'!C358-1,""),"")</f>
        <v/>
      </c>
      <c r="D359" s="1" t="str">
        <f>IF(IFERROR('1-Kurs'!D359/'1-Kurs'!D358-1,"")&lt;&gt;-100%,IFERROR('1-Kurs'!D359/'1-Kurs'!D358-1,""),"")</f>
        <v/>
      </c>
      <c r="E359" s="1" t="str">
        <f>IF(IFERROR('1-Kurs'!E359/'1-Kurs'!E358-1,"")&lt;&gt;-100%,IFERROR('1-Kurs'!E359/'1-Kurs'!E358-1,""),"")</f>
        <v/>
      </c>
      <c r="F359" s="1" t="str">
        <f>IF(IFERROR('1-Kurs'!F359/'1-Kurs'!F358-1,"")&lt;&gt;-100%,IFERROR('1-Kurs'!F359/'1-Kurs'!F358-1,""),"")</f>
        <v/>
      </c>
      <c r="G359" s="1" t="str">
        <f>IF(IFERROR('1-Kurs'!G359/'1-Kurs'!G358-1,"")&lt;&gt;-100%,IFERROR('1-Kurs'!G359/'1-Kurs'!G358-1,""),"")</f>
        <v/>
      </c>
      <c r="H359" s="1" t="str">
        <f>IF(IFERROR('1-Kurs'!H359/'1-Kurs'!H358-1,"")&lt;&gt;-100%,IFERROR('1-Kurs'!H359/'1-Kurs'!H358-1,""),"")</f>
        <v/>
      </c>
      <c r="I359" s="1" t="str">
        <f>IF(IFERROR('1-Kurs'!I359/'1-Kurs'!I358-1,"")&lt;&gt;-100%,IFERROR('1-Kurs'!I359/'1-Kurs'!I358-1,""),"")</f>
        <v/>
      </c>
      <c r="J359" s="1" t="str">
        <f>IF(IFERROR('1-Kurs'!J359/'1-Kurs'!J358-1,"")&lt;&gt;-100%,IFERROR('1-Kurs'!J359/'1-Kurs'!J358-1,""),"")</f>
        <v/>
      </c>
      <c r="K359" s="1" t="str">
        <f>IF(IFERROR('1-Kurs'!K359/'1-Kurs'!K358-1,"")&lt;&gt;-100%,IFERROR('1-Kurs'!K359/'1-Kurs'!K358-1,""),"")</f>
        <v/>
      </c>
      <c r="L359" s="1" t="str">
        <f>IF(IFERROR('1-Kurs'!L359/'1-Kurs'!L358-1,"")&lt;&gt;-100%,IFERROR('1-Kurs'!L359/'1-Kurs'!L358-1,""),"")</f>
        <v/>
      </c>
      <c r="M359" s="1" t="str">
        <f>IF(IFERROR('1-Kurs'!M359/'1-Kurs'!M358-1,"")&lt;&gt;-100%,IFERROR('1-Kurs'!M359/'1-Kurs'!M358-1,""),"")</f>
        <v/>
      </c>
      <c r="N359" s="1" t="str">
        <f>IF(IFERROR('1-Kurs'!N359/'1-Kurs'!N358-1,"")&lt;&gt;-100%,IFERROR('1-Kurs'!N359/'1-Kurs'!N358-1,""),"")</f>
        <v/>
      </c>
      <c r="O359" s="1" t="str">
        <f>IF(IFERROR('1-Kurs'!O359/'1-Kurs'!O358-1,"")&lt;&gt;-100%,IFERROR('1-Kurs'!O359/'1-Kurs'!O358-1,""),"")</f>
        <v/>
      </c>
      <c r="P359" s="1" t="str">
        <f>IF(IFERROR('1-Kurs'!P359/'1-Kurs'!P358-1,"")&lt;&gt;-100%,IFERROR('1-Kurs'!P359/'1-Kurs'!P358-1,""),"")</f>
        <v/>
      </c>
      <c r="Q359" s="1" t="str">
        <f>IF(IFERROR('1-Kurs'!Q359/'1-Kurs'!Q358-1,"")&lt;&gt;-100%,IFERROR('1-Kurs'!Q359/'1-Kurs'!Q358-1,""),"")</f>
        <v/>
      </c>
      <c r="R359" s="1" t="str">
        <f>IF(IFERROR('1-Kurs'!R359/'1-Kurs'!R358-1,"")&lt;&gt;-100%,IFERROR('1-Kurs'!R359/'1-Kurs'!R358-1,""),"")</f>
        <v/>
      </c>
      <c r="S359" s="1" t="str">
        <f>IF(IFERROR('1-Kurs'!S359/'1-Kurs'!S358-1,"")&lt;&gt;-100%,IFERROR('1-Kurs'!S359/'1-Kurs'!S358-1,""),"")</f>
        <v/>
      </c>
      <c r="T359" s="1" t="str">
        <f>IF(IFERROR('1-Kurs'!T359/'1-Kurs'!T358-1,"")&lt;&gt;-100%,IFERROR('1-Kurs'!T359/'1-Kurs'!T358-1,""),"")</f>
        <v/>
      </c>
      <c r="U359" s="1" t="str">
        <f>IF(IFERROR('1-Kurs'!U359/'1-Kurs'!U358-1,"")&lt;&gt;-100%,IFERROR('1-Kurs'!U359/'1-Kurs'!U358-1,""),"")</f>
        <v/>
      </c>
      <c r="V359" s="1" t="str">
        <f>IF(IFERROR('1-Kurs'!V359/'1-Kurs'!V358-1,"")&lt;&gt;-100%,IFERROR('1-Kurs'!V359/'1-Kurs'!V358-1,""),"")</f>
        <v/>
      </c>
      <c r="W359" s="1" t="str">
        <f>IF(IFERROR('1-Kurs'!W359/'1-Kurs'!W358-1,"")&lt;&gt;-100%,IFERROR('1-Kurs'!W359/'1-Kurs'!W358-1,""),"")</f>
        <v/>
      </c>
      <c r="X359" s="1" t="str">
        <f>IF(IFERROR('1-Kurs'!X359/'1-Kurs'!X358-1,"")&lt;&gt;-100%,IFERROR('1-Kurs'!X359/'1-Kurs'!X358-1,""),"")</f>
        <v/>
      </c>
      <c r="Y359" s="1" t="str">
        <f>IF(IFERROR('1-Kurs'!Y359/'1-Kurs'!Y358-1,"")&lt;&gt;-100%,IFERROR('1-Kurs'!Y359/'1-Kurs'!Y358-1,""),"")</f>
        <v/>
      </c>
      <c r="Z359" s="1" t="str">
        <f>IF(IFERROR('1-Kurs'!Z359/'1-Kurs'!Z358-1,"")&lt;&gt;-100%,IFERROR('1-Kurs'!Z359/'1-Kurs'!Z358-1,""),"")</f>
        <v/>
      </c>
      <c r="AA359" s="1" t="str">
        <f>IF(IFERROR('1-Kurs'!AA359/'1-Kurs'!AA358-1,"")&lt;&gt;-100%,IFERROR('1-Kurs'!AA359/'1-Kurs'!AA358-1,""),"")</f>
        <v/>
      </c>
      <c r="AB359" s="1" t="str">
        <f>IF(IFERROR('1-Kurs'!AB359/'1-Kurs'!AB358-1,"")&lt;&gt;-100%,IFERROR('1-Kurs'!AB359/'1-Kurs'!AB358-1,""),"")</f>
        <v/>
      </c>
      <c r="AC359" s="5"/>
    </row>
    <row r="360" spans="1:29" ht="12.75" customHeight="1" x14ac:dyDescent="0.2">
      <c r="A360" s="9" t="str">
        <f>IF('1-Kurs'!A360=0,"",'1-Kurs'!A360)</f>
        <v/>
      </c>
      <c r="B360" s="1" t="str">
        <f>IF(IFERROR('1-Kurs'!B360/'1-Kurs'!B359-1,"")&lt;&gt;-100%,IFERROR('1-Kurs'!B360/'1-Kurs'!B359-1,""),"")</f>
        <v/>
      </c>
      <c r="C360" s="1" t="str">
        <f>IF(IFERROR('1-Kurs'!C360/'1-Kurs'!C359-1,"")&lt;&gt;-100%,IFERROR('1-Kurs'!C360/'1-Kurs'!C359-1,""),"")</f>
        <v/>
      </c>
      <c r="D360" s="1" t="str">
        <f>IF(IFERROR('1-Kurs'!D360/'1-Kurs'!D359-1,"")&lt;&gt;-100%,IFERROR('1-Kurs'!D360/'1-Kurs'!D359-1,""),"")</f>
        <v/>
      </c>
      <c r="E360" s="1" t="str">
        <f>IF(IFERROR('1-Kurs'!E360/'1-Kurs'!E359-1,"")&lt;&gt;-100%,IFERROR('1-Kurs'!E360/'1-Kurs'!E359-1,""),"")</f>
        <v/>
      </c>
      <c r="F360" s="1" t="str">
        <f>IF(IFERROR('1-Kurs'!F360/'1-Kurs'!F359-1,"")&lt;&gt;-100%,IFERROR('1-Kurs'!F360/'1-Kurs'!F359-1,""),"")</f>
        <v/>
      </c>
      <c r="G360" s="1" t="str">
        <f>IF(IFERROR('1-Kurs'!G360/'1-Kurs'!G359-1,"")&lt;&gt;-100%,IFERROR('1-Kurs'!G360/'1-Kurs'!G359-1,""),"")</f>
        <v/>
      </c>
      <c r="H360" s="1" t="str">
        <f>IF(IFERROR('1-Kurs'!H360/'1-Kurs'!H359-1,"")&lt;&gt;-100%,IFERROR('1-Kurs'!H360/'1-Kurs'!H359-1,""),"")</f>
        <v/>
      </c>
      <c r="I360" s="1" t="str">
        <f>IF(IFERROR('1-Kurs'!I360/'1-Kurs'!I359-1,"")&lt;&gt;-100%,IFERROR('1-Kurs'!I360/'1-Kurs'!I359-1,""),"")</f>
        <v/>
      </c>
      <c r="J360" s="1" t="str">
        <f>IF(IFERROR('1-Kurs'!J360/'1-Kurs'!J359-1,"")&lt;&gt;-100%,IFERROR('1-Kurs'!J360/'1-Kurs'!J359-1,""),"")</f>
        <v/>
      </c>
      <c r="K360" s="1" t="str">
        <f>IF(IFERROR('1-Kurs'!K360/'1-Kurs'!K359-1,"")&lt;&gt;-100%,IFERROR('1-Kurs'!K360/'1-Kurs'!K359-1,""),"")</f>
        <v/>
      </c>
      <c r="L360" s="1" t="str">
        <f>IF(IFERROR('1-Kurs'!L360/'1-Kurs'!L359-1,"")&lt;&gt;-100%,IFERROR('1-Kurs'!L360/'1-Kurs'!L359-1,""),"")</f>
        <v/>
      </c>
      <c r="M360" s="1" t="str">
        <f>IF(IFERROR('1-Kurs'!M360/'1-Kurs'!M359-1,"")&lt;&gt;-100%,IFERROR('1-Kurs'!M360/'1-Kurs'!M359-1,""),"")</f>
        <v/>
      </c>
      <c r="N360" s="1" t="str">
        <f>IF(IFERROR('1-Kurs'!N360/'1-Kurs'!N359-1,"")&lt;&gt;-100%,IFERROR('1-Kurs'!N360/'1-Kurs'!N359-1,""),"")</f>
        <v/>
      </c>
      <c r="O360" s="1" t="str">
        <f>IF(IFERROR('1-Kurs'!O360/'1-Kurs'!O359-1,"")&lt;&gt;-100%,IFERROR('1-Kurs'!O360/'1-Kurs'!O359-1,""),"")</f>
        <v/>
      </c>
      <c r="P360" s="1" t="str">
        <f>IF(IFERROR('1-Kurs'!P360/'1-Kurs'!P359-1,"")&lt;&gt;-100%,IFERROR('1-Kurs'!P360/'1-Kurs'!P359-1,""),"")</f>
        <v/>
      </c>
      <c r="Q360" s="1" t="str">
        <f>IF(IFERROR('1-Kurs'!Q360/'1-Kurs'!Q359-1,"")&lt;&gt;-100%,IFERROR('1-Kurs'!Q360/'1-Kurs'!Q359-1,""),"")</f>
        <v/>
      </c>
      <c r="R360" s="1" t="str">
        <f>IF(IFERROR('1-Kurs'!R360/'1-Kurs'!R359-1,"")&lt;&gt;-100%,IFERROR('1-Kurs'!R360/'1-Kurs'!R359-1,""),"")</f>
        <v/>
      </c>
      <c r="S360" s="1" t="str">
        <f>IF(IFERROR('1-Kurs'!S360/'1-Kurs'!S359-1,"")&lt;&gt;-100%,IFERROR('1-Kurs'!S360/'1-Kurs'!S359-1,""),"")</f>
        <v/>
      </c>
      <c r="T360" s="1" t="str">
        <f>IF(IFERROR('1-Kurs'!T360/'1-Kurs'!T359-1,"")&lt;&gt;-100%,IFERROR('1-Kurs'!T360/'1-Kurs'!T359-1,""),"")</f>
        <v/>
      </c>
      <c r="U360" s="1" t="str">
        <f>IF(IFERROR('1-Kurs'!U360/'1-Kurs'!U359-1,"")&lt;&gt;-100%,IFERROR('1-Kurs'!U360/'1-Kurs'!U359-1,""),"")</f>
        <v/>
      </c>
      <c r="V360" s="1" t="str">
        <f>IF(IFERROR('1-Kurs'!V360/'1-Kurs'!V359-1,"")&lt;&gt;-100%,IFERROR('1-Kurs'!V360/'1-Kurs'!V359-1,""),"")</f>
        <v/>
      </c>
      <c r="W360" s="1" t="str">
        <f>IF(IFERROR('1-Kurs'!W360/'1-Kurs'!W359-1,"")&lt;&gt;-100%,IFERROR('1-Kurs'!W360/'1-Kurs'!W359-1,""),"")</f>
        <v/>
      </c>
      <c r="X360" s="1" t="str">
        <f>IF(IFERROR('1-Kurs'!X360/'1-Kurs'!X359-1,"")&lt;&gt;-100%,IFERROR('1-Kurs'!X360/'1-Kurs'!X359-1,""),"")</f>
        <v/>
      </c>
      <c r="Y360" s="1" t="str">
        <f>IF(IFERROR('1-Kurs'!Y360/'1-Kurs'!Y359-1,"")&lt;&gt;-100%,IFERROR('1-Kurs'!Y360/'1-Kurs'!Y359-1,""),"")</f>
        <v/>
      </c>
      <c r="Z360" s="1" t="str">
        <f>IF(IFERROR('1-Kurs'!Z360/'1-Kurs'!Z359-1,"")&lt;&gt;-100%,IFERROR('1-Kurs'!Z360/'1-Kurs'!Z359-1,""),"")</f>
        <v/>
      </c>
      <c r="AA360" s="1" t="str">
        <f>IF(IFERROR('1-Kurs'!AA360/'1-Kurs'!AA359-1,"")&lt;&gt;-100%,IFERROR('1-Kurs'!AA360/'1-Kurs'!AA359-1,""),"")</f>
        <v/>
      </c>
      <c r="AB360" s="1" t="str">
        <f>IF(IFERROR('1-Kurs'!AB360/'1-Kurs'!AB359-1,"")&lt;&gt;-100%,IFERROR('1-Kurs'!AB360/'1-Kurs'!AB359-1,""),"")</f>
        <v/>
      </c>
      <c r="AC360" s="5"/>
    </row>
    <row r="361" spans="1:29" ht="12.75" customHeight="1" x14ac:dyDescent="0.2">
      <c r="A361" s="9" t="str">
        <f>IF('1-Kurs'!A361=0,"",'1-Kurs'!A361)</f>
        <v/>
      </c>
      <c r="B361" s="1" t="str">
        <f>IF(IFERROR('1-Kurs'!B361/'1-Kurs'!B360-1,"")&lt;&gt;-100%,IFERROR('1-Kurs'!B361/'1-Kurs'!B360-1,""),"")</f>
        <v/>
      </c>
      <c r="C361" s="1" t="str">
        <f>IF(IFERROR('1-Kurs'!C361/'1-Kurs'!C360-1,"")&lt;&gt;-100%,IFERROR('1-Kurs'!C361/'1-Kurs'!C360-1,""),"")</f>
        <v/>
      </c>
      <c r="D361" s="1" t="str">
        <f>IF(IFERROR('1-Kurs'!D361/'1-Kurs'!D360-1,"")&lt;&gt;-100%,IFERROR('1-Kurs'!D361/'1-Kurs'!D360-1,""),"")</f>
        <v/>
      </c>
      <c r="E361" s="1" t="str">
        <f>IF(IFERROR('1-Kurs'!E361/'1-Kurs'!E360-1,"")&lt;&gt;-100%,IFERROR('1-Kurs'!E361/'1-Kurs'!E360-1,""),"")</f>
        <v/>
      </c>
      <c r="F361" s="1" t="str">
        <f>IF(IFERROR('1-Kurs'!F361/'1-Kurs'!F360-1,"")&lt;&gt;-100%,IFERROR('1-Kurs'!F361/'1-Kurs'!F360-1,""),"")</f>
        <v/>
      </c>
      <c r="G361" s="1" t="str">
        <f>IF(IFERROR('1-Kurs'!G361/'1-Kurs'!G360-1,"")&lt;&gt;-100%,IFERROR('1-Kurs'!G361/'1-Kurs'!G360-1,""),"")</f>
        <v/>
      </c>
      <c r="H361" s="1" t="str">
        <f>IF(IFERROR('1-Kurs'!H361/'1-Kurs'!H360-1,"")&lt;&gt;-100%,IFERROR('1-Kurs'!H361/'1-Kurs'!H360-1,""),"")</f>
        <v/>
      </c>
      <c r="I361" s="1" t="str">
        <f>IF(IFERROR('1-Kurs'!I361/'1-Kurs'!I360-1,"")&lt;&gt;-100%,IFERROR('1-Kurs'!I361/'1-Kurs'!I360-1,""),"")</f>
        <v/>
      </c>
      <c r="J361" s="1" t="str">
        <f>IF(IFERROR('1-Kurs'!J361/'1-Kurs'!J360-1,"")&lt;&gt;-100%,IFERROR('1-Kurs'!J361/'1-Kurs'!J360-1,""),"")</f>
        <v/>
      </c>
      <c r="K361" s="1" t="str">
        <f>IF(IFERROR('1-Kurs'!K361/'1-Kurs'!K360-1,"")&lt;&gt;-100%,IFERROR('1-Kurs'!K361/'1-Kurs'!K360-1,""),"")</f>
        <v/>
      </c>
      <c r="L361" s="1" t="str">
        <f>IF(IFERROR('1-Kurs'!L361/'1-Kurs'!L360-1,"")&lt;&gt;-100%,IFERROR('1-Kurs'!L361/'1-Kurs'!L360-1,""),"")</f>
        <v/>
      </c>
      <c r="M361" s="1" t="str">
        <f>IF(IFERROR('1-Kurs'!M361/'1-Kurs'!M360-1,"")&lt;&gt;-100%,IFERROR('1-Kurs'!M361/'1-Kurs'!M360-1,""),"")</f>
        <v/>
      </c>
      <c r="N361" s="1" t="str">
        <f>IF(IFERROR('1-Kurs'!N361/'1-Kurs'!N360-1,"")&lt;&gt;-100%,IFERROR('1-Kurs'!N361/'1-Kurs'!N360-1,""),"")</f>
        <v/>
      </c>
      <c r="O361" s="1" t="str">
        <f>IF(IFERROR('1-Kurs'!O361/'1-Kurs'!O360-1,"")&lt;&gt;-100%,IFERROR('1-Kurs'!O361/'1-Kurs'!O360-1,""),"")</f>
        <v/>
      </c>
      <c r="P361" s="1" t="str">
        <f>IF(IFERROR('1-Kurs'!P361/'1-Kurs'!P360-1,"")&lt;&gt;-100%,IFERROR('1-Kurs'!P361/'1-Kurs'!P360-1,""),"")</f>
        <v/>
      </c>
      <c r="Q361" s="1" t="str">
        <f>IF(IFERROR('1-Kurs'!Q361/'1-Kurs'!Q360-1,"")&lt;&gt;-100%,IFERROR('1-Kurs'!Q361/'1-Kurs'!Q360-1,""),"")</f>
        <v/>
      </c>
      <c r="R361" s="1" t="str">
        <f>IF(IFERROR('1-Kurs'!R361/'1-Kurs'!R360-1,"")&lt;&gt;-100%,IFERROR('1-Kurs'!R361/'1-Kurs'!R360-1,""),"")</f>
        <v/>
      </c>
      <c r="S361" s="1" t="str">
        <f>IF(IFERROR('1-Kurs'!S361/'1-Kurs'!S360-1,"")&lt;&gt;-100%,IFERROR('1-Kurs'!S361/'1-Kurs'!S360-1,""),"")</f>
        <v/>
      </c>
      <c r="T361" s="1" t="str">
        <f>IF(IFERROR('1-Kurs'!T361/'1-Kurs'!T360-1,"")&lt;&gt;-100%,IFERROR('1-Kurs'!T361/'1-Kurs'!T360-1,""),"")</f>
        <v/>
      </c>
      <c r="U361" s="1" t="str">
        <f>IF(IFERROR('1-Kurs'!U361/'1-Kurs'!U360-1,"")&lt;&gt;-100%,IFERROR('1-Kurs'!U361/'1-Kurs'!U360-1,""),"")</f>
        <v/>
      </c>
      <c r="V361" s="1" t="str">
        <f>IF(IFERROR('1-Kurs'!V361/'1-Kurs'!V360-1,"")&lt;&gt;-100%,IFERROR('1-Kurs'!V361/'1-Kurs'!V360-1,""),"")</f>
        <v/>
      </c>
      <c r="W361" s="1" t="str">
        <f>IF(IFERROR('1-Kurs'!W361/'1-Kurs'!W360-1,"")&lt;&gt;-100%,IFERROR('1-Kurs'!W361/'1-Kurs'!W360-1,""),"")</f>
        <v/>
      </c>
      <c r="X361" s="1" t="str">
        <f>IF(IFERROR('1-Kurs'!X361/'1-Kurs'!X360-1,"")&lt;&gt;-100%,IFERROR('1-Kurs'!X361/'1-Kurs'!X360-1,""),"")</f>
        <v/>
      </c>
      <c r="Y361" s="1" t="str">
        <f>IF(IFERROR('1-Kurs'!Y361/'1-Kurs'!Y360-1,"")&lt;&gt;-100%,IFERROR('1-Kurs'!Y361/'1-Kurs'!Y360-1,""),"")</f>
        <v/>
      </c>
      <c r="Z361" s="1" t="str">
        <f>IF(IFERROR('1-Kurs'!Z361/'1-Kurs'!Z360-1,"")&lt;&gt;-100%,IFERROR('1-Kurs'!Z361/'1-Kurs'!Z360-1,""),"")</f>
        <v/>
      </c>
      <c r="AA361" s="1" t="str">
        <f>IF(IFERROR('1-Kurs'!AA361/'1-Kurs'!AA360-1,"")&lt;&gt;-100%,IFERROR('1-Kurs'!AA361/'1-Kurs'!AA360-1,""),"")</f>
        <v/>
      </c>
      <c r="AB361" s="1" t="str">
        <f>IF(IFERROR('1-Kurs'!AB361/'1-Kurs'!AB360-1,"")&lt;&gt;-100%,IFERROR('1-Kurs'!AB361/'1-Kurs'!AB360-1,""),"")</f>
        <v/>
      </c>
      <c r="AC361" s="5"/>
    </row>
    <row r="362" spans="1:29" ht="12.75" customHeight="1" x14ac:dyDescent="0.2">
      <c r="A362" s="9" t="str">
        <f>IF('1-Kurs'!A362=0,"",'1-Kurs'!A362)</f>
        <v/>
      </c>
      <c r="B362" s="1" t="str">
        <f>IF(IFERROR('1-Kurs'!B362/'1-Kurs'!B361-1,"")&lt;&gt;-100%,IFERROR('1-Kurs'!B362/'1-Kurs'!B361-1,""),"")</f>
        <v/>
      </c>
      <c r="C362" s="1" t="str">
        <f>IF(IFERROR('1-Kurs'!C362/'1-Kurs'!C361-1,"")&lt;&gt;-100%,IFERROR('1-Kurs'!C362/'1-Kurs'!C361-1,""),"")</f>
        <v/>
      </c>
      <c r="D362" s="1" t="str">
        <f>IF(IFERROR('1-Kurs'!D362/'1-Kurs'!D361-1,"")&lt;&gt;-100%,IFERROR('1-Kurs'!D362/'1-Kurs'!D361-1,""),"")</f>
        <v/>
      </c>
      <c r="E362" s="1" t="str">
        <f>IF(IFERROR('1-Kurs'!E362/'1-Kurs'!E361-1,"")&lt;&gt;-100%,IFERROR('1-Kurs'!E362/'1-Kurs'!E361-1,""),"")</f>
        <v/>
      </c>
      <c r="F362" s="1" t="str">
        <f>IF(IFERROR('1-Kurs'!F362/'1-Kurs'!F361-1,"")&lt;&gt;-100%,IFERROR('1-Kurs'!F362/'1-Kurs'!F361-1,""),"")</f>
        <v/>
      </c>
      <c r="G362" s="1" t="str">
        <f>IF(IFERROR('1-Kurs'!G362/'1-Kurs'!G361-1,"")&lt;&gt;-100%,IFERROR('1-Kurs'!G362/'1-Kurs'!G361-1,""),"")</f>
        <v/>
      </c>
      <c r="H362" s="1" t="str">
        <f>IF(IFERROR('1-Kurs'!H362/'1-Kurs'!H361-1,"")&lt;&gt;-100%,IFERROR('1-Kurs'!H362/'1-Kurs'!H361-1,""),"")</f>
        <v/>
      </c>
      <c r="I362" s="1" t="str">
        <f>IF(IFERROR('1-Kurs'!I362/'1-Kurs'!I361-1,"")&lt;&gt;-100%,IFERROR('1-Kurs'!I362/'1-Kurs'!I361-1,""),"")</f>
        <v/>
      </c>
      <c r="J362" s="1" t="str">
        <f>IF(IFERROR('1-Kurs'!J362/'1-Kurs'!J361-1,"")&lt;&gt;-100%,IFERROR('1-Kurs'!J362/'1-Kurs'!J361-1,""),"")</f>
        <v/>
      </c>
      <c r="K362" s="1" t="str">
        <f>IF(IFERROR('1-Kurs'!K362/'1-Kurs'!K361-1,"")&lt;&gt;-100%,IFERROR('1-Kurs'!K362/'1-Kurs'!K361-1,""),"")</f>
        <v/>
      </c>
      <c r="L362" s="1" t="str">
        <f>IF(IFERROR('1-Kurs'!L362/'1-Kurs'!L361-1,"")&lt;&gt;-100%,IFERROR('1-Kurs'!L362/'1-Kurs'!L361-1,""),"")</f>
        <v/>
      </c>
      <c r="M362" s="1" t="str">
        <f>IF(IFERROR('1-Kurs'!M362/'1-Kurs'!M361-1,"")&lt;&gt;-100%,IFERROR('1-Kurs'!M362/'1-Kurs'!M361-1,""),"")</f>
        <v/>
      </c>
      <c r="N362" s="1" t="str">
        <f>IF(IFERROR('1-Kurs'!N362/'1-Kurs'!N361-1,"")&lt;&gt;-100%,IFERROR('1-Kurs'!N362/'1-Kurs'!N361-1,""),"")</f>
        <v/>
      </c>
      <c r="O362" s="1" t="str">
        <f>IF(IFERROR('1-Kurs'!O362/'1-Kurs'!O361-1,"")&lt;&gt;-100%,IFERROR('1-Kurs'!O362/'1-Kurs'!O361-1,""),"")</f>
        <v/>
      </c>
      <c r="P362" s="1" t="str">
        <f>IF(IFERROR('1-Kurs'!P362/'1-Kurs'!P361-1,"")&lt;&gt;-100%,IFERROR('1-Kurs'!P362/'1-Kurs'!P361-1,""),"")</f>
        <v/>
      </c>
      <c r="Q362" s="1" t="str">
        <f>IF(IFERROR('1-Kurs'!Q362/'1-Kurs'!Q361-1,"")&lt;&gt;-100%,IFERROR('1-Kurs'!Q362/'1-Kurs'!Q361-1,""),"")</f>
        <v/>
      </c>
      <c r="R362" s="1" t="str">
        <f>IF(IFERROR('1-Kurs'!R362/'1-Kurs'!R361-1,"")&lt;&gt;-100%,IFERROR('1-Kurs'!R362/'1-Kurs'!R361-1,""),"")</f>
        <v/>
      </c>
      <c r="S362" s="1" t="str">
        <f>IF(IFERROR('1-Kurs'!S362/'1-Kurs'!S361-1,"")&lt;&gt;-100%,IFERROR('1-Kurs'!S362/'1-Kurs'!S361-1,""),"")</f>
        <v/>
      </c>
      <c r="T362" s="1" t="str">
        <f>IF(IFERROR('1-Kurs'!T362/'1-Kurs'!T361-1,"")&lt;&gt;-100%,IFERROR('1-Kurs'!T362/'1-Kurs'!T361-1,""),"")</f>
        <v/>
      </c>
      <c r="U362" s="1" t="str">
        <f>IF(IFERROR('1-Kurs'!U362/'1-Kurs'!U361-1,"")&lt;&gt;-100%,IFERROR('1-Kurs'!U362/'1-Kurs'!U361-1,""),"")</f>
        <v/>
      </c>
      <c r="V362" s="1" t="str">
        <f>IF(IFERROR('1-Kurs'!V362/'1-Kurs'!V361-1,"")&lt;&gt;-100%,IFERROR('1-Kurs'!V362/'1-Kurs'!V361-1,""),"")</f>
        <v/>
      </c>
      <c r="W362" s="1" t="str">
        <f>IF(IFERROR('1-Kurs'!W362/'1-Kurs'!W361-1,"")&lt;&gt;-100%,IFERROR('1-Kurs'!W362/'1-Kurs'!W361-1,""),"")</f>
        <v/>
      </c>
      <c r="X362" s="1" t="str">
        <f>IF(IFERROR('1-Kurs'!X362/'1-Kurs'!X361-1,"")&lt;&gt;-100%,IFERROR('1-Kurs'!X362/'1-Kurs'!X361-1,""),"")</f>
        <v/>
      </c>
      <c r="Y362" s="1" t="str">
        <f>IF(IFERROR('1-Kurs'!Y362/'1-Kurs'!Y361-1,"")&lt;&gt;-100%,IFERROR('1-Kurs'!Y362/'1-Kurs'!Y361-1,""),"")</f>
        <v/>
      </c>
      <c r="Z362" s="1" t="str">
        <f>IF(IFERROR('1-Kurs'!Z362/'1-Kurs'!Z361-1,"")&lt;&gt;-100%,IFERROR('1-Kurs'!Z362/'1-Kurs'!Z361-1,""),"")</f>
        <v/>
      </c>
      <c r="AA362" s="1" t="str">
        <f>IF(IFERROR('1-Kurs'!AA362/'1-Kurs'!AA361-1,"")&lt;&gt;-100%,IFERROR('1-Kurs'!AA362/'1-Kurs'!AA361-1,""),"")</f>
        <v/>
      </c>
      <c r="AB362" s="1" t="str">
        <f>IF(IFERROR('1-Kurs'!AB362/'1-Kurs'!AB361-1,"")&lt;&gt;-100%,IFERROR('1-Kurs'!AB362/'1-Kurs'!AB361-1,""),"")</f>
        <v/>
      </c>
      <c r="AC362" s="5"/>
    </row>
    <row r="363" spans="1:29" ht="12.75" customHeight="1" x14ac:dyDescent="0.2">
      <c r="A363" s="9" t="str">
        <f>IF('1-Kurs'!A363=0,"",'1-Kurs'!A363)</f>
        <v/>
      </c>
      <c r="B363" s="1" t="str">
        <f>IF(IFERROR('1-Kurs'!B363/'1-Kurs'!B362-1,"")&lt;&gt;-100%,IFERROR('1-Kurs'!B363/'1-Kurs'!B362-1,""),"")</f>
        <v/>
      </c>
      <c r="C363" s="1" t="str">
        <f>IF(IFERROR('1-Kurs'!C363/'1-Kurs'!C362-1,"")&lt;&gt;-100%,IFERROR('1-Kurs'!C363/'1-Kurs'!C362-1,""),"")</f>
        <v/>
      </c>
      <c r="D363" s="1" t="str">
        <f>IF(IFERROR('1-Kurs'!D363/'1-Kurs'!D362-1,"")&lt;&gt;-100%,IFERROR('1-Kurs'!D363/'1-Kurs'!D362-1,""),"")</f>
        <v/>
      </c>
      <c r="E363" s="1" t="str">
        <f>IF(IFERROR('1-Kurs'!E363/'1-Kurs'!E362-1,"")&lt;&gt;-100%,IFERROR('1-Kurs'!E363/'1-Kurs'!E362-1,""),"")</f>
        <v/>
      </c>
      <c r="F363" s="1" t="str">
        <f>IF(IFERROR('1-Kurs'!F363/'1-Kurs'!F362-1,"")&lt;&gt;-100%,IFERROR('1-Kurs'!F363/'1-Kurs'!F362-1,""),"")</f>
        <v/>
      </c>
      <c r="G363" s="1" t="str">
        <f>IF(IFERROR('1-Kurs'!G363/'1-Kurs'!G362-1,"")&lt;&gt;-100%,IFERROR('1-Kurs'!G363/'1-Kurs'!G362-1,""),"")</f>
        <v/>
      </c>
      <c r="H363" s="1" t="str">
        <f>IF(IFERROR('1-Kurs'!H363/'1-Kurs'!H362-1,"")&lt;&gt;-100%,IFERROR('1-Kurs'!H363/'1-Kurs'!H362-1,""),"")</f>
        <v/>
      </c>
      <c r="I363" s="1" t="str">
        <f>IF(IFERROR('1-Kurs'!I363/'1-Kurs'!I362-1,"")&lt;&gt;-100%,IFERROR('1-Kurs'!I363/'1-Kurs'!I362-1,""),"")</f>
        <v/>
      </c>
      <c r="J363" s="1" t="str">
        <f>IF(IFERROR('1-Kurs'!J363/'1-Kurs'!J362-1,"")&lt;&gt;-100%,IFERROR('1-Kurs'!J363/'1-Kurs'!J362-1,""),"")</f>
        <v/>
      </c>
      <c r="K363" s="1" t="str">
        <f>IF(IFERROR('1-Kurs'!K363/'1-Kurs'!K362-1,"")&lt;&gt;-100%,IFERROR('1-Kurs'!K363/'1-Kurs'!K362-1,""),"")</f>
        <v/>
      </c>
      <c r="L363" s="1" t="str">
        <f>IF(IFERROR('1-Kurs'!L363/'1-Kurs'!L362-1,"")&lt;&gt;-100%,IFERROR('1-Kurs'!L363/'1-Kurs'!L362-1,""),"")</f>
        <v/>
      </c>
      <c r="M363" s="1" t="str">
        <f>IF(IFERROR('1-Kurs'!M363/'1-Kurs'!M362-1,"")&lt;&gt;-100%,IFERROR('1-Kurs'!M363/'1-Kurs'!M362-1,""),"")</f>
        <v/>
      </c>
      <c r="N363" s="1" t="str">
        <f>IF(IFERROR('1-Kurs'!N363/'1-Kurs'!N362-1,"")&lt;&gt;-100%,IFERROR('1-Kurs'!N363/'1-Kurs'!N362-1,""),"")</f>
        <v/>
      </c>
      <c r="O363" s="1" t="str">
        <f>IF(IFERROR('1-Kurs'!O363/'1-Kurs'!O362-1,"")&lt;&gt;-100%,IFERROR('1-Kurs'!O363/'1-Kurs'!O362-1,""),"")</f>
        <v/>
      </c>
      <c r="P363" s="1" t="str">
        <f>IF(IFERROR('1-Kurs'!P363/'1-Kurs'!P362-1,"")&lt;&gt;-100%,IFERROR('1-Kurs'!P363/'1-Kurs'!P362-1,""),"")</f>
        <v/>
      </c>
      <c r="Q363" s="1" t="str">
        <f>IF(IFERROR('1-Kurs'!Q363/'1-Kurs'!Q362-1,"")&lt;&gt;-100%,IFERROR('1-Kurs'!Q363/'1-Kurs'!Q362-1,""),"")</f>
        <v/>
      </c>
      <c r="R363" s="1" t="str">
        <f>IF(IFERROR('1-Kurs'!R363/'1-Kurs'!R362-1,"")&lt;&gt;-100%,IFERROR('1-Kurs'!R363/'1-Kurs'!R362-1,""),"")</f>
        <v/>
      </c>
      <c r="S363" s="1" t="str">
        <f>IF(IFERROR('1-Kurs'!S363/'1-Kurs'!S362-1,"")&lt;&gt;-100%,IFERROR('1-Kurs'!S363/'1-Kurs'!S362-1,""),"")</f>
        <v/>
      </c>
      <c r="T363" s="1" t="str">
        <f>IF(IFERROR('1-Kurs'!T363/'1-Kurs'!T362-1,"")&lt;&gt;-100%,IFERROR('1-Kurs'!T363/'1-Kurs'!T362-1,""),"")</f>
        <v/>
      </c>
      <c r="U363" s="1" t="str">
        <f>IF(IFERROR('1-Kurs'!U363/'1-Kurs'!U362-1,"")&lt;&gt;-100%,IFERROR('1-Kurs'!U363/'1-Kurs'!U362-1,""),"")</f>
        <v/>
      </c>
      <c r="V363" s="1" t="str">
        <f>IF(IFERROR('1-Kurs'!V363/'1-Kurs'!V362-1,"")&lt;&gt;-100%,IFERROR('1-Kurs'!V363/'1-Kurs'!V362-1,""),"")</f>
        <v/>
      </c>
      <c r="W363" s="1" t="str">
        <f>IF(IFERROR('1-Kurs'!W363/'1-Kurs'!W362-1,"")&lt;&gt;-100%,IFERROR('1-Kurs'!W363/'1-Kurs'!W362-1,""),"")</f>
        <v/>
      </c>
      <c r="X363" s="1" t="str">
        <f>IF(IFERROR('1-Kurs'!X363/'1-Kurs'!X362-1,"")&lt;&gt;-100%,IFERROR('1-Kurs'!X363/'1-Kurs'!X362-1,""),"")</f>
        <v/>
      </c>
      <c r="Y363" s="1" t="str">
        <f>IF(IFERROR('1-Kurs'!Y363/'1-Kurs'!Y362-1,"")&lt;&gt;-100%,IFERROR('1-Kurs'!Y363/'1-Kurs'!Y362-1,""),"")</f>
        <v/>
      </c>
      <c r="Z363" s="1" t="str">
        <f>IF(IFERROR('1-Kurs'!Z363/'1-Kurs'!Z362-1,"")&lt;&gt;-100%,IFERROR('1-Kurs'!Z363/'1-Kurs'!Z362-1,""),"")</f>
        <v/>
      </c>
      <c r="AA363" s="1" t="str">
        <f>IF(IFERROR('1-Kurs'!AA363/'1-Kurs'!AA362-1,"")&lt;&gt;-100%,IFERROR('1-Kurs'!AA363/'1-Kurs'!AA362-1,""),"")</f>
        <v/>
      </c>
      <c r="AB363" s="1" t="str">
        <f>IF(IFERROR('1-Kurs'!AB363/'1-Kurs'!AB362-1,"")&lt;&gt;-100%,IFERROR('1-Kurs'!AB363/'1-Kurs'!AB362-1,""),"")</f>
        <v/>
      </c>
      <c r="AC363" s="5"/>
    </row>
    <row r="364" spans="1:29" ht="12.75" customHeight="1" x14ac:dyDescent="0.2">
      <c r="A364" s="9" t="str">
        <f>IF('1-Kurs'!A364=0,"",'1-Kurs'!A364)</f>
        <v/>
      </c>
      <c r="B364" s="1" t="str">
        <f>IF(IFERROR('1-Kurs'!B364/'1-Kurs'!B363-1,"")&lt;&gt;-100%,IFERROR('1-Kurs'!B364/'1-Kurs'!B363-1,""),"")</f>
        <v/>
      </c>
      <c r="C364" s="1" t="str">
        <f>IF(IFERROR('1-Kurs'!C364/'1-Kurs'!C363-1,"")&lt;&gt;-100%,IFERROR('1-Kurs'!C364/'1-Kurs'!C363-1,""),"")</f>
        <v/>
      </c>
      <c r="D364" s="1" t="str">
        <f>IF(IFERROR('1-Kurs'!D364/'1-Kurs'!D363-1,"")&lt;&gt;-100%,IFERROR('1-Kurs'!D364/'1-Kurs'!D363-1,""),"")</f>
        <v/>
      </c>
      <c r="E364" s="1" t="str">
        <f>IF(IFERROR('1-Kurs'!E364/'1-Kurs'!E363-1,"")&lt;&gt;-100%,IFERROR('1-Kurs'!E364/'1-Kurs'!E363-1,""),"")</f>
        <v/>
      </c>
      <c r="F364" s="1" t="str">
        <f>IF(IFERROR('1-Kurs'!F364/'1-Kurs'!F363-1,"")&lt;&gt;-100%,IFERROR('1-Kurs'!F364/'1-Kurs'!F363-1,""),"")</f>
        <v/>
      </c>
      <c r="G364" s="1" t="str">
        <f>IF(IFERROR('1-Kurs'!G364/'1-Kurs'!G363-1,"")&lt;&gt;-100%,IFERROR('1-Kurs'!G364/'1-Kurs'!G363-1,""),"")</f>
        <v/>
      </c>
      <c r="H364" s="1" t="str">
        <f>IF(IFERROR('1-Kurs'!H364/'1-Kurs'!H363-1,"")&lt;&gt;-100%,IFERROR('1-Kurs'!H364/'1-Kurs'!H363-1,""),"")</f>
        <v/>
      </c>
      <c r="I364" s="1" t="str">
        <f>IF(IFERROR('1-Kurs'!I364/'1-Kurs'!I363-1,"")&lt;&gt;-100%,IFERROR('1-Kurs'!I364/'1-Kurs'!I363-1,""),"")</f>
        <v/>
      </c>
      <c r="J364" s="1" t="str">
        <f>IF(IFERROR('1-Kurs'!J364/'1-Kurs'!J363-1,"")&lt;&gt;-100%,IFERROR('1-Kurs'!J364/'1-Kurs'!J363-1,""),"")</f>
        <v/>
      </c>
      <c r="K364" s="1" t="str">
        <f>IF(IFERROR('1-Kurs'!K364/'1-Kurs'!K363-1,"")&lt;&gt;-100%,IFERROR('1-Kurs'!K364/'1-Kurs'!K363-1,""),"")</f>
        <v/>
      </c>
      <c r="L364" s="1" t="str">
        <f>IF(IFERROR('1-Kurs'!L364/'1-Kurs'!L363-1,"")&lt;&gt;-100%,IFERROR('1-Kurs'!L364/'1-Kurs'!L363-1,""),"")</f>
        <v/>
      </c>
      <c r="M364" s="1" t="str">
        <f>IF(IFERROR('1-Kurs'!M364/'1-Kurs'!M363-1,"")&lt;&gt;-100%,IFERROR('1-Kurs'!M364/'1-Kurs'!M363-1,""),"")</f>
        <v/>
      </c>
      <c r="N364" s="1" t="str">
        <f>IF(IFERROR('1-Kurs'!N364/'1-Kurs'!N363-1,"")&lt;&gt;-100%,IFERROR('1-Kurs'!N364/'1-Kurs'!N363-1,""),"")</f>
        <v/>
      </c>
      <c r="O364" s="1" t="str">
        <f>IF(IFERROR('1-Kurs'!O364/'1-Kurs'!O363-1,"")&lt;&gt;-100%,IFERROR('1-Kurs'!O364/'1-Kurs'!O363-1,""),"")</f>
        <v/>
      </c>
      <c r="P364" s="1" t="str">
        <f>IF(IFERROR('1-Kurs'!P364/'1-Kurs'!P363-1,"")&lt;&gt;-100%,IFERROR('1-Kurs'!P364/'1-Kurs'!P363-1,""),"")</f>
        <v/>
      </c>
      <c r="Q364" s="1" t="str">
        <f>IF(IFERROR('1-Kurs'!Q364/'1-Kurs'!Q363-1,"")&lt;&gt;-100%,IFERROR('1-Kurs'!Q364/'1-Kurs'!Q363-1,""),"")</f>
        <v/>
      </c>
      <c r="R364" s="1" t="str">
        <f>IF(IFERROR('1-Kurs'!R364/'1-Kurs'!R363-1,"")&lt;&gt;-100%,IFERROR('1-Kurs'!R364/'1-Kurs'!R363-1,""),"")</f>
        <v/>
      </c>
      <c r="S364" s="1" t="str">
        <f>IF(IFERROR('1-Kurs'!S364/'1-Kurs'!S363-1,"")&lt;&gt;-100%,IFERROR('1-Kurs'!S364/'1-Kurs'!S363-1,""),"")</f>
        <v/>
      </c>
      <c r="T364" s="1" t="str">
        <f>IF(IFERROR('1-Kurs'!T364/'1-Kurs'!T363-1,"")&lt;&gt;-100%,IFERROR('1-Kurs'!T364/'1-Kurs'!T363-1,""),"")</f>
        <v/>
      </c>
      <c r="U364" s="1" t="str">
        <f>IF(IFERROR('1-Kurs'!U364/'1-Kurs'!U363-1,"")&lt;&gt;-100%,IFERROR('1-Kurs'!U364/'1-Kurs'!U363-1,""),"")</f>
        <v/>
      </c>
      <c r="V364" s="1" t="str">
        <f>IF(IFERROR('1-Kurs'!V364/'1-Kurs'!V363-1,"")&lt;&gt;-100%,IFERROR('1-Kurs'!V364/'1-Kurs'!V363-1,""),"")</f>
        <v/>
      </c>
      <c r="W364" s="1" t="str">
        <f>IF(IFERROR('1-Kurs'!W364/'1-Kurs'!W363-1,"")&lt;&gt;-100%,IFERROR('1-Kurs'!W364/'1-Kurs'!W363-1,""),"")</f>
        <v/>
      </c>
      <c r="X364" s="1" t="str">
        <f>IF(IFERROR('1-Kurs'!X364/'1-Kurs'!X363-1,"")&lt;&gt;-100%,IFERROR('1-Kurs'!X364/'1-Kurs'!X363-1,""),"")</f>
        <v/>
      </c>
      <c r="Y364" s="1" t="str">
        <f>IF(IFERROR('1-Kurs'!Y364/'1-Kurs'!Y363-1,"")&lt;&gt;-100%,IFERROR('1-Kurs'!Y364/'1-Kurs'!Y363-1,""),"")</f>
        <v/>
      </c>
      <c r="Z364" s="1" t="str">
        <f>IF(IFERROR('1-Kurs'!Z364/'1-Kurs'!Z363-1,"")&lt;&gt;-100%,IFERROR('1-Kurs'!Z364/'1-Kurs'!Z363-1,""),"")</f>
        <v/>
      </c>
      <c r="AA364" s="1" t="str">
        <f>IF(IFERROR('1-Kurs'!AA364/'1-Kurs'!AA363-1,"")&lt;&gt;-100%,IFERROR('1-Kurs'!AA364/'1-Kurs'!AA363-1,""),"")</f>
        <v/>
      </c>
      <c r="AB364" s="1" t="str">
        <f>IF(IFERROR('1-Kurs'!AB364/'1-Kurs'!AB363-1,"")&lt;&gt;-100%,IFERROR('1-Kurs'!AB364/'1-Kurs'!AB363-1,""),"")</f>
        <v/>
      </c>
      <c r="AC364" s="5"/>
    </row>
    <row r="365" spans="1:29" ht="12.75" customHeight="1" x14ac:dyDescent="0.2">
      <c r="A365" s="9" t="str">
        <f>IF('1-Kurs'!A365=0,"",'1-Kurs'!A365)</f>
        <v/>
      </c>
      <c r="B365" s="1" t="str">
        <f>IF(IFERROR('1-Kurs'!B365/'1-Kurs'!B364-1,"")&lt;&gt;-100%,IFERROR('1-Kurs'!B365/'1-Kurs'!B364-1,""),"")</f>
        <v/>
      </c>
      <c r="C365" s="1" t="str">
        <f>IF(IFERROR('1-Kurs'!C365/'1-Kurs'!C364-1,"")&lt;&gt;-100%,IFERROR('1-Kurs'!C365/'1-Kurs'!C364-1,""),"")</f>
        <v/>
      </c>
      <c r="D365" s="1" t="str">
        <f>IF(IFERROR('1-Kurs'!D365/'1-Kurs'!D364-1,"")&lt;&gt;-100%,IFERROR('1-Kurs'!D365/'1-Kurs'!D364-1,""),"")</f>
        <v/>
      </c>
      <c r="E365" s="1" t="str">
        <f>IF(IFERROR('1-Kurs'!E365/'1-Kurs'!E364-1,"")&lt;&gt;-100%,IFERROR('1-Kurs'!E365/'1-Kurs'!E364-1,""),"")</f>
        <v/>
      </c>
      <c r="F365" s="1" t="str">
        <f>IF(IFERROR('1-Kurs'!F365/'1-Kurs'!F364-1,"")&lt;&gt;-100%,IFERROR('1-Kurs'!F365/'1-Kurs'!F364-1,""),"")</f>
        <v/>
      </c>
      <c r="G365" s="1" t="str">
        <f>IF(IFERROR('1-Kurs'!G365/'1-Kurs'!G364-1,"")&lt;&gt;-100%,IFERROR('1-Kurs'!G365/'1-Kurs'!G364-1,""),"")</f>
        <v/>
      </c>
      <c r="H365" s="1" t="str">
        <f>IF(IFERROR('1-Kurs'!H365/'1-Kurs'!H364-1,"")&lt;&gt;-100%,IFERROR('1-Kurs'!H365/'1-Kurs'!H364-1,""),"")</f>
        <v/>
      </c>
      <c r="I365" s="1" t="str">
        <f>IF(IFERROR('1-Kurs'!I365/'1-Kurs'!I364-1,"")&lt;&gt;-100%,IFERROR('1-Kurs'!I365/'1-Kurs'!I364-1,""),"")</f>
        <v/>
      </c>
      <c r="J365" s="1" t="str">
        <f>IF(IFERROR('1-Kurs'!J365/'1-Kurs'!J364-1,"")&lt;&gt;-100%,IFERROR('1-Kurs'!J365/'1-Kurs'!J364-1,""),"")</f>
        <v/>
      </c>
      <c r="K365" s="1" t="str">
        <f>IF(IFERROR('1-Kurs'!K365/'1-Kurs'!K364-1,"")&lt;&gt;-100%,IFERROR('1-Kurs'!K365/'1-Kurs'!K364-1,""),"")</f>
        <v/>
      </c>
      <c r="L365" s="1" t="str">
        <f>IF(IFERROR('1-Kurs'!L365/'1-Kurs'!L364-1,"")&lt;&gt;-100%,IFERROR('1-Kurs'!L365/'1-Kurs'!L364-1,""),"")</f>
        <v/>
      </c>
      <c r="M365" s="1" t="str">
        <f>IF(IFERROR('1-Kurs'!M365/'1-Kurs'!M364-1,"")&lt;&gt;-100%,IFERROR('1-Kurs'!M365/'1-Kurs'!M364-1,""),"")</f>
        <v/>
      </c>
      <c r="N365" s="1" t="str">
        <f>IF(IFERROR('1-Kurs'!N365/'1-Kurs'!N364-1,"")&lt;&gt;-100%,IFERROR('1-Kurs'!N365/'1-Kurs'!N364-1,""),"")</f>
        <v/>
      </c>
      <c r="O365" s="1" t="str">
        <f>IF(IFERROR('1-Kurs'!O365/'1-Kurs'!O364-1,"")&lt;&gt;-100%,IFERROR('1-Kurs'!O365/'1-Kurs'!O364-1,""),"")</f>
        <v/>
      </c>
      <c r="P365" s="1" t="str">
        <f>IF(IFERROR('1-Kurs'!P365/'1-Kurs'!P364-1,"")&lt;&gt;-100%,IFERROR('1-Kurs'!P365/'1-Kurs'!P364-1,""),"")</f>
        <v/>
      </c>
      <c r="Q365" s="1" t="str">
        <f>IF(IFERROR('1-Kurs'!Q365/'1-Kurs'!Q364-1,"")&lt;&gt;-100%,IFERROR('1-Kurs'!Q365/'1-Kurs'!Q364-1,""),"")</f>
        <v/>
      </c>
      <c r="R365" s="1" t="str">
        <f>IF(IFERROR('1-Kurs'!R365/'1-Kurs'!R364-1,"")&lt;&gt;-100%,IFERROR('1-Kurs'!R365/'1-Kurs'!R364-1,""),"")</f>
        <v/>
      </c>
      <c r="S365" s="1" t="str">
        <f>IF(IFERROR('1-Kurs'!S365/'1-Kurs'!S364-1,"")&lt;&gt;-100%,IFERROR('1-Kurs'!S365/'1-Kurs'!S364-1,""),"")</f>
        <v/>
      </c>
      <c r="T365" s="1" t="str">
        <f>IF(IFERROR('1-Kurs'!T365/'1-Kurs'!T364-1,"")&lt;&gt;-100%,IFERROR('1-Kurs'!T365/'1-Kurs'!T364-1,""),"")</f>
        <v/>
      </c>
      <c r="U365" s="1" t="str">
        <f>IF(IFERROR('1-Kurs'!U365/'1-Kurs'!U364-1,"")&lt;&gt;-100%,IFERROR('1-Kurs'!U365/'1-Kurs'!U364-1,""),"")</f>
        <v/>
      </c>
      <c r="V365" s="1" t="str">
        <f>IF(IFERROR('1-Kurs'!V365/'1-Kurs'!V364-1,"")&lt;&gt;-100%,IFERROR('1-Kurs'!V365/'1-Kurs'!V364-1,""),"")</f>
        <v/>
      </c>
      <c r="W365" s="1" t="str">
        <f>IF(IFERROR('1-Kurs'!W365/'1-Kurs'!W364-1,"")&lt;&gt;-100%,IFERROR('1-Kurs'!W365/'1-Kurs'!W364-1,""),"")</f>
        <v/>
      </c>
      <c r="X365" s="1" t="str">
        <f>IF(IFERROR('1-Kurs'!X365/'1-Kurs'!X364-1,"")&lt;&gt;-100%,IFERROR('1-Kurs'!X365/'1-Kurs'!X364-1,""),"")</f>
        <v/>
      </c>
      <c r="Y365" s="1" t="str">
        <f>IF(IFERROR('1-Kurs'!Y365/'1-Kurs'!Y364-1,"")&lt;&gt;-100%,IFERROR('1-Kurs'!Y365/'1-Kurs'!Y364-1,""),"")</f>
        <v/>
      </c>
      <c r="Z365" s="1" t="str">
        <f>IF(IFERROR('1-Kurs'!Z365/'1-Kurs'!Z364-1,"")&lt;&gt;-100%,IFERROR('1-Kurs'!Z365/'1-Kurs'!Z364-1,""),"")</f>
        <v/>
      </c>
      <c r="AA365" s="1" t="str">
        <f>IF(IFERROR('1-Kurs'!AA365/'1-Kurs'!AA364-1,"")&lt;&gt;-100%,IFERROR('1-Kurs'!AA365/'1-Kurs'!AA364-1,""),"")</f>
        <v/>
      </c>
      <c r="AB365" s="1" t="str">
        <f>IF(IFERROR('1-Kurs'!AB365/'1-Kurs'!AB364-1,"")&lt;&gt;-100%,IFERROR('1-Kurs'!AB365/'1-Kurs'!AB364-1,""),"")</f>
        <v/>
      </c>
      <c r="AC365" s="5"/>
    </row>
    <row r="366" spans="1:29" ht="12.75" customHeight="1" x14ac:dyDescent="0.2">
      <c r="A366" s="9" t="str">
        <f>IF('1-Kurs'!A366=0,"",'1-Kurs'!A366)</f>
        <v/>
      </c>
      <c r="B366" s="1" t="str">
        <f>IF(IFERROR('1-Kurs'!B366/'1-Kurs'!B365-1,"")&lt;&gt;-100%,IFERROR('1-Kurs'!B366/'1-Kurs'!B365-1,""),"")</f>
        <v/>
      </c>
      <c r="C366" s="1" t="str">
        <f>IF(IFERROR('1-Kurs'!C366/'1-Kurs'!C365-1,"")&lt;&gt;-100%,IFERROR('1-Kurs'!C366/'1-Kurs'!C365-1,""),"")</f>
        <v/>
      </c>
      <c r="D366" s="1" t="str">
        <f>IF(IFERROR('1-Kurs'!D366/'1-Kurs'!D365-1,"")&lt;&gt;-100%,IFERROR('1-Kurs'!D366/'1-Kurs'!D365-1,""),"")</f>
        <v/>
      </c>
      <c r="E366" s="1" t="str">
        <f>IF(IFERROR('1-Kurs'!E366/'1-Kurs'!E365-1,"")&lt;&gt;-100%,IFERROR('1-Kurs'!E366/'1-Kurs'!E365-1,""),"")</f>
        <v/>
      </c>
      <c r="F366" s="1" t="str">
        <f>IF(IFERROR('1-Kurs'!F366/'1-Kurs'!F365-1,"")&lt;&gt;-100%,IFERROR('1-Kurs'!F366/'1-Kurs'!F365-1,""),"")</f>
        <v/>
      </c>
      <c r="G366" s="1" t="str">
        <f>IF(IFERROR('1-Kurs'!G366/'1-Kurs'!G365-1,"")&lt;&gt;-100%,IFERROR('1-Kurs'!G366/'1-Kurs'!G365-1,""),"")</f>
        <v/>
      </c>
      <c r="H366" s="1" t="str">
        <f>IF(IFERROR('1-Kurs'!H366/'1-Kurs'!H365-1,"")&lt;&gt;-100%,IFERROR('1-Kurs'!H366/'1-Kurs'!H365-1,""),"")</f>
        <v/>
      </c>
      <c r="I366" s="1" t="str">
        <f>IF(IFERROR('1-Kurs'!I366/'1-Kurs'!I365-1,"")&lt;&gt;-100%,IFERROR('1-Kurs'!I366/'1-Kurs'!I365-1,""),"")</f>
        <v/>
      </c>
      <c r="J366" s="1" t="str">
        <f>IF(IFERROR('1-Kurs'!J366/'1-Kurs'!J365-1,"")&lt;&gt;-100%,IFERROR('1-Kurs'!J366/'1-Kurs'!J365-1,""),"")</f>
        <v/>
      </c>
      <c r="K366" s="1" t="str">
        <f>IF(IFERROR('1-Kurs'!K366/'1-Kurs'!K365-1,"")&lt;&gt;-100%,IFERROR('1-Kurs'!K366/'1-Kurs'!K365-1,""),"")</f>
        <v/>
      </c>
      <c r="L366" s="1" t="str">
        <f>IF(IFERROR('1-Kurs'!L366/'1-Kurs'!L365-1,"")&lt;&gt;-100%,IFERROR('1-Kurs'!L366/'1-Kurs'!L365-1,""),"")</f>
        <v/>
      </c>
      <c r="M366" s="1" t="str">
        <f>IF(IFERROR('1-Kurs'!M366/'1-Kurs'!M365-1,"")&lt;&gt;-100%,IFERROR('1-Kurs'!M366/'1-Kurs'!M365-1,""),"")</f>
        <v/>
      </c>
      <c r="N366" s="1" t="str">
        <f>IF(IFERROR('1-Kurs'!N366/'1-Kurs'!N365-1,"")&lt;&gt;-100%,IFERROR('1-Kurs'!N366/'1-Kurs'!N365-1,""),"")</f>
        <v/>
      </c>
      <c r="O366" s="1" t="str">
        <f>IF(IFERROR('1-Kurs'!O366/'1-Kurs'!O365-1,"")&lt;&gt;-100%,IFERROR('1-Kurs'!O366/'1-Kurs'!O365-1,""),"")</f>
        <v/>
      </c>
      <c r="P366" s="1" t="str">
        <f>IF(IFERROR('1-Kurs'!P366/'1-Kurs'!P365-1,"")&lt;&gt;-100%,IFERROR('1-Kurs'!P366/'1-Kurs'!P365-1,""),"")</f>
        <v/>
      </c>
      <c r="Q366" s="1" t="str">
        <f>IF(IFERROR('1-Kurs'!Q366/'1-Kurs'!Q365-1,"")&lt;&gt;-100%,IFERROR('1-Kurs'!Q366/'1-Kurs'!Q365-1,""),"")</f>
        <v/>
      </c>
      <c r="R366" s="1" t="str">
        <f>IF(IFERROR('1-Kurs'!R366/'1-Kurs'!R365-1,"")&lt;&gt;-100%,IFERROR('1-Kurs'!R366/'1-Kurs'!R365-1,""),"")</f>
        <v/>
      </c>
      <c r="S366" s="1" t="str">
        <f>IF(IFERROR('1-Kurs'!S366/'1-Kurs'!S365-1,"")&lt;&gt;-100%,IFERROR('1-Kurs'!S366/'1-Kurs'!S365-1,""),"")</f>
        <v/>
      </c>
      <c r="T366" s="1" t="str">
        <f>IF(IFERROR('1-Kurs'!T366/'1-Kurs'!T365-1,"")&lt;&gt;-100%,IFERROR('1-Kurs'!T366/'1-Kurs'!T365-1,""),"")</f>
        <v/>
      </c>
      <c r="U366" s="1" t="str">
        <f>IF(IFERROR('1-Kurs'!U366/'1-Kurs'!U365-1,"")&lt;&gt;-100%,IFERROR('1-Kurs'!U366/'1-Kurs'!U365-1,""),"")</f>
        <v/>
      </c>
      <c r="V366" s="1" t="str">
        <f>IF(IFERROR('1-Kurs'!V366/'1-Kurs'!V365-1,"")&lt;&gt;-100%,IFERROR('1-Kurs'!V366/'1-Kurs'!V365-1,""),"")</f>
        <v/>
      </c>
      <c r="W366" s="1" t="str">
        <f>IF(IFERROR('1-Kurs'!W366/'1-Kurs'!W365-1,"")&lt;&gt;-100%,IFERROR('1-Kurs'!W366/'1-Kurs'!W365-1,""),"")</f>
        <v/>
      </c>
      <c r="X366" s="1" t="str">
        <f>IF(IFERROR('1-Kurs'!X366/'1-Kurs'!X365-1,"")&lt;&gt;-100%,IFERROR('1-Kurs'!X366/'1-Kurs'!X365-1,""),"")</f>
        <v/>
      </c>
      <c r="Y366" s="1" t="str">
        <f>IF(IFERROR('1-Kurs'!Y366/'1-Kurs'!Y365-1,"")&lt;&gt;-100%,IFERROR('1-Kurs'!Y366/'1-Kurs'!Y365-1,""),"")</f>
        <v/>
      </c>
      <c r="Z366" s="1" t="str">
        <f>IF(IFERROR('1-Kurs'!Z366/'1-Kurs'!Z365-1,"")&lt;&gt;-100%,IFERROR('1-Kurs'!Z366/'1-Kurs'!Z365-1,""),"")</f>
        <v/>
      </c>
      <c r="AA366" s="1" t="str">
        <f>IF(IFERROR('1-Kurs'!AA366/'1-Kurs'!AA365-1,"")&lt;&gt;-100%,IFERROR('1-Kurs'!AA366/'1-Kurs'!AA365-1,""),"")</f>
        <v/>
      </c>
      <c r="AB366" s="1" t="str">
        <f>IF(IFERROR('1-Kurs'!AB366/'1-Kurs'!AB365-1,"")&lt;&gt;-100%,IFERROR('1-Kurs'!AB366/'1-Kurs'!AB365-1,""),"")</f>
        <v/>
      </c>
      <c r="AC366" s="5"/>
    </row>
    <row r="367" spans="1:29" ht="12.75" customHeight="1" x14ac:dyDescent="0.2">
      <c r="A367" s="9" t="str">
        <f>IF('1-Kurs'!A367=0,"",'1-Kurs'!A367)</f>
        <v/>
      </c>
      <c r="B367" s="1" t="str">
        <f>IF(IFERROR('1-Kurs'!B367/'1-Kurs'!B366-1,"")&lt;&gt;-100%,IFERROR('1-Kurs'!B367/'1-Kurs'!B366-1,""),"")</f>
        <v/>
      </c>
      <c r="C367" s="1" t="str">
        <f>IF(IFERROR('1-Kurs'!C367/'1-Kurs'!C366-1,"")&lt;&gt;-100%,IFERROR('1-Kurs'!C367/'1-Kurs'!C366-1,""),"")</f>
        <v/>
      </c>
      <c r="D367" s="1" t="str">
        <f>IF(IFERROR('1-Kurs'!D367/'1-Kurs'!D366-1,"")&lt;&gt;-100%,IFERROR('1-Kurs'!D367/'1-Kurs'!D366-1,""),"")</f>
        <v/>
      </c>
      <c r="E367" s="1" t="str">
        <f>IF(IFERROR('1-Kurs'!E367/'1-Kurs'!E366-1,"")&lt;&gt;-100%,IFERROR('1-Kurs'!E367/'1-Kurs'!E366-1,""),"")</f>
        <v/>
      </c>
      <c r="F367" s="1" t="str">
        <f>IF(IFERROR('1-Kurs'!F367/'1-Kurs'!F366-1,"")&lt;&gt;-100%,IFERROR('1-Kurs'!F367/'1-Kurs'!F366-1,""),"")</f>
        <v/>
      </c>
      <c r="G367" s="1" t="str">
        <f>IF(IFERROR('1-Kurs'!G367/'1-Kurs'!G366-1,"")&lt;&gt;-100%,IFERROR('1-Kurs'!G367/'1-Kurs'!G366-1,""),"")</f>
        <v/>
      </c>
      <c r="H367" s="1" t="str">
        <f>IF(IFERROR('1-Kurs'!H367/'1-Kurs'!H366-1,"")&lt;&gt;-100%,IFERROR('1-Kurs'!H367/'1-Kurs'!H366-1,""),"")</f>
        <v/>
      </c>
      <c r="I367" s="1" t="str">
        <f>IF(IFERROR('1-Kurs'!I367/'1-Kurs'!I366-1,"")&lt;&gt;-100%,IFERROR('1-Kurs'!I367/'1-Kurs'!I366-1,""),"")</f>
        <v/>
      </c>
      <c r="J367" s="1" t="str">
        <f>IF(IFERROR('1-Kurs'!J367/'1-Kurs'!J366-1,"")&lt;&gt;-100%,IFERROR('1-Kurs'!J367/'1-Kurs'!J366-1,""),"")</f>
        <v/>
      </c>
      <c r="K367" s="1" t="str">
        <f>IF(IFERROR('1-Kurs'!K367/'1-Kurs'!K366-1,"")&lt;&gt;-100%,IFERROR('1-Kurs'!K367/'1-Kurs'!K366-1,""),"")</f>
        <v/>
      </c>
      <c r="L367" s="1" t="str">
        <f>IF(IFERROR('1-Kurs'!L367/'1-Kurs'!L366-1,"")&lt;&gt;-100%,IFERROR('1-Kurs'!L367/'1-Kurs'!L366-1,""),"")</f>
        <v/>
      </c>
      <c r="M367" s="1" t="str">
        <f>IF(IFERROR('1-Kurs'!M367/'1-Kurs'!M366-1,"")&lt;&gt;-100%,IFERROR('1-Kurs'!M367/'1-Kurs'!M366-1,""),"")</f>
        <v/>
      </c>
      <c r="N367" s="1" t="str">
        <f>IF(IFERROR('1-Kurs'!N367/'1-Kurs'!N366-1,"")&lt;&gt;-100%,IFERROR('1-Kurs'!N367/'1-Kurs'!N366-1,""),"")</f>
        <v/>
      </c>
      <c r="O367" s="1" t="str">
        <f>IF(IFERROR('1-Kurs'!O367/'1-Kurs'!O366-1,"")&lt;&gt;-100%,IFERROR('1-Kurs'!O367/'1-Kurs'!O366-1,""),"")</f>
        <v/>
      </c>
      <c r="P367" s="1" t="str">
        <f>IF(IFERROR('1-Kurs'!P367/'1-Kurs'!P366-1,"")&lt;&gt;-100%,IFERROR('1-Kurs'!P367/'1-Kurs'!P366-1,""),"")</f>
        <v/>
      </c>
      <c r="Q367" s="1" t="str">
        <f>IF(IFERROR('1-Kurs'!Q367/'1-Kurs'!Q366-1,"")&lt;&gt;-100%,IFERROR('1-Kurs'!Q367/'1-Kurs'!Q366-1,""),"")</f>
        <v/>
      </c>
      <c r="R367" s="1" t="str">
        <f>IF(IFERROR('1-Kurs'!R367/'1-Kurs'!R366-1,"")&lt;&gt;-100%,IFERROR('1-Kurs'!R367/'1-Kurs'!R366-1,""),"")</f>
        <v/>
      </c>
      <c r="S367" s="1" t="str">
        <f>IF(IFERROR('1-Kurs'!S367/'1-Kurs'!S366-1,"")&lt;&gt;-100%,IFERROR('1-Kurs'!S367/'1-Kurs'!S366-1,""),"")</f>
        <v/>
      </c>
      <c r="T367" s="1" t="str">
        <f>IF(IFERROR('1-Kurs'!T367/'1-Kurs'!T366-1,"")&lt;&gt;-100%,IFERROR('1-Kurs'!T367/'1-Kurs'!T366-1,""),"")</f>
        <v/>
      </c>
      <c r="U367" s="1" t="str">
        <f>IF(IFERROR('1-Kurs'!U367/'1-Kurs'!U366-1,"")&lt;&gt;-100%,IFERROR('1-Kurs'!U367/'1-Kurs'!U366-1,""),"")</f>
        <v/>
      </c>
      <c r="V367" s="1" t="str">
        <f>IF(IFERROR('1-Kurs'!V367/'1-Kurs'!V366-1,"")&lt;&gt;-100%,IFERROR('1-Kurs'!V367/'1-Kurs'!V366-1,""),"")</f>
        <v/>
      </c>
      <c r="W367" s="1" t="str">
        <f>IF(IFERROR('1-Kurs'!W367/'1-Kurs'!W366-1,"")&lt;&gt;-100%,IFERROR('1-Kurs'!W367/'1-Kurs'!W366-1,""),"")</f>
        <v/>
      </c>
      <c r="X367" s="1" t="str">
        <f>IF(IFERROR('1-Kurs'!X367/'1-Kurs'!X366-1,"")&lt;&gt;-100%,IFERROR('1-Kurs'!X367/'1-Kurs'!X366-1,""),"")</f>
        <v/>
      </c>
      <c r="Y367" s="1" t="str">
        <f>IF(IFERROR('1-Kurs'!Y367/'1-Kurs'!Y366-1,"")&lt;&gt;-100%,IFERROR('1-Kurs'!Y367/'1-Kurs'!Y366-1,""),"")</f>
        <v/>
      </c>
      <c r="Z367" s="1" t="str">
        <f>IF(IFERROR('1-Kurs'!Z367/'1-Kurs'!Z366-1,"")&lt;&gt;-100%,IFERROR('1-Kurs'!Z367/'1-Kurs'!Z366-1,""),"")</f>
        <v/>
      </c>
      <c r="AA367" s="1" t="str">
        <f>IF(IFERROR('1-Kurs'!AA367/'1-Kurs'!AA366-1,"")&lt;&gt;-100%,IFERROR('1-Kurs'!AA367/'1-Kurs'!AA366-1,""),"")</f>
        <v/>
      </c>
      <c r="AB367" s="1" t="str">
        <f>IF(IFERROR('1-Kurs'!AB367/'1-Kurs'!AB366-1,"")&lt;&gt;-100%,IFERROR('1-Kurs'!AB367/'1-Kurs'!AB366-1,""),"")</f>
        <v/>
      </c>
      <c r="AC367" s="5"/>
    </row>
    <row r="368" spans="1:29" ht="12.75" customHeight="1" x14ac:dyDescent="0.2">
      <c r="A368" s="9" t="str">
        <f>IF('1-Kurs'!A368=0,"",'1-Kurs'!A368)</f>
        <v/>
      </c>
      <c r="B368" s="1" t="str">
        <f>IF(IFERROR('1-Kurs'!B368/'1-Kurs'!B367-1,"")&lt;&gt;-100%,IFERROR('1-Kurs'!B368/'1-Kurs'!B367-1,""),"")</f>
        <v/>
      </c>
      <c r="C368" s="1" t="str">
        <f>IF(IFERROR('1-Kurs'!C368/'1-Kurs'!C367-1,"")&lt;&gt;-100%,IFERROR('1-Kurs'!C368/'1-Kurs'!C367-1,""),"")</f>
        <v/>
      </c>
      <c r="D368" s="1" t="str">
        <f>IF(IFERROR('1-Kurs'!D368/'1-Kurs'!D367-1,"")&lt;&gt;-100%,IFERROR('1-Kurs'!D368/'1-Kurs'!D367-1,""),"")</f>
        <v/>
      </c>
      <c r="E368" s="1" t="str">
        <f>IF(IFERROR('1-Kurs'!E368/'1-Kurs'!E367-1,"")&lt;&gt;-100%,IFERROR('1-Kurs'!E368/'1-Kurs'!E367-1,""),"")</f>
        <v/>
      </c>
      <c r="F368" s="1" t="str">
        <f>IF(IFERROR('1-Kurs'!F368/'1-Kurs'!F367-1,"")&lt;&gt;-100%,IFERROR('1-Kurs'!F368/'1-Kurs'!F367-1,""),"")</f>
        <v/>
      </c>
      <c r="G368" s="1" t="str">
        <f>IF(IFERROR('1-Kurs'!G368/'1-Kurs'!G367-1,"")&lt;&gt;-100%,IFERROR('1-Kurs'!G368/'1-Kurs'!G367-1,""),"")</f>
        <v/>
      </c>
      <c r="H368" s="1" t="str">
        <f>IF(IFERROR('1-Kurs'!H368/'1-Kurs'!H367-1,"")&lt;&gt;-100%,IFERROR('1-Kurs'!H368/'1-Kurs'!H367-1,""),"")</f>
        <v/>
      </c>
      <c r="I368" s="1" t="str">
        <f>IF(IFERROR('1-Kurs'!I368/'1-Kurs'!I367-1,"")&lt;&gt;-100%,IFERROR('1-Kurs'!I368/'1-Kurs'!I367-1,""),"")</f>
        <v/>
      </c>
      <c r="J368" s="1" t="str">
        <f>IF(IFERROR('1-Kurs'!J368/'1-Kurs'!J367-1,"")&lt;&gt;-100%,IFERROR('1-Kurs'!J368/'1-Kurs'!J367-1,""),"")</f>
        <v/>
      </c>
      <c r="K368" s="1" t="str">
        <f>IF(IFERROR('1-Kurs'!K368/'1-Kurs'!K367-1,"")&lt;&gt;-100%,IFERROR('1-Kurs'!K368/'1-Kurs'!K367-1,""),"")</f>
        <v/>
      </c>
      <c r="L368" s="1" t="str">
        <f>IF(IFERROR('1-Kurs'!L368/'1-Kurs'!L367-1,"")&lt;&gt;-100%,IFERROR('1-Kurs'!L368/'1-Kurs'!L367-1,""),"")</f>
        <v/>
      </c>
      <c r="M368" s="1" t="str">
        <f>IF(IFERROR('1-Kurs'!M368/'1-Kurs'!M367-1,"")&lt;&gt;-100%,IFERROR('1-Kurs'!M368/'1-Kurs'!M367-1,""),"")</f>
        <v/>
      </c>
      <c r="N368" s="1" t="str">
        <f>IF(IFERROR('1-Kurs'!N368/'1-Kurs'!N367-1,"")&lt;&gt;-100%,IFERROR('1-Kurs'!N368/'1-Kurs'!N367-1,""),"")</f>
        <v/>
      </c>
      <c r="O368" s="1" t="str">
        <f>IF(IFERROR('1-Kurs'!O368/'1-Kurs'!O367-1,"")&lt;&gt;-100%,IFERROR('1-Kurs'!O368/'1-Kurs'!O367-1,""),"")</f>
        <v/>
      </c>
      <c r="P368" s="1" t="str">
        <f>IF(IFERROR('1-Kurs'!P368/'1-Kurs'!P367-1,"")&lt;&gt;-100%,IFERROR('1-Kurs'!P368/'1-Kurs'!P367-1,""),"")</f>
        <v/>
      </c>
      <c r="Q368" s="1" t="str">
        <f>IF(IFERROR('1-Kurs'!Q368/'1-Kurs'!Q367-1,"")&lt;&gt;-100%,IFERROR('1-Kurs'!Q368/'1-Kurs'!Q367-1,""),"")</f>
        <v/>
      </c>
      <c r="R368" s="1" t="str">
        <f>IF(IFERROR('1-Kurs'!R368/'1-Kurs'!R367-1,"")&lt;&gt;-100%,IFERROR('1-Kurs'!R368/'1-Kurs'!R367-1,""),"")</f>
        <v/>
      </c>
      <c r="S368" s="1" t="str">
        <f>IF(IFERROR('1-Kurs'!S368/'1-Kurs'!S367-1,"")&lt;&gt;-100%,IFERROR('1-Kurs'!S368/'1-Kurs'!S367-1,""),"")</f>
        <v/>
      </c>
      <c r="T368" s="1" t="str">
        <f>IF(IFERROR('1-Kurs'!T368/'1-Kurs'!T367-1,"")&lt;&gt;-100%,IFERROR('1-Kurs'!T368/'1-Kurs'!T367-1,""),"")</f>
        <v/>
      </c>
      <c r="U368" s="1" t="str">
        <f>IF(IFERROR('1-Kurs'!U368/'1-Kurs'!U367-1,"")&lt;&gt;-100%,IFERROR('1-Kurs'!U368/'1-Kurs'!U367-1,""),"")</f>
        <v/>
      </c>
      <c r="V368" s="1" t="str">
        <f>IF(IFERROR('1-Kurs'!V368/'1-Kurs'!V367-1,"")&lt;&gt;-100%,IFERROR('1-Kurs'!V368/'1-Kurs'!V367-1,""),"")</f>
        <v/>
      </c>
      <c r="W368" s="1" t="str">
        <f>IF(IFERROR('1-Kurs'!W368/'1-Kurs'!W367-1,"")&lt;&gt;-100%,IFERROR('1-Kurs'!W368/'1-Kurs'!W367-1,""),"")</f>
        <v/>
      </c>
      <c r="X368" s="1" t="str">
        <f>IF(IFERROR('1-Kurs'!X368/'1-Kurs'!X367-1,"")&lt;&gt;-100%,IFERROR('1-Kurs'!X368/'1-Kurs'!X367-1,""),"")</f>
        <v/>
      </c>
      <c r="Y368" s="1" t="str">
        <f>IF(IFERROR('1-Kurs'!Y368/'1-Kurs'!Y367-1,"")&lt;&gt;-100%,IFERROR('1-Kurs'!Y368/'1-Kurs'!Y367-1,""),"")</f>
        <v/>
      </c>
      <c r="Z368" s="1" t="str">
        <f>IF(IFERROR('1-Kurs'!Z368/'1-Kurs'!Z367-1,"")&lt;&gt;-100%,IFERROR('1-Kurs'!Z368/'1-Kurs'!Z367-1,""),"")</f>
        <v/>
      </c>
      <c r="AA368" s="1" t="str">
        <f>IF(IFERROR('1-Kurs'!AA368/'1-Kurs'!AA367-1,"")&lt;&gt;-100%,IFERROR('1-Kurs'!AA368/'1-Kurs'!AA367-1,""),"")</f>
        <v/>
      </c>
      <c r="AB368" s="1" t="str">
        <f>IF(IFERROR('1-Kurs'!AB368/'1-Kurs'!AB367-1,"")&lt;&gt;-100%,IFERROR('1-Kurs'!AB368/'1-Kurs'!AB367-1,""),"")</f>
        <v/>
      </c>
      <c r="AC368" s="5"/>
    </row>
    <row r="369" spans="1:29" ht="12.75" customHeight="1" x14ac:dyDescent="0.2">
      <c r="A369" s="9" t="str">
        <f>IF('1-Kurs'!A369=0,"",'1-Kurs'!A369)</f>
        <v/>
      </c>
      <c r="B369" s="1" t="str">
        <f>IF(IFERROR('1-Kurs'!B369/'1-Kurs'!B368-1,"")&lt;&gt;-100%,IFERROR('1-Kurs'!B369/'1-Kurs'!B368-1,""),"")</f>
        <v/>
      </c>
      <c r="C369" s="1" t="str">
        <f>IF(IFERROR('1-Kurs'!C369/'1-Kurs'!C368-1,"")&lt;&gt;-100%,IFERROR('1-Kurs'!C369/'1-Kurs'!C368-1,""),"")</f>
        <v/>
      </c>
      <c r="D369" s="1" t="str">
        <f>IF(IFERROR('1-Kurs'!D369/'1-Kurs'!D368-1,"")&lt;&gt;-100%,IFERROR('1-Kurs'!D369/'1-Kurs'!D368-1,""),"")</f>
        <v/>
      </c>
      <c r="E369" s="1" t="str">
        <f>IF(IFERROR('1-Kurs'!E369/'1-Kurs'!E368-1,"")&lt;&gt;-100%,IFERROR('1-Kurs'!E369/'1-Kurs'!E368-1,""),"")</f>
        <v/>
      </c>
      <c r="F369" s="1" t="str">
        <f>IF(IFERROR('1-Kurs'!F369/'1-Kurs'!F368-1,"")&lt;&gt;-100%,IFERROR('1-Kurs'!F369/'1-Kurs'!F368-1,""),"")</f>
        <v/>
      </c>
      <c r="G369" s="1" t="str">
        <f>IF(IFERROR('1-Kurs'!G369/'1-Kurs'!G368-1,"")&lt;&gt;-100%,IFERROR('1-Kurs'!G369/'1-Kurs'!G368-1,""),"")</f>
        <v/>
      </c>
      <c r="H369" s="1" t="str">
        <f>IF(IFERROR('1-Kurs'!H369/'1-Kurs'!H368-1,"")&lt;&gt;-100%,IFERROR('1-Kurs'!H369/'1-Kurs'!H368-1,""),"")</f>
        <v/>
      </c>
      <c r="I369" s="1" t="str">
        <f>IF(IFERROR('1-Kurs'!I369/'1-Kurs'!I368-1,"")&lt;&gt;-100%,IFERROR('1-Kurs'!I369/'1-Kurs'!I368-1,""),"")</f>
        <v/>
      </c>
      <c r="J369" s="1" t="str">
        <f>IF(IFERROR('1-Kurs'!J369/'1-Kurs'!J368-1,"")&lt;&gt;-100%,IFERROR('1-Kurs'!J369/'1-Kurs'!J368-1,""),"")</f>
        <v/>
      </c>
      <c r="K369" s="1" t="str">
        <f>IF(IFERROR('1-Kurs'!K369/'1-Kurs'!K368-1,"")&lt;&gt;-100%,IFERROR('1-Kurs'!K369/'1-Kurs'!K368-1,""),"")</f>
        <v/>
      </c>
      <c r="L369" s="1" t="str">
        <f>IF(IFERROR('1-Kurs'!L369/'1-Kurs'!L368-1,"")&lt;&gt;-100%,IFERROR('1-Kurs'!L369/'1-Kurs'!L368-1,""),"")</f>
        <v/>
      </c>
      <c r="M369" s="1" t="str">
        <f>IF(IFERROR('1-Kurs'!M369/'1-Kurs'!M368-1,"")&lt;&gt;-100%,IFERROR('1-Kurs'!M369/'1-Kurs'!M368-1,""),"")</f>
        <v/>
      </c>
      <c r="N369" s="1" t="str">
        <f>IF(IFERROR('1-Kurs'!N369/'1-Kurs'!N368-1,"")&lt;&gt;-100%,IFERROR('1-Kurs'!N369/'1-Kurs'!N368-1,""),"")</f>
        <v/>
      </c>
      <c r="O369" s="1" t="str">
        <f>IF(IFERROR('1-Kurs'!O369/'1-Kurs'!O368-1,"")&lt;&gt;-100%,IFERROR('1-Kurs'!O369/'1-Kurs'!O368-1,""),"")</f>
        <v/>
      </c>
      <c r="P369" s="1" t="str">
        <f>IF(IFERROR('1-Kurs'!P369/'1-Kurs'!P368-1,"")&lt;&gt;-100%,IFERROR('1-Kurs'!P369/'1-Kurs'!P368-1,""),"")</f>
        <v/>
      </c>
      <c r="Q369" s="1" t="str">
        <f>IF(IFERROR('1-Kurs'!Q369/'1-Kurs'!Q368-1,"")&lt;&gt;-100%,IFERROR('1-Kurs'!Q369/'1-Kurs'!Q368-1,""),"")</f>
        <v/>
      </c>
      <c r="R369" s="1" t="str">
        <f>IF(IFERROR('1-Kurs'!R369/'1-Kurs'!R368-1,"")&lt;&gt;-100%,IFERROR('1-Kurs'!R369/'1-Kurs'!R368-1,""),"")</f>
        <v/>
      </c>
      <c r="S369" s="1" t="str">
        <f>IF(IFERROR('1-Kurs'!S369/'1-Kurs'!S368-1,"")&lt;&gt;-100%,IFERROR('1-Kurs'!S369/'1-Kurs'!S368-1,""),"")</f>
        <v/>
      </c>
      <c r="T369" s="1" t="str">
        <f>IF(IFERROR('1-Kurs'!T369/'1-Kurs'!T368-1,"")&lt;&gt;-100%,IFERROR('1-Kurs'!T369/'1-Kurs'!T368-1,""),"")</f>
        <v/>
      </c>
      <c r="U369" s="1" t="str">
        <f>IF(IFERROR('1-Kurs'!U369/'1-Kurs'!U368-1,"")&lt;&gt;-100%,IFERROR('1-Kurs'!U369/'1-Kurs'!U368-1,""),"")</f>
        <v/>
      </c>
      <c r="V369" s="1" t="str">
        <f>IF(IFERROR('1-Kurs'!V369/'1-Kurs'!V368-1,"")&lt;&gt;-100%,IFERROR('1-Kurs'!V369/'1-Kurs'!V368-1,""),"")</f>
        <v/>
      </c>
      <c r="W369" s="1" t="str">
        <f>IF(IFERROR('1-Kurs'!W369/'1-Kurs'!W368-1,"")&lt;&gt;-100%,IFERROR('1-Kurs'!W369/'1-Kurs'!W368-1,""),"")</f>
        <v/>
      </c>
      <c r="X369" s="1" t="str">
        <f>IF(IFERROR('1-Kurs'!X369/'1-Kurs'!X368-1,"")&lt;&gt;-100%,IFERROR('1-Kurs'!X369/'1-Kurs'!X368-1,""),"")</f>
        <v/>
      </c>
      <c r="Y369" s="1" t="str">
        <f>IF(IFERROR('1-Kurs'!Y369/'1-Kurs'!Y368-1,"")&lt;&gt;-100%,IFERROR('1-Kurs'!Y369/'1-Kurs'!Y368-1,""),"")</f>
        <v/>
      </c>
      <c r="Z369" s="1" t="str">
        <f>IF(IFERROR('1-Kurs'!Z369/'1-Kurs'!Z368-1,"")&lt;&gt;-100%,IFERROR('1-Kurs'!Z369/'1-Kurs'!Z368-1,""),"")</f>
        <v/>
      </c>
      <c r="AA369" s="1" t="str">
        <f>IF(IFERROR('1-Kurs'!AA369/'1-Kurs'!AA368-1,"")&lt;&gt;-100%,IFERROR('1-Kurs'!AA369/'1-Kurs'!AA368-1,""),"")</f>
        <v/>
      </c>
      <c r="AB369" s="1" t="str">
        <f>IF(IFERROR('1-Kurs'!AB369/'1-Kurs'!AB368-1,"")&lt;&gt;-100%,IFERROR('1-Kurs'!AB369/'1-Kurs'!AB368-1,""),"")</f>
        <v/>
      </c>
      <c r="AC369" s="5"/>
    </row>
    <row r="370" spans="1:29" ht="12.75" customHeight="1" x14ac:dyDescent="0.2">
      <c r="A370" s="9" t="str">
        <f>IF('1-Kurs'!A370=0,"",'1-Kurs'!A370)</f>
        <v/>
      </c>
      <c r="B370" s="1" t="str">
        <f>IF(IFERROR('1-Kurs'!B370/'1-Kurs'!B369-1,"")&lt;&gt;-100%,IFERROR('1-Kurs'!B370/'1-Kurs'!B369-1,""),"")</f>
        <v/>
      </c>
      <c r="C370" s="1" t="str">
        <f>IF(IFERROR('1-Kurs'!C370/'1-Kurs'!C369-1,"")&lt;&gt;-100%,IFERROR('1-Kurs'!C370/'1-Kurs'!C369-1,""),"")</f>
        <v/>
      </c>
      <c r="D370" s="1" t="str">
        <f>IF(IFERROR('1-Kurs'!D370/'1-Kurs'!D369-1,"")&lt;&gt;-100%,IFERROR('1-Kurs'!D370/'1-Kurs'!D369-1,""),"")</f>
        <v/>
      </c>
      <c r="E370" s="1" t="str">
        <f>IF(IFERROR('1-Kurs'!E370/'1-Kurs'!E369-1,"")&lt;&gt;-100%,IFERROR('1-Kurs'!E370/'1-Kurs'!E369-1,""),"")</f>
        <v/>
      </c>
      <c r="F370" s="1" t="str">
        <f>IF(IFERROR('1-Kurs'!F370/'1-Kurs'!F369-1,"")&lt;&gt;-100%,IFERROR('1-Kurs'!F370/'1-Kurs'!F369-1,""),"")</f>
        <v/>
      </c>
      <c r="G370" s="1" t="str">
        <f>IF(IFERROR('1-Kurs'!G370/'1-Kurs'!G369-1,"")&lt;&gt;-100%,IFERROR('1-Kurs'!G370/'1-Kurs'!G369-1,""),"")</f>
        <v/>
      </c>
      <c r="H370" s="1" t="str">
        <f>IF(IFERROR('1-Kurs'!H370/'1-Kurs'!H369-1,"")&lt;&gt;-100%,IFERROR('1-Kurs'!H370/'1-Kurs'!H369-1,""),"")</f>
        <v/>
      </c>
      <c r="I370" s="1" t="str">
        <f>IF(IFERROR('1-Kurs'!I370/'1-Kurs'!I369-1,"")&lt;&gt;-100%,IFERROR('1-Kurs'!I370/'1-Kurs'!I369-1,""),"")</f>
        <v/>
      </c>
      <c r="J370" s="1" t="str">
        <f>IF(IFERROR('1-Kurs'!J370/'1-Kurs'!J369-1,"")&lt;&gt;-100%,IFERROR('1-Kurs'!J370/'1-Kurs'!J369-1,""),"")</f>
        <v/>
      </c>
      <c r="K370" s="1" t="str">
        <f>IF(IFERROR('1-Kurs'!K370/'1-Kurs'!K369-1,"")&lt;&gt;-100%,IFERROR('1-Kurs'!K370/'1-Kurs'!K369-1,""),"")</f>
        <v/>
      </c>
      <c r="L370" s="1" t="str">
        <f>IF(IFERROR('1-Kurs'!L370/'1-Kurs'!L369-1,"")&lt;&gt;-100%,IFERROR('1-Kurs'!L370/'1-Kurs'!L369-1,""),"")</f>
        <v/>
      </c>
      <c r="M370" s="1" t="str">
        <f>IF(IFERROR('1-Kurs'!M370/'1-Kurs'!M369-1,"")&lt;&gt;-100%,IFERROR('1-Kurs'!M370/'1-Kurs'!M369-1,""),"")</f>
        <v/>
      </c>
      <c r="N370" s="1" t="str">
        <f>IF(IFERROR('1-Kurs'!N370/'1-Kurs'!N369-1,"")&lt;&gt;-100%,IFERROR('1-Kurs'!N370/'1-Kurs'!N369-1,""),"")</f>
        <v/>
      </c>
      <c r="O370" s="1" t="str">
        <f>IF(IFERROR('1-Kurs'!O370/'1-Kurs'!O369-1,"")&lt;&gt;-100%,IFERROR('1-Kurs'!O370/'1-Kurs'!O369-1,""),"")</f>
        <v/>
      </c>
      <c r="P370" s="1" t="str">
        <f>IF(IFERROR('1-Kurs'!P370/'1-Kurs'!P369-1,"")&lt;&gt;-100%,IFERROR('1-Kurs'!P370/'1-Kurs'!P369-1,""),"")</f>
        <v/>
      </c>
      <c r="Q370" s="1" t="str">
        <f>IF(IFERROR('1-Kurs'!Q370/'1-Kurs'!Q369-1,"")&lt;&gt;-100%,IFERROR('1-Kurs'!Q370/'1-Kurs'!Q369-1,""),"")</f>
        <v/>
      </c>
      <c r="R370" s="1" t="str">
        <f>IF(IFERROR('1-Kurs'!R370/'1-Kurs'!R369-1,"")&lt;&gt;-100%,IFERROR('1-Kurs'!R370/'1-Kurs'!R369-1,""),"")</f>
        <v/>
      </c>
      <c r="S370" s="1" t="str">
        <f>IF(IFERROR('1-Kurs'!S370/'1-Kurs'!S369-1,"")&lt;&gt;-100%,IFERROR('1-Kurs'!S370/'1-Kurs'!S369-1,""),"")</f>
        <v/>
      </c>
      <c r="T370" s="1" t="str">
        <f>IF(IFERROR('1-Kurs'!T370/'1-Kurs'!T369-1,"")&lt;&gt;-100%,IFERROR('1-Kurs'!T370/'1-Kurs'!T369-1,""),"")</f>
        <v/>
      </c>
      <c r="U370" s="1" t="str">
        <f>IF(IFERROR('1-Kurs'!U370/'1-Kurs'!U369-1,"")&lt;&gt;-100%,IFERROR('1-Kurs'!U370/'1-Kurs'!U369-1,""),"")</f>
        <v/>
      </c>
      <c r="V370" s="1" t="str">
        <f>IF(IFERROR('1-Kurs'!V370/'1-Kurs'!V369-1,"")&lt;&gt;-100%,IFERROR('1-Kurs'!V370/'1-Kurs'!V369-1,""),"")</f>
        <v/>
      </c>
      <c r="W370" s="1" t="str">
        <f>IF(IFERROR('1-Kurs'!W370/'1-Kurs'!W369-1,"")&lt;&gt;-100%,IFERROR('1-Kurs'!W370/'1-Kurs'!W369-1,""),"")</f>
        <v/>
      </c>
      <c r="X370" s="1" t="str">
        <f>IF(IFERROR('1-Kurs'!X370/'1-Kurs'!X369-1,"")&lt;&gt;-100%,IFERROR('1-Kurs'!X370/'1-Kurs'!X369-1,""),"")</f>
        <v/>
      </c>
      <c r="Y370" s="1" t="str">
        <f>IF(IFERROR('1-Kurs'!Y370/'1-Kurs'!Y369-1,"")&lt;&gt;-100%,IFERROR('1-Kurs'!Y370/'1-Kurs'!Y369-1,""),"")</f>
        <v/>
      </c>
      <c r="Z370" s="1" t="str">
        <f>IF(IFERROR('1-Kurs'!Z370/'1-Kurs'!Z369-1,"")&lt;&gt;-100%,IFERROR('1-Kurs'!Z370/'1-Kurs'!Z369-1,""),"")</f>
        <v/>
      </c>
      <c r="AA370" s="1" t="str">
        <f>IF(IFERROR('1-Kurs'!AA370/'1-Kurs'!AA369-1,"")&lt;&gt;-100%,IFERROR('1-Kurs'!AA370/'1-Kurs'!AA369-1,""),"")</f>
        <v/>
      </c>
      <c r="AB370" s="1" t="str">
        <f>IF(IFERROR('1-Kurs'!AB370/'1-Kurs'!AB369-1,"")&lt;&gt;-100%,IFERROR('1-Kurs'!AB370/'1-Kurs'!AB369-1,""),"")</f>
        <v/>
      </c>
      <c r="AC370" s="5"/>
    </row>
    <row r="371" spans="1:29" ht="12.75" customHeight="1" x14ac:dyDescent="0.2">
      <c r="A371" s="9" t="str">
        <f>IF('1-Kurs'!A371=0,"",'1-Kurs'!A371)</f>
        <v/>
      </c>
      <c r="B371" s="1" t="str">
        <f>IF(IFERROR('1-Kurs'!B371/'1-Kurs'!B370-1,"")&lt;&gt;-100%,IFERROR('1-Kurs'!B371/'1-Kurs'!B370-1,""),"")</f>
        <v/>
      </c>
      <c r="C371" s="1" t="str">
        <f>IF(IFERROR('1-Kurs'!C371/'1-Kurs'!C370-1,"")&lt;&gt;-100%,IFERROR('1-Kurs'!C371/'1-Kurs'!C370-1,""),"")</f>
        <v/>
      </c>
      <c r="D371" s="1" t="str">
        <f>IF(IFERROR('1-Kurs'!D371/'1-Kurs'!D370-1,"")&lt;&gt;-100%,IFERROR('1-Kurs'!D371/'1-Kurs'!D370-1,""),"")</f>
        <v/>
      </c>
      <c r="E371" s="1" t="str">
        <f>IF(IFERROR('1-Kurs'!E371/'1-Kurs'!E370-1,"")&lt;&gt;-100%,IFERROR('1-Kurs'!E371/'1-Kurs'!E370-1,""),"")</f>
        <v/>
      </c>
      <c r="F371" s="1" t="str">
        <f>IF(IFERROR('1-Kurs'!F371/'1-Kurs'!F370-1,"")&lt;&gt;-100%,IFERROR('1-Kurs'!F371/'1-Kurs'!F370-1,""),"")</f>
        <v/>
      </c>
      <c r="G371" s="1" t="str">
        <f>IF(IFERROR('1-Kurs'!G371/'1-Kurs'!G370-1,"")&lt;&gt;-100%,IFERROR('1-Kurs'!G371/'1-Kurs'!G370-1,""),"")</f>
        <v/>
      </c>
      <c r="H371" s="1" t="str">
        <f>IF(IFERROR('1-Kurs'!H371/'1-Kurs'!H370-1,"")&lt;&gt;-100%,IFERROR('1-Kurs'!H371/'1-Kurs'!H370-1,""),"")</f>
        <v/>
      </c>
      <c r="I371" s="1" t="str">
        <f>IF(IFERROR('1-Kurs'!I371/'1-Kurs'!I370-1,"")&lt;&gt;-100%,IFERROR('1-Kurs'!I371/'1-Kurs'!I370-1,""),"")</f>
        <v/>
      </c>
      <c r="J371" s="1" t="str">
        <f>IF(IFERROR('1-Kurs'!J371/'1-Kurs'!J370-1,"")&lt;&gt;-100%,IFERROR('1-Kurs'!J371/'1-Kurs'!J370-1,""),"")</f>
        <v/>
      </c>
      <c r="K371" s="1" t="str">
        <f>IF(IFERROR('1-Kurs'!K371/'1-Kurs'!K370-1,"")&lt;&gt;-100%,IFERROR('1-Kurs'!K371/'1-Kurs'!K370-1,""),"")</f>
        <v/>
      </c>
      <c r="L371" s="1" t="str">
        <f>IF(IFERROR('1-Kurs'!L371/'1-Kurs'!L370-1,"")&lt;&gt;-100%,IFERROR('1-Kurs'!L371/'1-Kurs'!L370-1,""),"")</f>
        <v/>
      </c>
      <c r="M371" s="1" t="str">
        <f>IF(IFERROR('1-Kurs'!M371/'1-Kurs'!M370-1,"")&lt;&gt;-100%,IFERROR('1-Kurs'!M371/'1-Kurs'!M370-1,""),"")</f>
        <v/>
      </c>
      <c r="N371" s="1" t="str">
        <f>IF(IFERROR('1-Kurs'!N371/'1-Kurs'!N370-1,"")&lt;&gt;-100%,IFERROR('1-Kurs'!N371/'1-Kurs'!N370-1,""),"")</f>
        <v/>
      </c>
      <c r="O371" s="1" t="str">
        <f>IF(IFERROR('1-Kurs'!O371/'1-Kurs'!O370-1,"")&lt;&gt;-100%,IFERROR('1-Kurs'!O371/'1-Kurs'!O370-1,""),"")</f>
        <v/>
      </c>
      <c r="P371" s="1" t="str">
        <f>IF(IFERROR('1-Kurs'!P371/'1-Kurs'!P370-1,"")&lt;&gt;-100%,IFERROR('1-Kurs'!P371/'1-Kurs'!P370-1,""),"")</f>
        <v/>
      </c>
      <c r="Q371" s="1" t="str">
        <f>IF(IFERROR('1-Kurs'!Q371/'1-Kurs'!Q370-1,"")&lt;&gt;-100%,IFERROR('1-Kurs'!Q371/'1-Kurs'!Q370-1,""),"")</f>
        <v/>
      </c>
      <c r="R371" s="1" t="str">
        <f>IF(IFERROR('1-Kurs'!R371/'1-Kurs'!R370-1,"")&lt;&gt;-100%,IFERROR('1-Kurs'!R371/'1-Kurs'!R370-1,""),"")</f>
        <v/>
      </c>
      <c r="S371" s="1" t="str">
        <f>IF(IFERROR('1-Kurs'!S371/'1-Kurs'!S370-1,"")&lt;&gt;-100%,IFERROR('1-Kurs'!S371/'1-Kurs'!S370-1,""),"")</f>
        <v/>
      </c>
      <c r="T371" s="1" t="str">
        <f>IF(IFERROR('1-Kurs'!T371/'1-Kurs'!T370-1,"")&lt;&gt;-100%,IFERROR('1-Kurs'!T371/'1-Kurs'!T370-1,""),"")</f>
        <v/>
      </c>
      <c r="U371" s="1" t="str">
        <f>IF(IFERROR('1-Kurs'!U371/'1-Kurs'!U370-1,"")&lt;&gt;-100%,IFERROR('1-Kurs'!U371/'1-Kurs'!U370-1,""),"")</f>
        <v/>
      </c>
      <c r="V371" s="1" t="str">
        <f>IF(IFERROR('1-Kurs'!V371/'1-Kurs'!V370-1,"")&lt;&gt;-100%,IFERROR('1-Kurs'!V371/'1-Kurs'!V370-1,""),"")</f>
        <v/>
      </c>
      <c r="W371" s="1" t="str">
        <f>IF(IFERROR('1-Kurs'!W371/'1-Kurs'!W370-1,"")&lt;&gt;-100%,IFERROR('1-Kurs'!W371/'1-Kurs'!W370-1,""),"")</f>
        <v/>
      </c>
      <c r="X371" s="1" t="str">
        <f>IF(IFERROR('1-Kurs'!X371/'1-Kurs'!X370-1,"")&lt;&gt;-100%,IFERROR('1-Kurs'!X371/'1-Kurs'!X370-1,""),"")</f>
        <v/>
      </c>
      <c r="Y371" s="1" t="str">
        <f>IF(IFERROR('1-Kurs'!Y371/'1-Kurs'!Y370-1,"")&lt;&gt;-100%,IFERROR('1-Kurs'!Y371/'1-Kurs'!Y370-1,""),"")</f>
        <v/>
      </c>
      <c r="Z371" s="1" t="str">
        <f>IF(IFERROR('1-Kurs'!Z371/'1-Kurs'!Z370-1,"")&lt;&gt;-100%,IFERROR('1-Kurs'!Z371/'1-Kurs'!Z370-1,""),"")</f>
        <v/>
      </c>
      <c r="AA371" s="1" t="str">
        <f>IF(IFERROR('1-Kurs'!AA371/'1-Kurs'!AA370-1,"")&lt;&gt;-100%,IFERROR('1-Kurs'!AA371/'1-Kurs'!AA370-1,""),"")</f>
        <v/>
      </c>
      <c r="AB371" s="1" t="str">
        <f>IF(IFERROR('1-Kurs'!AB371/'1-Kurs'!AB370-1,"")&lt;&gt;-100%,IFERROR('1-Kurs'!AB371/'1-Kurs'!AB370-1,""),"")</f>
        <v/>
      </c>
      <c r="AC371" s="5"/>
    </row>
    <row r="372" spans="1:29" ht="12.75" customHeight="1" x14ac:dyDescent="0.2">
      <c r="A372" s="9" t="str">
        <f>IF('1-Kurs'!A372=0,"",'1-Kurs'!A372)</f>
        <v/>
      </c>
      <c r="B372" s="1" t="str">
        <f>IF(IFERROR('1-Kurs'!B372/'1-Kurs'!B371-1,"")&lt;&gt;-100%,IFERROR('1-Kurs'!B372/'1-Kurs'!B371-1,""),"")</f>
        <v/>
      </c>
      <c r="C372" s="1" t="str">
        <f>IF(IFERROR('1-Kurs'!C372/'1-Kurs'!C371-1,"")&lt;&gt;-100%,IFERROR('1-Kurs'!C372/'1-Kurs'!C371-1,""),"")</f>
        <v/>
      </c>
      <c r="D372" s="1" t="str">
        <f>IF(IFERROR('1-Kurs'!D372/'1-Kurs'!D371-1,"")&lt;&gt;-100%,IFERROR('1-Kurs'!D372/'1-Kurs'!D371-1,""),"")</f>
        <v/>
      </c>
      <c r="E372" s="1" t="str">
        <f>IF(IFERROR('1-Kurs'!E372/'1-Kurs'!E371-1,"")&lt;&gt;-100%,IFERROR('1-Kurs'!E372/'1-Kurs'!E371-1,""),"")</f>
        <v/>
      </c>
      <c r="F372" s="1" t="str">
        <f>IF(IFERROR('1-Kurs'!F372/'1-Kurs'!F371-1,"")&lt;&gt;-100%,IFERROR('1-Kurs'!F372/'1-Kurs'!F371-1,""),"")</f>
        <v/>
      </c>
      <c r="G372" s="1" t="str">
        <f>IF(IFERROR('1-Kurs'!G372/'1-Kurs'!G371-1,"")&lt;&gt;-100%,IFERROR('1-Kurs'!G372/'1-Kurs'!G371-1,""),"")</f>
        <v/>
      </c>
      <c r="H372" s="1" t="str">
        <f>IF(IFERROR('1-Kurs'!H372/'1-Kurs'!H371-1,"")&lt;&gt;-100%,IFERROR('1-Kurs'!H372/'1-Kurs'!H371-1,""),"")</f>
        <v/>
      </c>
      <c r="I372" s="1" t="str">
        <f>IF(IFERROR('1-Kurs'!I372/'1-Kurs'!I371-1,"")&lt;&gt;-100%,IFERROR('1-Kurs'!I372/'1-Kurs'!I371-1,""),"")</f>
        <v/>
      </c>
      <c r="J372" s="1" t="str">
        <f>IF(IFERROR('1-Kurs'!J372/'1-Kurs'!J371-1,"")&lt;&gt;-100%,IFERROR('1-Kurs'!J372/'1-Kurs'!J371-1,""),"")</f>
        <v/>
      </c>
      <c r="K372" s="1" t="str">
        <f>IF(IFERROR('1-Kurs'!K372/'1-Kurs'!K371-1,"")&lt;&gt;-100%,IFERROR('1-Kurs'!K372/'1-Kurs'!K371-1,""),"")</f>
        <v/>
      </c>
      <c r="L372" s="1" t="str">
        <f>IF(IFERROR('1-Kurs'!L372/'1-Kurs'!L371-1,"")&lt;&gt;-100%,IFERROR('1-Kurs'!L372/'1-Kurs'!L371-1,""),"")</f>
        <v/>
      </c>
      <c r="M372" s="1" t="str">
        <f>IF(IFERROR('1-Kurs'!M372/'1-Kurs'!M371-1,"")&lt;&gt;-100%,IFERROR('1-Kurs'!M372/'1-Kurs'!M371-1,""),"")</f>
        <v/>
      </c>
      <c r="N372" s="1" t="str">
        <f>IF(IFERROR('1-Kurs'!N372/'1-Kurs'!N371-1,"")&lt;&gt;-100%,IFERROR('1-Kurs'!N372/'1-Kurs'!N371-1,""),"")</f>
        <v/>
      </c>
      <c r="O372" s="1" t="str">
        <f>IF(IFERROR('1-Kurs'!O372/'1-Kurs'!O371-1,"")&lt;&gt;-100%,IFERROR('1-Kurs'!O372/'1-Kurs'!O371-1,""),"")</f>
        <v/>
      </c>
      <c r="P372" s="1" t="str">
        <f>IF(IFERROR('1-Kurs'!P372/'1-Kurs'!P371-1,"")&lt;&gt;-100%,IFERROR('1-Kurs'!P372/'1-Kurs'!P371-1,""),"")</f>
        <v/>
      </c>
      <c r="Q372" s="1" t="str">
        <f>IF(IFERROR('1-Kurs'!Q372/'1-Kurs'!Q371-1,"")&lt;&gt;-100%,IFERROR('1-Kurs'!Q372/'1-Kurs'!Q371-1,""),"")</f>
        <v/>
      </c>
      <c r="R372" s="1" t="str">
        <f>IF(IFERROR('1-Kurs'!R372/'1-Kurs'!R371-1,"")&lt;&gt;-100%,IFERROR('1-Kurs'!R372/'1-Kurs'!R371-1,""),"")</f>
        <v/>
      </c>
      <c r="S372" s="1" t="str">
        <f>IF(IFERROR('1-Kurs'!S372/'1-Kurs'!S371-1,"")&lt;&gt;-100%,IFERROR('1-Kurs'!S372/'1-Kurs'!S371-1,""),"")</f>
        <v/>
      </c>
      <c r="T372" s="1" t="str">
        <f>IF(IFERROR('1-Kurs'!T372/'1-Kurs'!T371-1,"")&lt;&gt;-100%,IFERROR('1-Kurs'!T372/'1-Kurs'!T371-1,""),"")</f>
        <v/>
      </c>
      <c r="U372" s="1" t="str">
        <f>IF(IFERROR('1-Kurs'!U372/'1-Kurs'!U371-1,"")&lt;&gt;-100%,IFERROR('1-Kurs'!U372/'1-Kurs'!U371-1,""),"")</f>
        <v/>
      </c>
      <c r="V372" s="1" t="str">
        <f>IF(IFERROR('1-Kurs'!V372/'1-Kurs'!V371-1,"")&lt;&gt;-100%,IFERROR('1-Kurs'!V372/'1-Kurs'!V371-1,""),"")</f>
        <v/>
      </c>
      <c r="W372" s="1" t="str">
        <f>IF(IFERROR('1-Kurs'!W372/'1-Kurs'!W371-1,"")&lt;&gt;-100%,IFERROR('1-Kurs'!W372/'1-Kurs'!W371-1,""),"")</f>
        <v/>
      </c>
      <c r="X372" s="1" t="str">
        <f>IF(IFERROR('1-Kurs'!X372/'1-Kurs'!X371-1,"")&lt;&gt;-100%,IFERROR('1-Kurs'!X372/'1-Kurs'!X371-1,""),"")</f>
        <v/>
      </c>
      <c r="Y372" s="1" t="str">
        <f>IF(IFERROR('1-Kurs'!Y372/'1-Kurs'!Y371-1,"")&lt;&gt;-100%,IFERROR('1-Kurs'!Y372/'1-Kurs'!Y371-1,""),"")</f>
        <v/>
      </c>
      <c r="Z372" s="1" t="str">
        <f>IF(IFERROR('1-Kurs'!Z372/'1-Kurs'!Z371-1,"")&lt;&gt;-100%,IFERROR('1-Kurs'!Z372/'1-Kurs'!Z371-1,""),"")</f>
        <v/>
      </c>
      <c r="AA372" s="1" t="str">
        <f>IF(IFERROR('1-Kurs'!AA372/'1-Kurs'!AA371-1,"")&lt;&gt;-100%,IFERROR('1-Kurs'!AA372/'1-Kurs'!AA371-1,""),"")</f>
        <v/>
      </c>
      <c r="AB372" s="1" t="str">
        <f>IF(IFERROR('1-Kurs'!AB372/'1-Kurs'!AB371-1,"")&lt;&gt;-100%,IFERROR('1-Kurs'!AB372/'1-Kurs'!AB371-1,""),"")</f>
        <v/>
      </c>
      <c r="AC372" s="5"/>
    </row>
    <row r="373" spans="1:29" ht="12.75" customHeight="1" x14ac:dyDescent="0.2">
      <c r="A373" s="9" t="str">
        <f>IF('1-Kurs'!A373=0,"",'1-Kurs'!A373)</f>
        <v/>
      </c>
      <c r="B373" s="1" t="str">
        <f>IF(IFERROR('1-Kurs'!B373/'1-Kurs'!B372-1,"")&lt;&gt;-100%,IFERROR('1-Kurs'!B373/'1-Kurs'!B372-1,""),"")</f>
        <v/>
      </c>
      <c r="C373" s="1" t="str">
        <f>IF(IFERROR('1-Kurs'!C373/'1-Kurs'!C372-1,"")&lt;&gt;-100%,IFERROR('1-Kurs'!C373/'1-Kurs'!C372-1,""),"")</f>
        <v/>
      </c>
      <c r="D373" s="1" t="str">
        <f>IF(IFERROR('1-Kurs'!D373/'1-Kurs'!D372-1,"")&lt;&gt;-100%,IFERROR('1-Kurs'!D373/'1-Kurs'!D372-1,""),"")</f>
        <v/>
      </c>
      <c r="E373" s="1" t="str">
        <f>IF(IFERROR('1-Kurs'!E373/'1-Kurs'!E372-1,"")&lt;&gt;-100%,IFERROR('1-Kurs'!E373/'1-Kurs'!E372-1,""),"")</f>
        <v/>
      </c>
      <c r="F373" s="1" t="str">
        <f>IF(IFERROR('1-Kurs'!F373/'1-Kurs'!F372-1,"")&lt;&gt;-100%,IFERROR('1-Kurs'!F373/'1-Kurs'!F372-1,""),"")</f>
        <v/>
      </c>
      <c r="G373" s="1" t="str">
        <f>IF(IFERROR('1-Kurs'!G373/'1-Kurs'!G372-1,"")&lt;&gt;-100%,IFERROR('1-Kurs'!G373/'1-Kurs'!G372-1,""),"")</f>
        <v/>
      </c>
      <c r="H373" s="1" t="str">
        <f>IF(IFERROR('1-Kurs'!H373/'1-Kurs'!H372-1,"")&lt;&gt;-100%,IFERROR('1-Kurs'!H373/'1-Kurs'!H372-1,""),"")</f>
        <v/>
      </c>
      <c r="I373" s="1" t="str">
        <f>IF(IFERROR('1-Kurs'!I373/'1-Kurs'!I372-1,"")&lt;&gt;-100%,IFERROR('1-Kurs'!I373/'1-Kurs'!I372-1,""),"")</f>
        <v/>
      </c>
      <c r="J373" s="1" t="str">
        <f>IF(IFERROR('1-Kurs'!J373/'1-Kurs'!J372-1,"")&lt;&gt;-100%,IFERROR('1-Kurs'!J373/'1-Kurs'!J372-1,""),"")</f>
        <v/>
      </c>
      <c r="K373" s="1" t="str">
        <f>IF(IFERROR('1-Kurs'!K373/'1-Kurs'!K372-1,"")&lt;&gt;-100%,IFERROR('1-Kurs'!K373/'1-Kurs'!K372-1,""),"")</f>
        <v/>
      </c>
      <c r="L373" s="1" t="str">
        <f>IF(IFERROR('1-Kurs'!L373/'1-Kurs'!L372-1,"")&lt;&gt;-100%,IFERROR('1-Kurs'!L373/'1-Kurs'!L372-1,""),"")</f>
        <v/>
      </c>
      <c r="M373" s="1" t="str">
        <f>IF(IFERROR('1-Kurs'!M373/'1-Kurs'!M372-1,"")&lt;&gt;-100%,IFERROR('1-Kurs'!M373/'1-Kurs'!M372-1,""),"")</f>
        <v/>
      </c>
      <c r="N373" s="1" t="str">
        <f>IF(IFERROR('1-Kurs'!N373/'1-Kurs'!N372-1,"")&lt;&gt;-100%,IFERROR('1-Kurs'!N373/'1-Kurs'!N372-1,""),"")</f>
        <v/>
      </c>
      <c r="O373" s="1" t="str">
        <f>IF(IFERROR('1-Kurs'!O373/'1-Kurs'!O372-1,"")&lt;&gt;-100%,IFERROR('1-Kurs'!O373/'1-Kurs'!O372-1,""),"")</f>
        <v/>
      </c>
      <c r="P373" s="1" t="str">
        <f>IF(IFERROR('1-Kurs'!P373/'1-Kurs'!P372-1,"")&lt;&gt;-100%,IFERROR('1-Kurs'!P373/'1-Kurs'!P372-1,""),"")</f>
        <v/>
      </c>
      <c r="Q373" s="1" t="str">
        <f>IF(IFERROR('1-Kurs'!Q373/'1-Kurs'!Q372-1,"")&lt;&gt;-100%,IFERROR('1-Kurs'!Q373/'1-Kurs'!Q372-1,""),"")</f>
        <v/>
      </c>
      <c r="R373" s="1" t="str">
        <f>IF(IFERROR('1-Kurs'!R373/'1-Kurs'!R372-1,"")&lt;&gt;-100%,IFERROR('1-Kurs'!R373/'1-Kurs'!R372-1,""),"")</f>
        <v/>
      </c>
      <c r="S373" s="1" t="str">
        <f>IF(IFERROR('1-Kurs'!S373/'1-Kurs'!S372-1,"")&lt;&gt;-100%,IFERROR('1-Kurs'!S373/'1-Kurs'!S372-1,""),"")</f>
        <v/>
      </c>
      <c r="T373" s="1" t="str">
        <f>IF(IFERROR('1-Kurs'!T373/'1-Kurs'!T372-1,"")&lt;&gt;-100%,IFERROR('1-Kurs'!T373/'1-Kurs'!T372-1,""),"")</f>
        <v/>
      </c>
      <c r="U373" s="1" t="str">
        <f>IF(IFERROR('1-Kurs'!U373/'1-Kurs'!U372-1,"")&lt;&gt;-100%,IFERROR('1-Kurs'!U373/'1-Kurs'!U372-1,""),"")</f>
        <v/>
      </c>
      <c r="V373" s="1" t="str">
        <f>IF(IFERROR('1-Kurs'!V373/'1-Kurs'!V372-1,"")&lt;&gt;-100%,IFERROR('1-Kurs'!V373/'1-Kurs'!V372-1,""),"")</f>
        <v/>
      </c>
      <c r="W373" s="1" t="str">
        <f>IF(IFERROR('1-Kurs'!W373/'1-Kurs'!W372-1,"")&lt;&gt;-100%,IFERROR('1-Kurs'!W373/'1-Kurs'!W372-1,""),"")</f>
        <v/>
      </c>
      <c r="X373" s="1" t="str">
        <f>IF(IFERROR('1-Kurs'!X373/'1-Kurs'!X372-1,"")&lt;&gt;-100%,IFERROR('1-Kurs'!X373/'1-Kurs'!X372-1,""),"")</f>
        <v/>
      </c>
      <c r="Y373" s="1" t="str">
        <f>IF(IFERROR('1-Kurs'!Y373/'1-Kurs'!Y372-1,"")&lt;&gt;-100%,IFERROR('1-Kurs'!Y373/'1-Kurs'!Y372-1,""),"")</f>
        <v/>
      </c>
      <c r="Z373" s="1" t="str">
        <f>IF(IFERROR('1-Kurs'!Z373/'1-Kurs'!Z372-1,"")&lt;&gt;-100%,IFERROR('1-Kurs'!Z373/'1-Kurs'!Z372-1,""),"")</f>
        <v/>
      </c>
      <c r="AA373" s="1" t="str">
        <f>IF(IFERROR('1-Kurs'!AA373/'1-Kurs'!AA372-1,"")&lt;&gt;-100%,IFERROR('1-Kurs'!AA373/'1-Kurs'!AA372-1,""),"")</f>
        <v/>
      </c>
      <c r="AB373" s="1" t="str">
        <f>IF(IFERROR('1-Kurs'!AB373/'1-Kurs'!AB372-1,"")&lt;&gt;-100%,IFERROR('1-Kurs'!AB373/'1-Kurs'!AB372-1,""),"")</f>
        <v/>
      </c>
      <c r="AC373" s="5"/>
    </row>
    <row r="374" spans="1:29" ht="12.75" customHeight="1" x14ac:dyDescent="0.2">
      <c r="A374" s="9" t="str">
        <f>IF('1-Kurs'!A374=0,"",'1-Kurs'!A374)</f>
        <v/>
      </c>
      <c r="B374" s="1" t="str">
        <f>IF(IFERROR('1-Kurs'!B374/'1-Kurs'!B373-1,"")&lt;&gt;-100%,IFERROR('1-Kurs'!B374/'1-Kurs'!B373-1,""),"")</f>
        <v/>
      </c>
      <c r="C374" s="1" t="str">
        <f>IF(IFERROR('1-Kurs'!C374/'1-Kurs'!C373-1,"")&lt;&gt;-100%,IFERROR('1-Kurs'!C374/'1-Kurs'!C373-1,""),"")</f>
        <v/>
      </c>
      <c r="D374" s="1" t="str">
        <f>IF(IFERROR('1-Kurs'!D374/'1-Kurs'!D373-1,"")&lt;&gt;-100%,IFERROR('1-Kurs'!D374/'1-Kurs'!D373-1,""),"")</f>
        <v/>
      </c>
      <c r="E374" s="1" t="str">
        <f>IF(IFERROR('1-Kurs'!E374/'1-Kurs'!E373-1,"")&lt;&gt;-100%,IFERROR('1-Kurs'!E374/'1-Kurs'!E373-1,""),"")</f>
        <v/>
      </c>
      <c r="F374" s="1" t="str">
        <f>IF(IFERROR('1-Kurs'!F374/'1-Kurs'!F373-1,"")&lt;&gt;-100%,IFERROR('1-Kurs'!F374/'1-Kurs'!F373-1,""),"")</f>
        <v/>
      </c>
      <c r="G374" s="1" t="str">
        <f>IF(IFERROR('1-Kurs'!G374/'1-Kurs'!G373-1,"")&lt;&gt;-100%,IFERROR('1-Kurs'!G374/'1-Kurs'!G373-1,""),"")</f>
        <v/>
      </c>
      <c r="H374" s="1" t="str">
        <f>IF(IFERROR('1-Kurs'!H374/'1-Kurs'!H373-1,"")&lt;&gt;-100%,IFERROR('1-Kurs'!H374/'1-Kurs'!H373-1,""),"")</f>
        <v/>
      </c>
      <c r="I374" s="1" t="str">
        <f>IF(IFERROR('1-Kurs'!I374/'1-Kurs'!I373-1,"")&lt;&gt;-100%,IFERROR('1-Kurs'!I374/'1-Kurs'!I373-1,""),"")</f>
        <v/>
      </c>
      <c r="J374" s="1" t="str">
        <f>IF(IFERROR('1-Kurs'!J374/'1-Kurs'!J373-1,"")&lt;&gt;-100%,IFERROR('1-Kurs'!J374/'1-Kurs'!J373-1,""),"")</f>
        <v/>
      </c>
      <c r="K374" s="1" t="str">
        <f>IF(IFERROR('1-Kurs'!K374/'1-Kurs'!K373-1,"")&lt;&gt;-100%,IFERROR('1-Kurs'!K374/'1-Kurs'!K373-1,""),"")</f>
        <v/>
      </c>
      <c r="L374" s="1" t="str">
        <f>IF(IFERROR('1-Kurs'!L374/'1-Kurs'!L373-1,"")&lt;&gt;-100%,IFERROR('1-Kurs'!L374/'1-Kurs'!L373-1,""),"")</f>
        <v/>
      </c>
      <c r="M374" s="1" t="str">
        <f>IF(IFERROR('1-Kurs'!M374/'1-Kurs'!M373-1,"")&lt;&gt;-100%,IFERROR('1-Kurs'!M374/'1-Kurs'!M373-1,""),"")</f>
        <v/>
      </c>
      <c r="N374" s="1" t="str">
        <f>IF(IFERROR('1-Kurs'!N374/'1-Kurs'!N373-1,"")&lt;&gt;-100%,IFERROR('1-Kurs'!N374/'1-Kurs'!N373-1,""),"")</f>
        <v/>
      </c>
      <c r="O374" s="1" t="str">
        <f>IF(IFERROR('1-Kurs'!O374/'1-Kurs'!O373-1,"")&lt;&gt;-100%,IFERROR('1-Kurs'!O374/'1-Kurs'!O373-1,""),"")</f>
        <v/>
      </c>
      <c r="P374" s="1" t="str">
        <f>IF(IFERROR('1-Kurs'!P374/'1-Kurs'!P373-1,"")&lt;&gt;-100%,IFERROR('1-Kurs'!P374/'1-Kurs'!P373-1,""),"")</f>
        <v/>
      </c>
      <c r="Q374" s="1" t="str">
        <f>IF(IFERROR('1-Kurs'!Q374/'1-Kurs'!Q373-1,"")&lt;&gt;-100%,IFERROR('1-Kurs'!Q374/'1-Kurs'!Q373-1,""),"")</f>
        <v/>
      </c>
      <c r="R374" s="1" t="str">
        <f>IF(IFERROR('1-Kurs'!R374/'1-Kurs'!R373-1,"")&lt;&gt;-100%,IFERROR('1-Kurs'!R374/'1-Kurs'!R373-1,""),"")</f>
        <v/>
      </c>
      <c r="S374" s="1" t="str">
        <f>IF(IFERROR('1-Kurs'!S374/'1-Kurs'!S373-1,"")&lt;&gt;-100%,IFERROR('1-Kurs'!S374/'1-Kurs'!S373-1,""),"")</f>
        <v/>
      </c>
      <c r="T374" s="1" t="str">
        <f>IF(IFERROR('1-Kurs'!T374/'1-Kurs'!T373-1,"")&lt;&gt;-100%,IFERROR('1-Kurs'!T374/'1-Kurs'!T373-1,""),"")</f>
        <v/>
      </c>
      <c r="U374" s="1" t="str">
        <f>IF(IFERROR('1-Kurs'!U374/'1-Kurs'!U373-1,"")&lt;&gt;-100%,IFERROR('1-Kurs'!U374/'1-Kurs'!U373-1,""),"")</f>
        <v/>
      </c>
      <c r="V374" s="1" t="str">
        <f>IF(IFERROR('1-Kurs'!V374/'1-Kurs'!V373-1,"")&lt;&gt;-100%,IFERROR('1-Kurs'!V374/'1-Kurs'!V373-1,""),"")</f>
        <v/>
      </c>
      <c r="W374" s="1" t="str">
        <f>IF(IFERROR('1-Kurs'!W374/'1-Kurs'!W373-1,"")&lt;&gt;-100%,IFERROR('1-Kurs'!W374/'1-Kurs'!W373-1,""),"")</f>
        <v/>
      </c>
      <c r="X374" s="1" t="str">
        <f>IF(IFERROR('1-Kurs'!X374/'1-Kurs'!X373-1,"")&lt;&gt;-100%,IFERROR('1-Kurs'!X374/'1-Kurs'!X373-1,""),"")</f>
        <v/>
      </c>
      <c r="Y374" s="1" t="str">
        <f>IF(IFERROR('1-Kurs'!Y374/'1-Kurs'!Y373-1,"")&lt;&gt;-100%,IFERROR('1-Kurs'!Y374/'1-Kurs'!Y373-1,""),"")</f>
        <v/>
      </c>
      <c r="Z374" s="1" t="str">
        <f>IF(IFERROR('1-Kurs'!Z374/'1-Kurs'!Z373-1,"")&lt;&gt;-100%,IFERROR('1-Kurs'!Z374/'1-Kurs'!Z373-1,""),"")</f>
        <v/>
      </c>
      <c r="AA374" s="1" t="str">
        <f>IF(IFERROR('1-Kurs'!AA374/'1-Kurs'!AA373-1,"")&lt;&gt;-100%,IFERROR('1-Kurs'!AA374/'1-Kurs'!AA373-1,""),"")</f>
        <v/>
      </c>
      <c r="AB374" s="1" t="str">
        <f>IF(IFERROR('1-Kurs'!AB374/'1-Kurs'!AB373-1,"")&lt;&gt;-100%,IFERROR('1-Kurs'!AB374/'1-Kurs'!AB373-1,""),"")</f>
        <v/>
      </c>
      <c r="AC374" s="5"/>
    </row>
    <row r="375" spans="1:29" ht="12.75" customHeight="1" x14ac:dyDescent="0.2">
      <c r="A375" s="9" t="str">
        <f>IF('1-Kurs'!A375=0,"",'1-Kurs'!A375)</f>
        <v/>
      </c>
      <c r="B375" s="1" t="str">
        <f>IF(IFERROR('1-Kurs'!B375/'1-Kurs'!B374-1,"")&lt;&gt;-100%,IFERROR('1-Kurs'!B375/'1-Kurs'!B374-1,""),"")</f>
        <v/>
      </c>
      <c r="C375" s="1" t="str">
        <f>IF(IFERROR('1-Kurs'!C375/'1-Kurs'!C374-1,"")&lt;&gt;-100%,IFERROR('1-Kurs'!C375/'1-Kurs'!C374-1,""),"")</f>
        <v/>
      </c>
      <c r="D375" s="1" t="str">
        <f>IF(IFERROR('1-Kurs'!D375/'1-Kurs'!D374-1,"")&lt;&gt;-100%,IFERROR('1-Kurs'!D375/'1-Kurs'!D374-1,""),"")</f>
        <v/>
      </c>
      <c r="E375" s="1" t="str">
        <f>IF(IFERROR('1-Kurs'!E375/'1-Kurs'!E374-1,"")&lt;&gt;-100%,IFERROR('1-Kurs'!E375/'1-Kurs'!E374-1,""),"")</f>
        <v/>
      </c>
      <c r="F375" s="1" t="str">
        <f>IF(IFERROR('1-Kurs'!F375/'1-Kurs'!F374-1,"")&lt;&gt;-100%,IFERROR('1-Kurs'!F375/'1-Kurs'!F374-1,""),"")</f>
        <v/>
      </c>
      <c r="G375" s="1" t="str">
        <f>IF(IFERROR('1-Kurs'!G375/'1-Kurs'!G374-1,"")&lt;&gt;-100%,IFERROR('1-Kurs'!G375/'1-Kurs'!G374-1,""),"")</f>
        <v/>
      </c>
      <c r="H375" s="1" t="str">
        <f>IF(IFERROR('1-Kurs'!H375/'1-Kurs'!H374-1,"")&lt;&gt;-100%,IFERROR('1-Kurs'!H375/'1-Kurs'!H374-1,""),"")</f>
        <v/>
      </c>
      <c r="I375" s="1" t="str">
        <f>IF(IFERROR('1-Kurs'!I375/'1-Kurs'!I374-1,"")&lt;&gt;-100%,IFERROR('1-Kurs'!I375/'1-Kurs'!I374-1,""),"")</f>
        <v/>
      </c>
      <c r="J375" s="1" t="str">
        <f>IF(IFERROR('1-Kurs'!J375/'1-Kurs'!J374-1,"")&lt;&gt;-100%,IFERROR('1-Kurs'!J375/'1-Kurs'!J374-1,""),"")</f>
        <v/>
      </c>
      <c r="K375" s="1" t="str">
        <f>IF(IFERROR('1-Kurs'!K375/'1-Kurs'!K374-1,"")&lt;&gt;-100%,IFERROR('1-Kurs'!K375/'1-Kurs'!K374-1,""),"")</f>
        <v/>
      </c>
      <c r="L375" s="1" t="str">
        <f>IF(IFERROR('1-Kurs'!L375/'1-Kurs'!L374-1,"")&lt;&gt;-100%,IFERROR('1-Kurs'!L375/'1-Kurs'!L374-1,""),"")</f>
        <v/>
      </c>
      <c r="M375" s="1" t="str">
        <f>IF(IFERROR('1-Kurs'!M375/'1-Kurs'!M374-1,"")&lt;&gt;-100%,IFERROR('1-Kurs'!M375/'1-Kurs'!M374-1,""),"")</f>
        <v/>
      </c>
      <c r="N375" s="1" t="str">
        <f>IF(IFERROR('1-Kurs'!N375/'1-Kurs'!N374-1,"")&lt;&gt;-100%,IFERROR('1-Kurs'!N375/'1-Kurs'!N374-1,""),"")</f>
        <v/>
      </c>
      <c r="O375" s="1" t="str">
        <f>IF(IFERROR('1-Kurs'!O375/'1-Kurs'!O374-1,"")&lt;&gt;-100%,IFERROR('1-Kurs'!O375/'1-Kurs'!O374-1,""),"")</f>
        <v/>
      </c>
      <c r="P375" s="1" t="str">
        <f>IF(IFERROR('1-Kurs'!P375/'1-Kurs'!P374-1,"")&lt;&gt;-100%,IFERROR('1-Kurs'!P375/'1-Kurs'!P374-1,""),"")</f>
        <v/>
      </c>
      <c r="Q375" s="1" t="str">
        <f>IF(IFERROR('1-Kurs'!Q375/'1-Kurs'!Q374-1,"")&lt;&gt;-100%,IFERROR('1-Kurs'!Q375/'1-Kurs'!Q374-1,""),"")</f>
        <v/>
      </c>
      <c r="R375" s="1" t="str">
        <f>IF(IFERROR('1-Kurs'!R375/'1-Kurs'!R374-1,"")&lt;&gt;-100%,IFERROR('1-Kurs'!R375/'1-Kurs'!R374-1,""),"")</f>
        <v/>
      </c>
      <c r="S375" s="1" t="str">
        <f>IF(IFERROR('1-Kurs'!S375/'1-Kurs'!S374-1,"")&lt;&gt;-100%,IFERROR('1-Kurs'!S375/'1-Kurs'!S374-1,""),"")</f>
        <v/>
      </c>
      <c r="T375" s="1" t="str">
        <f>IF(IFERROR('1-Kurs'!T375/'1-Kurs'!T374-1,"")&lt;&gt;-100%,IFERROR('1-Kurs'!T375/'1-Kurs'!T374-1,""),"")</f>
        <v/>
      </c>
      <c r="U375" s="1" t="str">
        <f>IF(IFERROR('1-Kurs'!U375/'1-Kurs'!U374-1,"")&lt;&gt;-100%,IFERROR('1-Kurs'!U375/'1-Kurs'!U374-1,""),"")</f>
        <v/>
      </c>
      <c r="V375" s="1" t="str">
        <f>IF(IFERROR('1-Kurs'!V375/'1-Kurs'!V374-1,"")&lt;&gt;-100%,IFERROR('1-Kurs'!V375/'1-Kurs'!V374-1,""),"")</f>
        <v/>
      </c>
      <c r="W375" s="1" t="str">
        <f>IF(IFERROR('1-Kurs'!W375/'1-Kurs'!W374-1,"")&lt;&gt;-100%,IFERROR('1-Kurs'!W375/'1-Kurs'!W374-1,""),"")</f>
        <v/>
      </c>
      <c r="X375" s="1" t="str">
        <f>IF(IFERROR('1-Kurs'!X375/'1-Kurs'!X374-1,"")&lt;&gt;-100%,IFERROR('1-Kurs'!X375/'1-Kurs'!X374-1,""),"")</f>
        <v/>
      </c>
      <c r="Y375" s="1" t="str">
        <f>IF(IFERROR('1-Kurs'!Y375/'1-Kurs'!Y374-1,"")&lt;&gt;-100%,IFERROR('1-Kurs'!Y375/'1-Kurs'!Y374-1,""),"")</f>
        <v/>
      </c>
      <c r="Z375" s="1" t="str">
        <f>IF(IFERROR('1-Kurs'!Z375/'1-Kurs'!Z374-1,"")&lt;&gt;-100%,IFERROR('1-Kurs'!Z375/'1-Kurs'!Z374-1,""),"")</f>
        <v/>
      </c>
      <c r="AA375" s="1" t="str">
        <f>IF(IFERROR('1-Kurs'!AA375/'1-Kurs'!AA374-1,"")&lt;&gt;-100%,IFERROR('1-Kurs'!AA375/'1-Kurs'!AA374-1,""),"")</f>
        <v/>
      </c>
      <c r="AB375" s="1" t="str">
        <f>IF(IFERROR('1-Kurs'!AB375/'1-Kurs'!AB374-1,"")&lt;&gt;-100%,IFERROR('1-Kurs'!AB375/'1-Kurs'!AB374-1,""),"")</f>
        <v/>
      </c>
      <c r="AC375" s="5"/>
    </row>
    <row r="376" spans="1:29" ht="12.75" customHeight="1" x14ac:dyDescent="0.2">
      <c r="A376" s="9" t="str">
        <f>IF('1-Kurs'!A376=0,"",'1-Kurs'!A376)</f>
        <v/>
      </c>
      <c r="B376" s="1" t="str">
        <f>IF(IFERROR('1-Kurs'!B376/'1-Kurs'!B375-1,"")&lt;&gt;-100%,IFERROR('1-Kurs'!B376/'1-Kurs'!B375-1,""),"")</f>
        <v/>
      </c>
      <c r="C376" s="1" t="str">
        <f>IF(IFERROR('1-Kurs'!C376/'1-Kurs'!C375-1,"")&lt;&gt;-100%,IFERROR('1-Kurs'!C376/'1-Kurs'!C375-1,""),"")</f>
        <v/>
      </c>
      <c r="D376" s="1" t="str">
        <f>IF(IFERROR('1-Kurs'!D376/'1-Kurs'!D375-1,"")&lt;&gt;-100%,IFERROR('1-Kurs'!D376/'1-Kurs'!D375-1,""),"")</f>
        <v/>
      </c>
      <c r="E376" s="1" t="str">
        <f>IF(IFERROR('1-Kurs'!E376/'1-Kurs'!E375-1,"")&lt;&gt;-100%,IFERROR('1-Kurs'!E376/'1-Kurs'!E375-1,""),"")</f>
        <v/>
      </c>
      <c r="F376" s="1" t="str">
        <f>IF(IFERROR('1-Kurs'!F376/'1-Kurs'!F375-1,"")&lt;&gt;-100%,IFERROR('1-Kurs'!F376/'1-Kurs'!F375-1,""),"")</f>
        <v/>
      </c>
      <c r="G376" s="1" t="str">
        <f>IF(IFERROR('1-Kurs'!G376/'1-Kurs'!G375-1,"")&lt;&gt;-100%,IFERROR('1-Kurs'!G376/'1-Kurs'!G375-1,""),"")</f>
        <v/>
      </c>
      <c r="H376" s="1" t="str">
        <f>IF(IFERROR('1-Kurs'!H376/'1-Kurs'!H375-1,"")&lt;&gt;-100%,IFERROR('1-Kurs'!H376/'1-Kurs'!H375-1,""),"")</f>
        <v/>
      </c>
      <c r="I376" s="1" t="str">
        <f>IF(IFERROR('1-Kurs'!I376/'1-Kurs'!I375-1,"")&lt;&gt;-100%,IFERROR('1-Kurs'!I376/'1-Kurs'!I375-1,""),"")</f>
        <v/>
      </c>
      <c r="J376" s="1" t="str">
        <f>IF(IFERROR('1-Kurs'!J376/'1-Kurs'!J375-1,"")&lt;&gt;-100%,IFERROR('1-Kurs'!J376/'1-Kurs'!J375-1,""),"")</f>
        <v/>
      </c>
      <c r="K376" s="1" t="str">
        <f>IF(IFERROR('1-Kurs'!K376/'1-Kurs'!K375-1,"")&lt;&gt;-100%,IFERROR('1-Kurs'!K376/'1-Kurs'!K375-1,""),"")</f>
        <v/>
      </c>
      <c r="L376" s="1" t="str">
        <f>IF(IFERROR('1-Kurs'!L376/'1-Kurs'!L375-1,"")&lt;&gt;-100%,IFERROR('1-Kurs'!L376/'1-Kurs'!L375-1,""),"")</f>
        <v/>
      </c>
      <c r="M376" s="1" t="str">
        <f>IF(IFERROR('1-Kurs'!M376/'1-Kurs'!M375-1,"")&lt;&gt;-100%,IFERROR('1-Kurs'!M376/'1-Kurs'!M375-1,""),"")</f>
        <v/>
      </c>
      <c r="N376" s="1" t="str">
        <f>IF(IFERROR('1-Kurs'!N376/'1-Kurs'!N375-1,"")&lt;&gt;-100%,IFERROR('1-Kurs'!N376/'1-Kurs'!N375-1,""),"")</f>
        <v/>
      </c>
      <c r="O376" s="1" t="str">
        <f>IF(IFERROR('1-Kurs'!O376/'1-Kurs'!O375-1,"")&lt;&gt;-100%,IFERROR('1-Kurs'!O376/'1-Kurs'!O375-1,""),"")</f>
        <v/>
      </c>
      <c r="P376" s="1" t="str">
        <f>IF(IFERROR('1-Kurs'!P376/'1-Kurs'!P375-1,"")&lt;&gt;-100%,IFERROR('1-Kurs'!P376/'1-Kurs'!P375-1,""),"")</f>
        <v/>
      </c>
      <c r="Q376" s="1" t="str">
        <f>IF(IFERROR('1-Kurs'!Q376/'1-Kurs'!Q375-1,"")&lt;&gt;-100%,IFERROR('1-Kurs'!Q376/'1-Kurs'!Q375-1,""),"")</f>
        <v/>
      </c>
      <c r="R376" s="1" t="str">
        <f>IF(IFERROR('1-Kurs'!R376/'1-Kurs'!R375-1,"")&lt;&gt;-100%,IFERROR('1-Kurs'!R376/'1-Kurs'!R375-1,""),"")</f>
        <v/>
      </c>
      <c r="S376" s="1" t="str">
        <f>IF(IFERROR('1-Kurs'!S376/'1-Kurs'!S375-1,"")&lt;&gt;-100%,IFERROR('1-Kurs'!S376/'1-Kurs'!S375-1,""),"")</f>
        <v/>
      </c>
      <c r="T376" s="1" t="str">
        <f>IF(IFERROR('1-Kurs'!T376/'1-Kurs'!T375-1,"")&lt;&gt;-100%,IFERROR('1-Kurs'!T376/'1-Kurs'!T375-1,""),"")</f>
        <v/>
      </c>
      <c r="U376" s="1" t="str">
        <f>IF(IFERROR('1-Kurs'!U376/'1-Kurs'!U375-1,"")&lt;&gt;-100%,IFERROR('1-Kurs'!U376/'1-Kurs'!U375-1,""),"")</f>
        <v/>
      </c>
      <c r="V376" s="1" t="str">
        <f>IF(IFERROR('1-Kurs'!V376/'1-Kurs'!V375-1,"")&lt;&gt;-100%,IFERROR('1-Kurs'!V376/'1-Kurs'!V375-1,""),"")</f>
        <v/>
      </c>
      <c r="W376" s="1" t="str">
        <f>IF(IFERROR('1-Kurs'!W376/'1-Kurs'!W375-1,"")&lt;&gt;-100%,IFERROR('1-Kurs'!W376/'1-Kurs'!W375-1,""),"")</f>
        <v/>
      </c>
      <c r="X376" s="1" t="str">
        <f>IF(IFERROR('1-Kurs'!X376/'1-Kurs'!X375-1,"")&lt;&gt;-100%,IFERROR('1-Kurs'!X376/'1-Kurs'!X375-1,""),"")</f>
        <v/>
      </c>
      <c r="Y376" s="1" t="str">
        <f>IF(IFERROR('1-Kurs'!Y376/'1-Kurs'!Y375-1,"")&lt;&gt;-100%,IFERROR('1-Kurs'!Y376/'1-Kurs'!Y375-1,""),"")</f>
        <v/>
      </c>
      <c r="Z376" s="1" t="str">
        <f>IF(IFERROR('1-Kurs'!Z376/'1-Kurs'!Z375-1,"")&lt;&gt;-100%,IFERROR('1-Kurs'!Z376/'1-Kurs'!Z375-1,""),"")</f>
        <v/>
      </c>
      <c r="AA376" s="1" t="str">
        <f>IF(IFERROR('1-Kurs'!AA376/'1-Kurs'!AA375-1,"")&lt;&gt;-100%,IFERROR('1-Kurs'!AA376/'1-Kurs'!AA375-1,""),"")</f>
        <v/>
      </c>
      <c r="AB376" s="1" t="str">
        <f>IF(IFERROR('1-Kurs'!AB376/'1-Kurs'!AB375-1,"")&lt;&gt;-100%,IFERROR('1-Kurs'!AB376/'1-Kurs'!AB375-1,""),"")</f>
        <v/>
      </c>
      <c r="AC376" s="5"/>
    </row>
    <row r="377" spans="1:29" ht="12.75" customHeight="1" x14ac:dyDescent="0.2">
      <c r="A377" s="9" t="str">
        <f>IF('1-Kurs'!A377=0,"",'1-Kurs'!A377)</f>
        <v/>
      </c>
      <c r="B377" s="1" t="str">
        <f>IF(IFERROR('1-Kurs'!B377/'1-Kurs'!B376-1,"")&lt;&gt;-100%,IFERROR('1-Kurs'!B377/'1-Kurs'!B376-1,""),"")</f>
        <v/>
      </c>
      <c r="C377" s="1" t="str">
        <f>IF(IFERROR('1-Kurs'!C377/'1-Kurs'!C376-1,"")&lt;&gt;-100%,IFERROR('1-Kurs'!C377/'1-Kurs'!C376-1,""),"")</f>
        <v/>
      </c>
      <c r="D377" s="1" t="str">
        <f>IF(IFERROR('1-Kurs'!D377/'1-Kurs'!D376-1,"")&lt;&gt;-100%,IFERROR('1-Kurs'!D377/'1-Kurs'!D376-1,""),"")</f>
        <v/>
      </c>
      <c r="E377" s="1" t="str">
        <f>IF(IFERROR('1-Kurs'!E377/'1-Kurs'!E376-1,"")&lt;&gt;-100%,IFERROR('1-Kurs'!E377/'1-Kurs'!E376-1,""),"")</f>
        <v/>
      </c>
      <c r="F377" s="1" t="str">
        <f>IF(IFERROR('1-Kurs'!F377/'1-Kurs'!F376-1,"")&lt;&gt;-100%,IFERROR('1-Kurs'!F377/'1-Kurs'!F376-1,""),"")</f>
        <v/>
      </c>
      <c r="G377" s="1" t="str">
        <f>IF(IFERROR('1-Kurs'!G377/'1-Kurs'!G376-1,"")&lt;&gt;-100%,IFERROR('1-Kurs'!G377/'1-Kurs'!G376-1,""),"")</f>
        <v/>
      </c>
      <c r="H377" s="1" t="str">
        <f>IF(IFERROR('1-Kurs'!H377/'1-Kurs'!H376-1,"")&lt;&gt;-100%,IFERROR('1-Kurs'!H377/'1-Kurs'!H376-1,""),"")</f>
        <v/>
      </c>
      <c r="I377" s="1" t="str">
        <f>IF(IFERROR('1-Kurs'!I377/'1-Kurs'!I376-1,"")&lt;&gt;-100%,IFERROR('1-Kurs'!I377/'1-Kurs'!I376-1,""),"")</f>
        <v/>
      </c>
      <c r="J377" s="1" t="str">
        <f>IF(IFERROR('1-Kurs'!J377/'1-Kurs'!J376-1,"")&lt;&gt;-100%,IFERROR('1-Kurs'!J377/'1-Kurs'!J376-1,""),"")</f>
        <v/>
      </c>
      <c r="K377" s="1" t="str">
        <f>IF(IFERROR('1-Kurs'!K377/'1-Kurs'!K376-1,"")&lt;&gt;-100%,IFERROR('1-Kurs'!K377/'1-Kurs'!K376-1,""),"")</f>
        <v/>
      </c>
      <c r="L377" s="1" t="str">
        <f>IF(IFERROR('1-Kurs'!L377/'1-Kurs'!L376-1,"")&lt;&gt;-100%,IFERROR('1-Kurs'!L377/'1-Kurs'!L376-1,""),"")</f>
        <v/>
      </c>
      <c r="M377" s="1" t="str">
        <f>IF(IFERROR('1-Kurs'!M377/'1-Kurs'!M376-1,"")&lt;&gt;-100%,IFERROR('1-Kurs'!M377/'1-Kurs'!M376-1,""),"")</f>
        <v/>
      </c>
      <c r="N377" s="1" t="str">
        <f>IF(IFERROR('1-Kurs'!N377/'1-Kurs'!N376-1,"")&lt;&gt;-100%,IFERROR('1-Kurs'!N377/'1-Kurs'!N376-1,""),"")</f>
        <v/>
      </c>
      <c r="O377" s="1" t="str">
        <f>IF(IFERROR('1-Kurs'!O377/'1-Kurs'!O376-1,"")&lt;&gt;-100%,IFERROR('1-Kurs'!O377/'1-Kurs'!O376-1,""),"")</f>
        <v/>
      </c>
      <c r="P377" s="1" t="str">
        <f>IF(IFERROR('1-Kurs'!P377/'1-Kurs'!P376-1,"")&lt;&gt;-100%,IFERROR('1-Kurs'!P377/'1-Kurs'!P376-1,""),"")</f>
        <v/>
      </c>
      <c r="Q377" s="1" t="str">
        <f>IF(IFERROR('1-Kurs'!Q377/'1-Kurs'!Q376-1,"")&lt;&gt;-100%,IFERROR('1-Kurs'!Q377/'1-Kurs'!Q376-1,""),"")</f>
        <v/>
      </c>
      <c r="R377" s="1" t="str">
        <f>IF(IFERROR('1-Kurs'!R377/'1-Kurs'!R376-1,"")&lt;&gt;-100%,IFERROR('1-Kurs'!R377/'1-Kurs'!R376-1,""),"")</f>
        <v/>
      </c>
      <c r="S377" s="1" t="str">
        <f>IF(IFERROR('1-Kurs'!S377/'1-Kurs'!S376-1,"")&lt;&gt;-100%,IFERROR('1-Kurs'!S377/'1-Kurs'!S376-1,""),"")</f>
        <v/>
      </c>
      <c r="T377" s="1" t="str">
        <f>IF(IFERROR('1-Kurs'!T377/'1-Kurs'!T376-1,"")&lt;&gt;-100%,IFERROR('1-Kurs'!T377/'1-Kurs'!T376-1,""),"")</f>
        <v/>
      </c>
      <c r="U377" s="1" t="str">
        <f>IF(IFERROR('1-Kurs'!U377/'1-Kurs'!U376-1,"")&lt;&gt;-100%,IFERROR('1-Kurs'!U377/'1-Kurs'!U376-1,""),"")</f>
        <v/>
      </c>
      <c r="V377" s="1" t="str">
        <f>IF(IFERROR('1-Kurs'!V377/'1-Kurs'!V376-1,"")&lt;&gt;-100%,IFERROR('1-Kurs'!V377/'1-Kurs'!V376-1,""),"")</f>
        <v/>
      </c>
      <c r="W377" s="1" t="str">
        <f>IF(IFERROR('1-Kurs'!W377/'1-Kurs'!W376-1,"")&lt;&gt;-100%,IFERROR('1-Kurs'!W377/'1-Kurs'!W376-1,""),"")</f>
        <v/>
      </c>
      <c r="X377" s="1" t="str">
        <f>IF(IFERROR('1-Kurs'!X377/'1-Kurs'!X376-1,"")&lt;&gt;-100%,IFERROR('1-Kurs'!X377/'1-Kurs'!X376-1,""),"")</f>
        <v/>
      </c>
      <c r="Y377" s="1" t="str">
        <f>IF(IFERROR('1-Kurs'!Y377/'1-Kurs'!Y376-1,"")&lt;&gt;-100%,IFERROR('1-Kurs'!Y377/'1-Kurs'!Y376-1,""),"")</f>
        <v/>
      </c>
      <c r="Z377" s="1" t="str">
        <f>IF(IFERROR('1-Kurs'!Z377/'1-Kurs'!Z376-1,"")&lt;&gt;-100%,IFERROR('1-Kurs'!Z377/'1-Kurs'!Z376-1,""),"")</f>
        <v/>
      </c>
      <c r="AA377" s="1" t="str">
        <f>IF(IFERROR('1-Kurs'!AA377/'1-Kurs'!AA376-1,"")&lt;&gt;-100%,IFERROR('1-Kurs'!AA377/'1-Kurs'!AA376-1,""),"")</f>
        <v/>
      </c>
      <c r="AB377" s="1" t="str">
        <f>IF(IFERROR('1-Kurs'!AB377/'1-Kurs'!AB376-1,"")&lt;&gt;-100%,IFERROR('1-Kurs'!AB377/'1-Kurs'!AB376-1,""),"")</f>
        <v/>
      </c>
      <c r="AC377" s="5"/>
    </row>
    <row r="378" spans="1:29" ht="12.75" customHeight="1" x14ac:dyDescent="0.2">
      <c r="A378" s="9" t="str">
        <f>IF('1-Kurs'!A378=0,"",'1-Kurs'!A378)</f>
        <v/>
      </c>
      <c r="B378" s="1" t="str">
        <f>IF(IFERROR('1-Kurs'!B378/'1-Kurs'!B377-1,"")&lt;&gt;-100%,IFERROR('1-Kurs'!B378/'1-Kurs'!B377-1,""),"")</f>
        <v/>
      </c>
      <c r="C378" s="1" t="str">
        <f>IF(IFERROR('1-Kurs'!C378/'1-Kurs'!C377-1,"")&lt;&gt;-100%,IFERROR('1-Kurs'!C378/'1-Kurs'!C377-1,""),"")</f>
        <v/>
      </c>
      <c r="D378" s="1" t="str">
        <f>IF(IFERROR('1-Kurs'!D378/'1-Kurs'!D377-1,"")&lt;&gt;-100%,IFERROR('1-Kurs'!D378/'1-Kurs'!D377-1,""),"")</f>
        <v/>
      </c>
      <c r="E378" s="1" t="str">
        <f>IF(IFERROR('1-Kurs'!E378/'1-Kurs'!E377-1,"")&lt;&gt;-100%,IFERROR('1-Kurs'!E378/'1-Kurs'!E377-1,""),"")</f>
        <v/>
      </c>
      <c r="F378" s="1" t="str">
        <f>IF(IFERROR('1-Kurs'!F378/'1-Kurs'!F377-1,"")&lt;&gt;-100%,IFERROR('1-Kurs'!F378/'1-Kurs'!F377-1,""),"")</f>
        <v/>
      </c>
      <c r="G378" s="1" t="str">
        <f>IF(IFERROR('1-Kurs'!G378/'1-Kurs'!G377-1,"")&lt;&gt;-100%,IFERROR('1-Kurs'!G378/'1-Kurs'!G377-1,""),"")</f>
        <v/>
      </c>
      <c r="H378" s="1" t="str">
        <f>IF(IFERROR('1-Kurs'!H378/'1-Kurs'!H377-1,"")&lt;&gt;-100%,IFERROR('1-Kurs'!H378/'1-Kurs'!H377-1,""),"")</f>
        <v/>
      </c>
      <c r="I378" s="1" t="str">
        <f>IF(IFERROR('1-Kurs'!I378/'1-Kurs'!I377-1,"")&lt;&gt;-100%,IFERROR('1-Kurs'!I378/'1-Kurs'!I377-1,""),"")</f>
        <v/>
      </c>
      <c r="J378" s="1" t="str">
        <f>IF(IFERROR('1-Kurs'!J378/'1-Kurs'!J377-1,"")&lt;&gt;-100%,IFERROR('1-Kurs'!J378/'1-Kurs'!J377-1,""),"")</f>
        <v/>
      </c>
      <c r="K378" s="1" t="str">
        <f>IF(IFERROR('1-Kurs'!K378/'1-Kurs'!K377-1,"")&lt;&gt;-100%,IFERROR('1-Kurs'!K378/'1-Kurs'!K377-1,""),"")</f>
        <v/>
      </c>
      <c r="L378" s="1" t="str">
        <f>IF(IFERROR('1-Kurs'!L378/'1-Kurs'!L377-1,"")&lt;&gt;-100%,IFERROR('1-Kurs'!L378/'1-Kurs'!L377-1,""),"")</f>
        <v/>
      </c>
      <c r="M378" s="1" t="str">
        <f>IF(IFERROR('1-Kurs'!M378/'1-Kurs'!M377-1,"")&lt;&gt;-100%,IFERROR('1-Kurs'!M378/'1-Kurs'!M377-1,""),"")</f>
        <v/>
      </c>
      <c r="N378" s="1" t="str">
        <f>IF(IFERROR('1-Kurs'!N378/'1-Kurs'!N377-1,"")&lt;&gt;-100%,IFERROR('1-Kurs'!N378/'1-Kurs'!N377-1,""),"")</f>
        <v/>
      </c>
      <c r="O378" s="1" t="str">
        <f>IF(IFERROR('1-Kurs'!O378/'1-Kurs'!O377-1,"")&lt;&gt;-100%,IFERROR('1-Kurs'!O378/'1-Kurs'!O377-1,""),"")</f>
        <v/>
      </c>
      <c r="P378" s="1" t="str">
        <f>IF(IFERROR('1-Kurs'!P378/'1-Kurs'!P377-1,"")&lt;&gt;-100%,IFERROR('1-Kurs'!P378/'1-Kurs'!P377-1,""),"")</f>
        <v/>
      </c>
      <c r="Q378" s="1" t="str">
        <f>IF(IFERROR('1-Kurs'!Q378/'1-Kurs'!Q377-1,"")&lt;&gt;-100%,IFERROR('1-Kurs'!Q378/'1-Kurs'!Q377-1,""),"")</f>
        <v/>
      </c>
      <c r="R378" s="1" t="str">
        <f>IF(IFERROR('1-Kurs'!R378/'1-Kurs'!R377-1,"")&lt;&gt;-100%,IFERROR('1-Kurs'!R378/'1-Kurs'!R377-1,""),"")</f>
        <v/>
      </c>
      <c r="S378" s="1" t="str">
        <f>IF(IFERROR('1-Kurs'!S378/'1-Kurs'!S377-1,"")&lt;&gt;-100%,IFERROR('1-Kurs'!S378/'1-Kurs'!S377-1,""),"")</f>
        <v/>
      </c>
      <c r="T378" s="1" t="str">
        <f>IF(IFERROR('1-Kurs'!T378/'1-Kurs'!T377-1,"")&lt;&gt;-100%,IFERROR('1-Kurs'!T378/'1-Kurs'!T377-1,""),"")</f>
        <v/>
      </c>
      <c r="U378" s="1" t="str">
        <f>IF(IFERROR('1-Kurs'!U378/'1-Kurs'!U377-1,"")&lt;&gt;-100%,IFERROR('1-Kurs'!U378/'1-Kurs'!U377-1,""),"")</f>
        <v/>
      </c>
      <c r="V378" s="1" t="str">
        <f>IF(IFERROR('1-Kurs'!V378/'1-Kurs'!V377-1,"")&lt;&gt;-100%,IFERROR('1-Kurs'!V378/'1-Kurs'!V377-1,""),"")</f>
        <v/>
      </c>
      <c r="W378" s="1" t="str">
        <f>IF(IFERROR('1-Kurs'!W378/'1-Kurs'!W377-1,"")&lt;&gt;-100%,IFERROR('1-Kurs'!W378/'1-Kurs'!W377-1,""),"")</f>
        <v/>
      </c>
      <c r="X378" s="1" t="str">
        <f>IF(IFERROR('1-Kurs'!X378/'1-Kurs'!X377-1,"")&lt;&gt;-100%,IFERROR('1-Kurs'!X378/'1-Kurs'!X377-1,""),"")</f>
        <v/>
      </c>
      <c r="Y378" s="1" t="str">
        <f>IF(IFERROR('1-Kurs'!Y378/'1-Kurs'!Y377-1,"")&lt;&gt;-100%,IFERROR('1-Kurs'!Y378/'1-Kurs'!Y377-1,""),"")</f>
        <v/>
      </c>
      <c r="Z378" s="1" t="str">
        <f>IF(IFERROR('1-Kurs'!Z378/'1-Kurs'!Z377-1,"")&lt;&gt;-100%,IFERROR('1-Kurs'!Z378/'1-Kurs'!Z377-1,""),"")</f>
        <v/>
      </c>
      <c r="AA378" s="1" t="str">
        <f>IF(IFERROR('1-Kurs'!AA378/'1-Kurs'!AA377-1,"")&lt;&gt;-100%,IFERROR('1-Kurs'!AA378/'1-Kurs'!AA377-1,""),"")</f>
        <v/>
      </c>
      <c r="AB378" s="1" t="str">
        <f>IF(IFERROR('1-Kurs'!AB378/'1-Kurs'!AB377-1,"")&lt;&gt;-100%,IFERROR('1-Kurs'!AB378/'1-Kurs'!AB377-1,""),"")</f>
        <v/>
      </c>
      <c r="AC378" s="5"/>
    </row>
    <row r="379" spans="1:29" ht="12.75" customHeight="1" x14ac:dyDescent="0.2">
      <c r="A379" s="9" t="str">
        <f>IF('1-Kurs'!A379=0,"",'1-Kurs'!A379)</f>
        <v/>
      </c>
      <c r="B379" s="1" t="str">
        <f>IF(IFERROR('1-Kurs'!B379/'1-Kurs'!B378-1,"")&lt;&gt;-100%,IFERROR('1-Kurs'!B379/'1-Kurs'!B378-1,""),"")</f>
        <v/>
      </c>
      <c r="C379" s="1" t="str">
        <f>IF(IFERROR('1-Kurs'!C379/'1-Kurs'!C378-1,"")&lt;&gt;-100%,IFERROR('1-Kurs'!C379/'1-Kurs'!C378-1,""),"")</f>
        <v/>
      </c>
      <c r="D379" s="1" t="str">
        <f>IF(IFERROR('1-Kurs'!D379/'1-Kurs'!D378-1,"")&lt;&gt;-100%,IFERROR('1-Kurs'!D379/'1-Kurs'!D378-1,""),"")</f>
        <v/>
      </c>
      <c r="E379" s="1" t="str">
        <f>IF(IFERROR('1-Kurs'!E379/'1-Kurs'!E378-1,"")&lt;&gt;-100%,IFERROR('1-Kurs'!E379/'1-Kurs'!E378-1,""),"")</f>
        <v/>
      </c>
      <c r="F379" s="1" t="str">
        <f>IF(IFERROR('1-Kurs'!F379/'1-Kurs'!F378-1,"")&lt;&gt;-100%,IFERROR('1-Kurs'!F379/'1-Kurs'!F378-1,""),"")</f>
        <v/>
      </c>
      <c r="G379" s="1" t="str">
        <f>IF(IFERROR('1-Kurs'!G379/'1-Kurs'!G378-1,"")&lt;&gt;-100%,IFERROR('1-Kurs'!G379/'1-Kurs'!G378-1,""),"")</f>
        <v/>
      </c>
      <c r="H379" s="1" t="str">
        <f>IF(IFERROR('1-Kurs'!H379/'1-Kurs'!H378-1,"")&lt;&gt;-100%,IFERROR('1-Kurs'!H379/'1-Kurs'!H378-1,""),"")</f>
        <v/>
      </c>
      <c r="I379" s="1" t="str">
        <f>IF(IFERROR('1-Kurs'!I379/'1-Kurs'!I378-1,"")&lt;&gt;-100%,IFERROR('1-Kurs'!I379/'1-Kurs'!I378-1,""),"")</f>
        <v/>
      </c>
      <c r="J379" s="1" t="str">
        <f>IF(IFERROR('1-Kurs'!J379/'1-Kurs'!J378-1,"")&lt;&gt;-100%,IFERROR('1-Kurs'!J379/'1-Kurs'!J378-1,""),"")</f>
        <v/>
      </c>
      <c r="K379" s="1" t="str">
        <f>IF(IFERROR('1-Kurs'!K379/'1-Kurs'!K378-1,"")&lt;&gt;-100%,IFERROR('1-Kurs'!K379/'1-Kurs'!K378-1,""),"")</f>
        <v/>
      </c>
      <c r="L379" s="1" t="str">
        <f>IF(IFERROR('1-Kurs'!L379/'1-Kurs'!L378-1,"")&lt;&gt;-100%,IFERROR('1-Kurs'!L379/'1-Kurs'!L378-1,""),"")</f>
        <v/>
      </c>
      <c r="M379" s="1" t="str">
        <f>IF(IFERROR('1-Kurs'!M379/'1-Kurs'!M378-1,"")&lt;&gt;-100%,IFERROR('1-Kurs'!M379/'1-Kurs'!M378-1,""),"")</f>
        <v/>
      </c>
      <c r="N379" s="1" t="str">
        <f>IF(IFERROR('1-Kurs'!N379/'1-Kurs'!N378-1,"")&lt;&gt;-100%,IFERROR('1-Kurs'!N379/'1-Kurs'!N378-1,""),"")</f>
        <v/>
      </c>
      <c r="O379" s="1" t="str">
        <f>IF(IFERROR('1-Kurs'!O379/'1-Kurs'!O378-1,"")&lt;&gt;-100%,IFERROR('1-Kurs'!O379/'1-Kurs'!O378-1,""),"")</f>
        <v/>
      </c>
      <c r="P379" s="1" t="str">
        <f>IF(IFERROR('1-Kurs'!P379/'1-Kurs'!P378-1,"")&lt;&gt;-100%,IFERROR('1-Kurs'!P379/'1-Kurs'!P378-1,""),"")</f>
        <v/>
      </c>
      <c r="Q379" s="1" t="str">
        <f>IF(IFERROR('1-Kurs'!Q379/'1-Kurs'!Q378-1,"")&lt;&gt;-100%,IFERROR('1-Kurs'!Q379/'1-Kurs'!Q378-1,""),"")</f>
        <v/>
      </c>
      <c r="R379" s="1" t="str">
        <f>IF(IFERROR('1-Kurs'!R379/'1-Kurs'!R378-1,"")&lt;&gt;-100%,IFERROR('1-Kurs'!R379/'1-Kurs'!R378-1,""),"")</f>
        <v/>
      </c>
      <c r="S379" s="1" t="str">
        <f>IF(IFERROR('1-Kurs'!S379/'1-Kurs'!S378-1,"")&lt;&gt;-100%,IFERROR('1-Kurs'!S379/'1-Kurs'!S378-1,""),"")</f>
        <v/>
      </c>
      <c r="T379" s="1" t="str">
        <f>IF(IFERROR('1-Kurs'!T379/'1-Kurs'!T378-1,"")&lt;&gt;-100%,IFERROR('1-Kurs'!T379/'1-Kurs'!T378-1,""),"")</f>
        <v/>
      </c>
      <c r="U379" s="1" t="str">
        <f>IF(IFERROR('1-Kurs'!U379/'1-Kurs'!U378-1,"")&lt;&gt;-100%,IFERROR('1-Kurs'!U379/'1-Kurs'!U378-1,""),"")</f>
        <v/>
      </c>
      <c r="V379" s="1" t="str">
        <f>IF(IFERROR('1-Kurs'!V379/'1-Kurs'!V378-1,"")&lt;&gt;-100%,IFERROR('1-Kurs'!V379/'1-Kurs'!V378-1,""),"")</f>
        <v/>
      </c>
      <c r="W379" s="1" t="str">
        <f>IF(IFERROR('1-Kurs'!W379/'1-Kurs'!W378-1,"")&lt;&gt;-100%,IFERROR('1-Kurs'!W379/'1-Kurs'!W378-1,""),"")</f>
        <v/>
      </c>
      <c r="X379" s="1" t="str">
        <f>IF(IFERROR('1-Kurs'!X379/'1-Kurs'!X378-1,"")&lt;&gt;-100%,IFERROR('1-Kurs'!X379/'1-Kurs'!X378-1,""),"")</f>
        <v/>
      </c>
      <c r="Y379" s="1" t="str">
        <f>IF(IFERROR('1-Kurs'!Y379/'1-Kurs'!Y378-1,"")&lt;&gt;-100%,IFERROR('1-Kurs'!Y379/'1-Kurs'!Y378-1,""),"")</f>
        <v/>
      </c>
      <c r="Z379" s="1" t="str">
        <f>IF(IFERROR('1-Kurs'!Z379/'1-Kurs'!Z378-1,"")&lt;&gt;-100%,IFERROR('1-Kurs'!Z379/'1-Kurs'!Z378-1,""),"")</f>
        <v/>
      </c>
      <c r="AA379" s="1" t="str">
        <f>IF(IFERROR('1-Kurs'!AA379/'1-Kurs'!AA378-1,"")&lt;&gt;-100%,IFERROR('1-Kurs'!AA379/'1-Kurs'!AA378-1,""),"")</f>
        <v/>
      </c>
      <c r="AB379" s="1" t="str">
        <f>IF(IFERROR('1-Kurs'!AB379/'1-Kurs'!AB378-1,"")&lt;&gt;-100%,IFERROR('1-Kurs'!AB379/'1-Kurs'!AB378-1,""),"")</f>
        <v/>
      </c>
      <c r="AC379" s="5"/>
    </row>
    <row r="380" spans="1:29" ht="12.75" customHeight="1" x14ac:dyDescent="0.2">
      <c r="A380" s="9" t="str">
        <f>IF('1-Kurs'!A380=0,"",'1-Kurs'!A380)</f>
        <v/>
      </c>
      <c r="B380" s="1" t="str">
        <f>IF(IFERROR('1-Kurs'!B380/'1-Kurs'!B379-1,"")&lt;&gt;-100%,IFERROR('1-Kurs'!B380/'1-Kurs'!B379-1,""),"")</f>
        <v/>
      </c>
      <c r="C380" s="1" t="str">
        <f>IF(IFERROR('1-Kurs'!C380/'1-Kurs'!C379-1,"")&lt;&gt;-100%,IFERROR('1-Kurs'!C380/'1-Kurs'!C379-1,""),"")</f>
        <v/>
      </c>
      <c r="D380" s="1" t="str">
        <f>IF(IFERROR('1-Kurs'!D380/'1-Kurs'!D379-1,"")&lt;&gt;-100%,IFERROR('1-Kurs'!D380/'1-Kurs'!D379-1,""),"")</f>
        <v/>
      </c>
      <c r="E380" s="1" t="str">
        <f>IF(IFERROR('1-Kurs'!E380/'1-Kurs'!E379-1,"")&lt;&gt;-100%,IFERROR('1-Kurs'!E380/'1-Kurs'!E379-1,""),"")</f>
        <v/>
      </c>
      <c r="F380" s="1" t="str">
        <f>IF(IFERROR('1-Kurs'!F380/'1-Kurs'!F379-1,"")&lt;&gt;-100%,IFERROR('1-Kurs'!F380/'1-Kurs'!F379-1,""),"")</f>
        <v/>
      </c>
      <c r="G380" s="1" t="str">
        <f>IF(IFERROR('1-Kurs'!G380/'1-Kurs'!G379-1,"")&lt;&gt;-100%,IFERROR('1-Kurs'!G380/'1-Kurs'!G379-1,""),"")</f>
        <v/>
      </c>
      <c r="H380" s="1" t="str">
        <f>IF(IFERROR('1-Kurs'!H380/'1-Kurs'!H379-1,"")&lt;&gt;-100%,IFERROR('1-Kurs'!H380/'1-Kurs'!H379-1,""),"")</f>
        <v/>
      </c>
      <c r="I380" s="1" t="str">
        <f>IF(IFERROR('1-Kurs'!I380/'1-Kurs'!I379-1,"")&lt;&gt;-100%,IFERROR('1-Kurs'!I380/'1-Kurs'!I379-1,""),"")</f>
        <v/>
      </c>
      <c r="J380" s="1" t="str">
        <f>IF(IFERROR('1-Kurs'!J380/'1-Kurs'!J379-1,"")&lt;&gt;-100%,IFERROR('1-Kurs'!J380/'1-Kurs'!J379-1,""),"")</f>
        <v/>
      </c>
      <c r="K380" s="1" t="str">
        <f>IF(IFERROR('1-Kurs'!K380/'1-Kurs'!K379-1,"")&lt;&gt;-100%,IFERROR('1-Kurs'!K380/'1-Kurs'!K379-1,""),"")</f>
        <v/>
      </c>
      <c r="L380" s="1" t="str">
        <f>IF(IFERROR('1-Kurs'!L380/'1-Kurs'!L379-1,"")&lt;&gt;-100%,IFERROR('1-Kurs'!L380/'1-Kurs'!L379-1,""),"")</f>
        <v/>
      </c>
      <c r="M380" s="1" t="str">
        <f>IF(IFERROR('1-Kurs'!M380/'1-Kurs'!M379-1,"")&lt;&gt;-100%,IFERROR('1-Kurs'!M380/'1-Kurs'!M379-1,""),"")</f>
        <v/>
      </c>
      <c r="N380" s="1" t="str">
        <f>IF(IFERROR('1-Kurs'!N380/'1-Kurs'!N379-1,"")&lt;&gt;-100%,IFERROR('1-Kurs'!N380/'1-Kurs'!N379-1,""),"")</f>
        <v/>
      </c>
      <c r="O380" s="1" t="str">
        <f>IF(IFERROR('1-Kurs'!O380/'1-Kurs'!O379-1,"")&lt;&gt;-100%,IFERROR('1-Kurs'!O380/'1-Kurs'!O379-1,""),"")</f>
        <v/>
      </c>
      <c r="P380" s="1" t="str">
        <f>IF(IFERROR('1-Kurs'!P380/'1-Kurs'!P379-1,"")&lt;&gt;-100%,IFERROR('1-Kurs'!P380/'1-Kurs'!P379-1,""),"")</f>
        <v/>
      </c>
      <c r="Q380" s="1" t="str">
        <f>IF(IFERROR('1-Kurs'!Q380/'1-Kurs'!Q379-1,"")&lt;&gt;-100%,IFERROR('1-Kurs'!Q380/'1-Kurs'!Q379-1,""),"")</f>
        <v/>
      </c>
      <c r="R380" s="1" t="str">
        <f>IF(IFERROR('1-Kurs'!R380/'1-Kurs'!R379-1,"")&lt;&gt;-100%,IFERROR('1-Kurs'!R380/'1-Kurs'!R379-1,""),"")</f>
        <v/>
      </c>
      <c r="S380" s="1" t="str">
        <f>IF(IFERROR('1-Kurs'!S380/'1-Kurs'!S379-1,"")&lt;&gt;-100%,IFERROR('1-Kurs'!S380/'1-Kurs'!S379-1,""),"")</f>
        <v/>
      </c>
      <c r="T380" s="1" t="str">
        <f>IF(IFERROR('1-Kurs'!T380/'1-Kurs'!T379-1,"")&lt;&gt;-100%,IFERROR('1-Kurs'!T380/'1-Kurs'!T379-1,""),"")</f>
        <v/>
      </c>
      <c r="U380" s="1" t="str">
        <f>IF(IFERROR('1-Kurs'!U380/'1-Kurs'!U379-1,"")&lt;&gt;-100%,IFERROR('1-Kurs'!U380/'1-Kurs'!U379-1,""),"")</f>
        <v/>
      </c>
      <c r="V380" s="1" t="str">
        <f>IF(IFERROR('1-Kurs'!V380/'1-Kurs'!V379-1,"")&lt;&gt;-100%,IFERROR('1-Kurs'!V380/'1-Kurs'!V379-1,""),"")</f>
        <v/>
      </c>
      <c r="W380" s="1" t="str">
        <f>IF(IFERROR('1-Kurs'!W380/'1-Kurs'!W379-1,"")&lt;&gt;-100%,IFERROR('1-Kurs'!W380/'1-Kurs'!W379-1,""),"")</f>
        <v/>
      </c>
      <c r="X380" s="1" t="str">
        <f>IF(IFERROR('1-Kurs'!X380/'1-Kurs'!X379-1,"")&lt;&gt;-100%,IFERROR('1-Kurs'!X380/'1-Kurs'!X379-1,""),"")</f>
        <v/>
      </c>
      <c r="Y380" s="1" t="str">
        <f>IF(IFERROR('1-Kurs'!Y380/'1-Kurs'!Y379-1,"")&lt;&gt;-100%,IFERROR('1-Kurs'!Y380/'1-Kurs'!Y379-1,""),"")</f>
        <v/>
      </c>
      <c r="Z380" s="1" t="str">
        <f>IF(IFERROR('1-Kurs'!Z380/'1-Kurs'!Z379-1,"")&lt;&gt;-100%,IFERROR('1-Kurs'!Z380/'1-Kurs'!Z379-1,""),"")</f>
        <v/>
      </c>
      <c r="AA380" s="1" t="str">
        <f>IF(IFERROR('1-Kurs'!AA380/'1-Kurs'!AA379-1,"")&lt;&gt;-100%,IFERROR('1-Kurs'!AA380/'1-Kurs'!AA379-1,""),"")</f>
        <v/>
      </c>
      <c r="AB380" s="1" t="str">
        <f>IF(IFERROR('1-Kurs'!AB380/'1-Kurs'!AB379-1,"")&lt;&gt;-100%,IFERROR('1-Kurs'!AB380/'1-Kurs'!AB379-1,""),"")</f>
        <v/>
      </c>
      <c r="AC380" s="5"/>
    </row>
    <row r="381" spans="1:29" ht="12.75" customHeight="1" x14ac:dyDescent="0.2">
      <c r="A381" s="9" t="str">
        <f>IF('1-Kurs'!A381=0,"",'1-Kurs'!A381)</f>
        <v/>
      </c>
      <c r="B381" s="1" t="str">
        <f>IF(IFERROR('1-Kurs'!B381/'1-Kurs'!B380-1,"")&lt;&gt;-100%,IFERROR('1-Kurs'!B381/'1-Kurs'!B380-1,""),"")</f>
        <v/>
      </c>
      <c r="C381" s="1" t="str">
        <f>IF(IFERROR('1-Kurs'!C381/'1-Kurs'!C380-1,"")&lt;&gt;-100%,IFERROR('1-Kurs'!C381/'1-Kurs'!C380-1,""),"")</f>
        <v/>
      </c>
      <c r="D381" s="1" t="str">
        <f>IF(IFERROR('1-Kurs'!D381/'1-Kurs'!D380-1,"")&lt;&gt;-100%,IFERROR('1-Kurs'!D381/'1-Kurs'!D380-1,""),"")</f>
        <v/>
      </c>
      <c r="E381" s="1" t="str">
        <f>IF(IFERROR('1-Kurs'!E381/'1-Kurs'!E380-1,"")&lt;&gt;-100%,IFERROR('1-Kurs'!E381/'1-Kurs'!E380-1,""),"")</f>
        <v/>
      </c>
      <c r="F381" s="1" t="str">
        <f>IF(IFERROR('1-Kurs'!F381/'1-Kurs'!F380-1,"")&lt;&gt;-100%,IFERROR('1-Kurs'!F381/'1-Kurs'!F380-1,""),"")</f>
        <v/>
      </c>
      <c r="G381" s="1" t="str">
        <f>IF(IFERROR('1-Kurs'!G381/'1-Kurs'!G380-1,"")&lt;&gt;-100%,IFERROR('1-Kurs'!G381/'1-Kurs'!G380-1,""),"")</f>
        <v/>
      </c>
      <c r="H381" s="1" t="str">
        <f>IF(IFERROR('1-Kurs'!H381/'1-Kurs'!H380-1,"")&lt;&gt;-100%,IFERROR('1-Kurs'!H381/'1-Kurs'!H380-1,""),"")</f>
        <v/>
      </c>
      <c r="I381" s="1" t="str">
        <f>IF(IFERROR('1-Kurs'!I381/'1-Kurs'!I380-1,"")&lt;&gt;-100%,IFERROR('1-Kurs'!I381/'1-Kurs'!I380-1,""),"")</f>
        <v/>
      </c>
      <c r="J381" s="1" t="str">
        <f>IF(IFERROR('1-Kurs'!J381/'1-Kurs'!J380-1,"")&lt;&gt;-100%,IFERROR('1-Kurs'!J381/'1-Kurs'!J380-1,""),"")</f>
        <v/>
      </c>
      <c r="K381" s="1" t="str">
        <f>IF(IFERROR('1-Kurs'!K381/'1-Kurs'!K380-1,"")&lt;&gt;-100%,IFERROR('1-Kurs'!K381/'1-Kurs'!K380-1,""),"")</f>
        <v/>
      </c>
      <c r="L381" s="1" t="str">
        <f>IF(IFERROR('1-Kurs'!L381/'1-Kurs'!L380-1,"")&lt;&gt;-100%,IFERROR('1-Kurs'!L381/'1-Kurs'!L380-1,""),"")</f>
        <v/>
      </c>
      <c r="M381" s="1" t="str">
        <f>IF(IFERROR('1-Kurs'!M381/'1-Kurs'!M380-1,"")&lt;&gt;-100%,IFERROR('1-Kurs'!M381/'1-Kurs'!M380-1,""),"")</f>
        <v/>
      </c>
      <c r="N381" s="1" t="str">
        <f>IF(IFERROR('1-Kurs'!N381/'1-Kurs'!N380-1,"")&lt;&gt;-100%,IFERROR('1-Kurs'!N381/'1-Kurs'!N380-1,""),"")</f>
        <v/>
      </c>
      <c r="O381" s="1" t="str">
        <f>IF(IFERROR('1-Kurs'!O381/'1-Kurs'!O380-1,"")&lt;&gt;-100%,IFERROR('1-Kurs'!O381/'1-Kurs'!O380-1,""),"")</f>
        <v/>
      </c>
      <c r="P381" s="1" t="str">
        <f>IF(IFERROR('1-Kurs'!P381/'1-Kurs'!P380-1,"")&lt;&gt;-100%,IFERROR('1-Kurs'!P381/'1-Kurs'!P380-1,""),"")</f>
        <v/>
      </c>
      <c r="Q381" s="1" t="str">
        <f>IF(IFERROR('1-Kurs'!Q381/'1-Kurs'!Q380-1,"")&lt;&gt;-100%,IFERROR('1-Kurs'!Q381/'1-Kurs'!Q380-1,""),"")</f>
        <v/>
      </c>
      <c r="R381" s="1" t="str">
        <f>IF(IFERROR('1-Kurs'!R381/'1-Kurs'!R380-1,"")&lt;&gt;-100%,IFERROR('1-Kurs'!R381/'1-Kurs'!R380-1,""),"")</f>
        <v/>
      </c>
      <c r="S381" s="1" t="str">
        <f>IF(IFERROR('1-Kurs'!S381/'1-Kurs'!S380-1,"")&lt;&gt;-100%,IFERROR('1-Kurs'!S381/'1-Kurs'!S380-1,""),"")</f>
        <v/>
      </c>
      <c r="T381" s="1" t="str">
        <f>IF(IFERROR('1-Kurs'!T381/'1-Kurs'!T380-1,"")&lt;&gt;-100%,IFERROR('1-Kurs'!T381/'1-Kurs'!T380-1,""),"")</f>
        <v/>
      </c>
      <c r="U381" s="1" t="str">
        <f>IF(IFERROR('1-Kurs'!U381/'1-Kurs'!U380-1,"")&lt;&gt;-100%,IFERROR('1-Kurs'!U381/'1-Kurs'!U380-1,""),"")</f>
        <v/>
      </c>
      <c r="V381" s="1" t="str">
        <f>IF(IFERROR('1-Kurs'!V381/'1-Kurs'!V380-1,"")&lt;&gt;-100%,IFERROR('1-Kurs'!V381/'1-Kurs'!V380-1,""),"")</f>
        <v/>
      </c>
      <c r="W381" s="1" t="str">
        <f>IF(IFERROR('1-Kurs'!W381/'1-Kurs'!W380-1,"")&lt;&gt;-100%,IFERROR('1-Kurs'!W381/'1-Kurs'!W380-1,""),"")</f>
        <v/>
      </c>
      <c r="X381" s="1" t="str">
        <f>IF(IFERROR('1-Kurs'!X381/'1-Kurs'!X380-1,"")&lt;&gt;-100%,IFERROR('1-Kurs'!X381/'1-Kurs'!X380-1,""),"")</f>
        <v/>
      </c>
      <c r="Y381" s="1" t="str">
        <f>IF(IFERROR('1-Kurs'!Y381/'1-Kurs'!Y380-1,"")&lt;&gt;-100%,IFERROR('1-Kurs'!Y381/'1-Kurs'!Y380-1,""),"")</f>
        <v/>
      </c>
      <c r="Z381" s="1" t="str">
        <f>IF(IFERROR('1-Kurs'!Z381/'1-Kurs'!Z380-1,"")&lt;&gt;-100%,IFERROR('1-Kurs'!Z381/'1-Kurs'!Z380-1,""),"")</f>
        <v/>
      </c>
      <c r="AA381" s="1" t="str">
        <f>IF(IFERROR('1-Kurs'!AA381/'1-Kurs'!AA380-1,"")&lt;&gt;-100%,IFERROR('1-Kurs'!AA381/'1-Kurs'!AA380-1,""),"")</f>
        <v/>
      </c>
      <c r="AB381" s="1" t="str">
        <f>IF(IFERROR('1-Kurs'!AB381/'1-Kurs'!AB380-1,"")&lt;&gt;-100%,IFERROR('1-Kurs'!AB381/'1-Kurs'!AB380-1,""),"")</f>
        <v/>
      </c>
      <c r="AC381" s="5"/>
    </row>
    <row r="382" spans="1:29" ht="12.75" customHeight="1" x14ac:dyDescent="0.2">
      <c r="A382" s="9" t="str">
        <f>IF('1-Kurs'!A382=0,"",'1-Kurs'!A382)</f>
        <v/>
      </c>
      <c r="B382" s="1" t="str">
        <f>IF(IFERROR('1-Kurs'!B382/'1-Kurs'!B381-1,"")&lt;&gt;-100%,IFERROR('1-Kurs'!B382/'1-Kurs'!B381-1,""),"")</f>
        <v/>
      </c>
      <c r="C382" s="1" t="str">
        <f>IF(IFERROR('1-Kurs'!C382/'1-Kurs'!C381-1,"")&lt;&gt;-100%,IFERROR('1-Kurs'!C382/'1-Kurs'!C381-1,""),"")</f>
        <v/>
      </c>
      <c r="D382" s="1" t="str">
        <f>IF(IFERROR('1-Kurs'!D382/'1-Kurs'!D381-1,"")&lt;&gt;-100%,IFERROR('1-Kurs'!D382/'1-Kurs'!D381-1,""),"")</f>
        <v/>
      </c>
      <c r="E382" s="1" t="str">
        <f>IF(IFERROR('1-Kurs'!E382/'1-Kurs'!E381-1,"")&lt;&gt;-100%,IFERROR('1-Kurs'!E382/'1-Kurs'!E381-1,""),"")</f>
        <v/>
      </c>
      <c r="F382" s="1" t="str">
        <f>IF(IFERROR('1-Kurs'!F382/'1-Kurs'!F381-1,"")&lt;&gt;-100%,IFERROR('1-Kurs'!F382/'1-Kurs'!F381-1,""),"")</f>
        <v/>
      </c>
      <c r="G382" s="1" t="str">
        <f>IF(IFERROR('1-Kurs'!G382/'1-Kurs'!G381-1,"")&lt;&gt;-100%,IFERROR('1-Kurs'!G382/'1-Kurs'!G381-1,""),"")</f>
        <v/>
      </c>
      <c r="H382" s="1" t="str">
        <f>IF(IFERROR('1-Kurs'!H382/'1-Kurs'!H381-1,"")&lt;&gt;-100%,IFERROR('1-Kurs'!H382/'1-Kurs'!H381-1,""),"")</f>
        <v/>
      </c>
      <c r="I382" s="1" t="str">
        <f>IF(IFERROR('1-Kurs'!I382/'1-Kurs'!I381-1,"")&lt;&gt;-100%,IFERROR('1-Kurs'!I382/'1-Kurs'!I381-1,""),"")</f>
        <v/>
      </c>
      <c r="J382" s="1" t="str">
        <f>IF(IFERROR('1-Kurs'!J382/'1-Kurs'!J381-1,"")&lt;&gt;-100%,IFERROR('1-Kurs'!J382/'1-Kurs'!J381-1,""),"")</f>
        <v/>
      </c>
      <c r="K382" s="1" t="str">
        <f>IF(IFERROR('1-Kurs'!K382/'1-Kurs'!K381-1,"")&lt;&gt;-100%,IFERROR('1-Kurs'!K382/'1-Kurs'!K381-1,""),"")</f>
        <v/>
      </c>
      <c r="L382" s="1" t="str">
        <f>IF(IFERROR('1-Kurs'!L382/'1-Kurs'!L381-1,"")&lt;&gt;-100%,IFERROR('1-Kurs'!L382/'1-Kurs'!L381-1,""),"")</f>
        <v/>
      </c>
      <c r="M382" s="1" t="str">
        <f>IF(IFERROR('1-Kurs'!M382/'1-Kurs'!M381-1,"")&lt;&gt;-100%,IFERROR('1-Kurs'!M382/'1-Kurs'!M381-1,""),"")</f>
        <v/>
      </c>
      <c r="N382" s="1" t="str">
        <f>IF(IFERROR('1-Kurs'!N382/'1-Kurs'!N381-1,"")&lt;&gt;-100%,IFERROR('1-Kurs'!N382/'1-Kurs'!N381-1,""),"")</f>
        <v/>
      </c>
      <c r="O382" s="1" t="str">
        <f>IF(IFERROR('1-Kurs'!O382/'1-Kurs'!O381-1,"")&lt;&gt;-100%,IFERROR('1-Kurs'!O382/'1-Kurs'!O381-1,""),"")</f>
        <v/>
      </c>
      <c r="P382" s="1" t="str">
        <f>IF(IFERROR('1-Kurs'!P382/'1-Kurs'!P381-1,"")&lt;&gt;-100%,IFERROR('1-Kurs'!P382/'1-Kurs'!P381-1,""),"")</f>
        <v/>
      </c>
      <c r="Q382" s="1" t="str">
        <f>IF(IFERROR('1-Kurs'!Q382/'1-Kurs'!Q381-1,"")&lt;&gt;-100%,IFERROR('1-Kurs'!Q382/'1-Kurs'!Q381-1,""),"")</f>
        <v/>
      </c>
      <c r="R382" s="1" t="str">
        <f>IF(IFERROR('1-Kurs'!R382/'1-Kurs'!R381-1,"")&lt;&gt;-100%,IFERROR('1-Kurs'!R382/'1-Kurs'!R381-1,""),"")</f>
        <v/>
      </c>
      <c r="S382" s="1" t="str">
        <f>IF(IFERROR('1-Kurs'!S382/'1-Kurs'!S381-1,"")&lt;&gt;-100%,IFERROR('1-Kurs'!S382/'1-Kurs'!S381-1,""),"")</f>
        <v/>
      </c>
      <c r="T382" s="1" t="str">
        <f>IF(IFERROR('1-Kurs'!T382/'1-Kurs'!T381-1,"")&lt;&gt;-100%,IFERROR('1-Kurs'!T382/'1-Kurs'!T381-1,""),"")</f>
        <v/>
      </c>
      <c r="U382" s="1" t="str">
        <f>IF(IFERROR('1-Kurs'!U382/'1-Kurs'!U381-1,"")&lt;&gt;-100%,IFERROR('1-Kurs'!U382/'1-Kurs'!U381-1,""),"")</f>
        <v/>
      </c>
      <c r="V382" s="1" t="str">
        <f>IF(IFERROR('1-Kurs'!V382/'1-Kurs'!V381-1,"")&lt;&gt;-100%,IFERROR('1-Kurs'!V382/'1-Kurs'!V381-1,""),"")</f>
        <v/>
      </c>
      <c r="W382" s="1" t="str">
        <f>IF(IFERROR('1-Kurs'!W382/'1-Kurs'!W381-1,"")&lt;&gt;-100%,IFERROR('1-Kurs'!W382/'1-Kurs'!W381-1,""),"")</f>
        <v/>
      </c>
      <c r="X382" s="1" t="str">
        <f>IF(IFERROR('1-Kurs'!X382/'1-Kurs'!X381-1,"")&lt;&gt;-100%,IFERROR('1-Kurs'!X382/'1-Kurs'!X381-1,""),"")</f>
        <v/>
      </c>
      <c r="Y382" s="1" t="str">
        <f>IF(IFERROR('1-Kurs'!Y382/'1-Kurs'!Y381-1,"")&lt;&gt;-100%,IFERROR('1-Kurs'!Y382/'1-Kurs'!Y381-1,""),"")</f>
        <v/>
      </c>
      <c r="Z382" s="1" t="str">
        <f>IF(IFERROR('1-Kurs'!Z382/'1-Kurs'!Z381-1,"")&lt;&gt;-100%,IFERROR('1-Kurs'!Z382/'1-Kurs'!Z381-1,""),"")</f>
        <v/>
      </c>
      <c r="AA382" s="1" t="str">
        <f>IF(IFERROR('1-Kurs'!AA382/'1-Kurs'!AA381-1,"")&lt;&gt;-100%,IFERROR('1-Kurs'!AA382/'1-Kurs'!AA381-1,""),"")</f>
        <v/>
      </c>
      <c r="AB382" s="1" t="str">
        <f>IF(IFERROR('1-Kurs'!AB382/'1-Kurs'!AB381-1,"")&lt;&gt;-100%,IFERROR('1-Kurs'!AB382/'1-Kurs'!AB381-1,""),"")</f>
        <v/>
      </c>
      <c r="AC382" s="5"/>
    </row>
    <row r="383" spans="1:29" ht="12.75" customHeight="1" x14ac:dyDescent="0.2">
      <c r="A383" s="9" t="str">
        <f>IF('1-Kurs'!A383=0,"",'1-Kurs'!A383)</f>
        <v/>
      </c>
      <c r="B383" s="1" t="str">
        <f>IF(IFERROR('1-Kurs'!B383/'1-Kurs'!B382-1,"")&lt;&gt;-100%,IFERROR('1-Kurs'!B383/'1-Kurs'!B382-1,""),"")</f>
        <v/>
      </c>
      <c r="C383" s="1" t="str">
        <f>IF(IFERROR('1-Kurs'!C383/'1-Kurs'!C382-1,"")&lt;&gt;-100%,IFERROR('1-Kurs'!C383/'1-Kurs'!C382-1,""),"")</f>
        <v/>
      </c>
      <c r="D383" s="1" t="str">
        <f>IF(IFERROR('1-Kurs'!D383/'1-Kurs'!D382-1,"")&lt;&gt;-100%,IFERROR('1-Kurs'!D383/'1-Kurs'!D382-1,""),"")</f>
        <v/>
      </c>
      <c r="E383" s="1" t="str">
        <f>IF(IFERROR('1-Kurs'!E383/'1-Kurs'!E382-1,"")&lt;&gt;-100%,IFERROR('1-Kurs'!E383/'1-Kurs'!E382-1,""),"")</f>
        <v/>
      </c>
      <c r="F383" s="1" t="str">
        <f>IF(IFERROR('1-Kurs'!F383/'1-Kurs'!F382-1,"")&lt;&gt;-100%,IFERROR('1-Kurs'!F383/'1-Kurs'!F382-1,""),"")</f>
        <v/>
      </c>
      <c r="G383" s="1" t="str">
        <f>IF(IFERROR('1-Kurs'!G383/'1-Kurs'!G382-1,"")&lt;&gt;-100%,IFERROR('1-Kurs'!G383/'1-Kurs'!G382-1,""),"")</f>
        <v/>
      </c>
      <c r="H383" s="1" t="str">
        <f>IF(IFERROR('1-Kurs'!H383/'1-Kurs'!H382-1,"")&lt;&gt;-100%,IFERROR('1-Kurs'!H383/'1-Kurs'!H382-1,""),"")</f>
        <v/>
      </c>
      <c r="I383" s="1" t="str">
        <f>IF(IFERROR('1-Kurs'!I383/'1-Kurs'!I382-1,"")&lt;&gt;-100%,IFERROR('1-Kurs'!I383/'1-Kurs'!I382-1,""),"")</f>
        <v/>
      </c>
      <c r="J383" s="1" t="str">
        <f>IF(IFERROR('1-Kurs'!J383/'1-Kurs'!J382-1,"")&lt;&gt;-100%,IFERROR('1-Kurs'!J383/'1-Kurs'!J382-1,""),"")</f>
        <v/>
      </c>
      <c r="K383" s="1" t="str">
        <f>IF(IFERROR('1-Kurs'!K383/'1-Kurs'!K382-1,"")&lt;&gt;-100%,IFERROR('1-Kurs'!K383/'1-Kurs'!K382-1,""),"")</f>
        <v/>
      </c>
      <c r="L383" s="1" t="str">
        <f>IF(IFERROR('1-Kurs'!L383/'1-Kurs'!L382-1,"")&lt;&gt;-100%,IFERROR('1-Kurs'!L383/'1-Kurs'!L382-1,""),"")</f>
        <v/>
      </c>
      <c r="M383" s="1" t="str">
        <f>IF(IFERROR('1-Kurs'!M383/'1-Kurs'!M382-1,"")&lt;&gt;-100%,IFERROR('1-Kurs'!M383/'1-Kurs'!M382-1,""),"")</f>
        <v/>
      </c>
      <c r="N383" s="1" t="str">
        <f>IF(IFERROR('1-Kurs'!N383/'1-Kurs'!N382-1,"")&lt;&gt;-100%,IFERROR('1-Kurs'!N383/'1-Kurs'!N382-1,""),"")</f>
        <v/>
      </c>
      <c r="O383" s="1" t="str">
        <f>IF(IFERROR('1-Kurs'!O383/'1-Kurs'!O382-1,"")&lt;&gt;-100%,IFERROR('1-Kurs'!O383/'1-Kurs'!O382-1,""),"")</f>
        <v/>
      </c>
      <c r="P383" s="1" t="str">
        <f>IF(IFERROR('1-Kurs'!P383/'1-Kurs'!P382-1,"")&lt;&gt;-100%,IFERROR('1-Kurs'!P383/'1-Kurs'!P382-1,""),"")</f>
        <v/>
      </c>
      <c r="Q383" s="1" t="str">
        <f>IF(IFERROR('1-Kurs'!Q383/'1-Kurs'!Q382-1,"")&lt;&gt;-100%,IFERROR('1-Kurs'!Q383/'1-Kurs'!Q382-1,""),"")</f>
        <v/>
      </c>
      <c r="R383" s="1" t="str">
        <f>IF(IFERROR('1-Kurs'!R383/'1-Kurs'!R382-1,"")&lt;&gt;-100%,IFERROR('1-Kurs'!R383/'1-Kurs'!R382-1,""),"")</f>
        <v/>
      </c>
      <c r="S383" s="1" t="str">
        <f>IF(IFERROR('1-Kurs'!S383/'1-Kurs'!S382-1,"")&lt;&gt;-100%,IFERROR('1-Kurs'!S383/'1-Kurs'!S382-1,""),"")</f>
        <v/>
      </c>
      <c r="T383" s="1" t="str">
        <f>IF(IFERROR('1-Kurs'!T383/'1-Kurs'!T382-1,"")&lt;&gt;-100%,IFERROR('1-Kurs'!T383/'1-Kurs'!T382-1,""),"")</f>
        <v/>
      </c>
      <c r="U383" s="1" t="str">
        <f>IF(IFERROR('1-Kurs'!U383/'1-Kurs'!U382-1,"")&lt;&gt;-100%,IFERROR('1-Kurs'!U383/'1-Kurs'!U382-1,""),"")</f>
        <v/>
      </c>
      <c r="V383" s="1" t="str">
        <f>IF(IFERROR('1-Kurs'!V383/'1-Kurs'!V382-1,"")&lt;&gt;-100%,IFERROR('1-Kurs'!V383/'1-Kurs'!V382-1,""),"")</f>
        <v/>
      </c>
      <c r="W383" s="1" t="str">
        <f>IF(IFERROR('1-Kurs'!W383/'1-Kurs'!W382-1,"")&lt;&gt;-100%,IFERROR('1-Kurs'!W383/'1-Kurs'!W382-1,""),"")</f>
        <v/>
      </c>
      <c r="X383" s="1" t="str">
        <f>IF(IFERROR('1-Kurs'!X383/'1-Kurs'!X382-1,"")&lt;&gt;-100%,IFERROR('1-Kurs'!X383/'1-Kurs'!X382-1,""),"")</f>
        <v/>
      </c>
      <c r="Y383" s="1" t="str">
        <f>IF(IFERROR('1-Kurs'!Y383/'1-Kurs'!Y382-1,"")&lt;&gt;-100%,IFERROR('1-Kurs'!Y383/'1-Kurs'!Y382-1,""),"")</f>
        <v/>
      </c>
      <c r="Z383" s="1" t="str">
        <f>IF(IFERROR('1-Kurs'!Z383/'1-Kurs'!Z382-1,"")&lt;&gt;-100%,IFERROR('1-Kurs'!Z383/'1-Kurs'!Z382-1,""),"")</f>
        <v/>
      </c>
      <c r="AA383" s="1" t="str">
        <f>IF(IFERROR('1-Kurs'!AA383/'1-Kurs'!AA382-1,"")&lt;&gt;-100%,IFERROR('1-Kurs'!AA383/'1-Kurs'!AA382-1,""),"")</f>
        <v/>
      </c>
      <c r="AB383" s="1" t="str">
        <f>IF(IFERROR('1-Kurs'!AB383/'1-Kurs'!AB382-1,"")&lt;&gt;-100%,IFERROR('1-Kurs'!AB383/'1-Kurs'!AB382-1,""),"")</f>
        <v/>
      </c>
      <c r="AC383" s="5"/>
    </row>
    <row r="384" spans="1:29" ht="12.75" customHeight="1" x14ac:dyDescent="0.2">
      <c r="A384" s="9" t="str">
        <f>IF('1-Kurs'!A384=0,"",'1-Kurs'!A384)</f>
        <v/>
      </c>
      <c r="B384" s="1" t="str">
        <f>IF(IFERROR('1-Kurs'!B384/'1-Kurs'!B383-1,"")&lt;&gt;-100%,IFERROR('1-Kurs'!B384/'1-Kurs'!B383-1,""),"")</f>
        <v/>
      </c>
      <c r="C384" s="1" t="str">
        <f>IF(IFERROR('1-Kurs'!C384/'1-Kurs'!C383-1,"")&lt;&gt;-100%,IFERROR('1-Kurs'!C384/'1-Kurs'!C383-1,""),"")</f>
        <v/>
      </c>
      <c r="D384" s="1"/>
      <c r="E384" s="1" t="str">
        <f>IF(IFERROR('1-Kurs'!E384/'1-Kurs'!E383-1,"")&lt;&gt;-100%,IFERROR('1-Kurs'!E384/'1-Kurs'!E383-1,""),"")</f>
        <v/>
      </c>
      <c r="F384" s="1" t="str">
        <f>IF(IFERROR('1-Kurs'!F384/'1-Kurs'!F383-1,"")&lt;&gt;-100%,IFERROR('1-Kurs'!F384/'1-Kurs'!F383-1,""),"")</f>
        <v/>
      </c>
      <c r="G384" s="1" t="str">
        <f>IF(IFERROR('1-Kurs'!G384/'1-Kurs'!G383-1,"")&lt;&gt;-100%,IFERROR('1-Kurs'!G384/'1-Kurs'!G383-1,""),"")</f>
        <v/>
      </c>
      <c r="H384" s="1" t="str">
        <f>IF(IFERROR('1-Kurs'!H384/'1-Kurs'!H383-1,"")&lt;&gt;-100%,IFERROR('1-Kurs'!H384/'1-Kurs'!H383-1,""),"")</f>
        <v/>
      </c>
      <c r="I384" s="1" t="str">
        <f>IF(IFERROR('1-Kurs'!I384/'1-Kurs'!I383-1,"")&lt;&gt;-100%,IFERROR('1-Kurs'!I384/'1-Kurs'!I383-1,""),"")</f>
        <v/>
      </c>
      <c r="J384" s="1" t="str">
        <f>IF(IFERROR('1-Kurs'!J384/'1-Kurs'!J383-1,"")&lt;&gt;-100%,IFERROR('1-Kurs'!J384/'1-Kurs'!J383-1,""),"")</f>
        <v/>
      </c>
      <c r="K384" s="1" t="str">
        <f>IF(IFERROR('1-Kurs'!K384/'1-Kurs'!K383-1,"")&lt;&gt;-100%,IFERROR('1-Kurs'!K384/'1-Kurs'!K383-1,""),"")</f>
        <v/>
      </c>
      <c r="L384" s="1" t="str">
        <f>IF(IFERROR('1-Kurs'!L384/'1-Kurs'!L383-1,"")&lt;&gt;-100%,IFERROR('1-Kurs'!L384/'1-Kurs'!L383-1,""),"")</f>
        <v/>
      </c>
      <c r="M384" s="1" t="str">
        <f>IF(IFERROR('1-Kurs'!M384/'1-Kurs'!M383-1,"")&lt;&gt;-100%,IFERROR('1-Kurs'!M384/'1-Kurs'!M383-1,""),"")</f>
        <v/>
      </c>
      <c r="N384" s="1" t="str">
        <f>IF(IFERROR('1-Kurs'!N384/'1-Kurs'!N383-1,"")&lt;&gt;-100%,IFERROR('1-Kurs'!N384/'1-Kurs'!N383-1,""),"")</f>
        <v/>
      </c>
      <c r="O384" s="1" t="str">
        <f>IF(IFERROR('1-Kurs'!O384/'1-Kurs'!O383-1,"")&lt;&gt;-100%,IFERROR('1-Kurs'!O384/'1-Kurs'!O383-1,""),"")</f>
        <v/>
      </c>
      <c r="P384" s="1" t="str">
        <f>IF(IFERROR('1-Kurs'!P384/'1-Kurs'!P383-1,"")&lt;&gt;-100%,IFERROR('1-Kurs'!P384/'1-Kurs'!P383-1,""),"")</f>
        <v/>
      </c>
      <c r="Q384" s="1" t="str">
        <f>IF(IFERROR('1-Kurs'!Q384/'1-Kurs'!Q383-1,"")&lt;&gt;-100%,IFERROR('1-Kurs'!Q384/'1-Kurs'!Q383-1,""),"")</f>
        <v/>
      </c>
      <c r="R384" s="1" t="str">
        <f>IF(IFERROR('1-Kurs'!R384/'1-Kurs'!R383-1,"")&lt;&gt;-100%,IFERROR('1-Kurs'!R384/'1-Kurs'!R383-1,""),"")</f>
        <v/>
      </c>
      <c r="S384" s="1" t="str">
        <f>IF(IFERROR('1-Kurs'!S384/'1-Kurs'!S383-1,"")&lt;&gt;-100%,IFERROR('1-Kurs'!S384/'1-Kurs'!S383-1,""),"")</f>
        <v/>
      </c>
      <c r="T384" s="1" t="str">
        <f>IF(IFERROR('1-Kurs'!T384/'1-Kurs'!T383-1,"")&lt;&gt;-100%,IFERROR('1-Kurs'!T384/'1-Kurs'!T383-1,""),"")</f>
        <v/>
      </c>
      <c r="U384" s="1" t="str">
        <f>IF(IFERROR('1-Kurs'!U384/'1-Kurs'!U383-1,"")&lt;&gt;-100%,IFERROR('1-Kurs'!U384/'1-Kurs'!U383-1,""),"")</f>
        <v/>
      </c>
      <c r="V384" s="1" t="str">
        <f>IF(IFERROR('1-Kurs'!V384/'1-Kurs'!V383-1,"")&lt;&gt;-100%,IFERROR('1-Kurs'!V384/'1-Kurs'!V383-1,""),"")</f>
        <v/>
      </c>
      <c r="W384" s="1" t="str">
        <f>IF(IFERROR('1-Kurs'!W384/'1-Kurs'!W383-1,"")&lt;&gt;-100%,IFERROR('1-Kurs'!W384/'1-Kurs'!W383-1,""),"")</f>
        <v/>
      </c>
      <c r="X384" s="1" t="str">
        <f>IF(IFERROR('1-Kurs'!X384/'1-Kurs'!X383-1,"")&lt;&gt;-100%,IFERROR('1-Kurs'!X384/'1-Kurs'!X383-1,""),"")</f>
        <v/>
      </c>
      <c r="Y384" s="1" t="str">
        <f>IF(IFERROR('1-Kurs'!Y384/'1-Kurs'!Y383-1,"")&lt;&gt;-100%,IFERROR('1-Kurs'!Y384/'1-Kurs'!Y383-1,""),"")</f>
        <v/>
      </c>
      <c r="Z384" s="1" t="str">
        <f>IF(IFERROR('1-Kurs'!Z384/'1-Kurs'!Z383-1,"")&lt;&gt;-100%,IFERROR('1-Kurs'!Z384/'1-Kurs'!Z383-1,""),"")</f>
        <v/>
      </c>
      <c r="AA384" s="1" t="str">
        <f>IF(IFERROR('1-Kurs'!AA384/'1-Kurs'!AA383-1,"")&lt;&gt;-100%,IFERROR('1-Kurs'!AA384/'1-Kurs'!AA383-1,""),"")</f>
        <v/>
      </c>
      <c r="AB384" s="1" t="str">
        <f>IF(IFERROR('1-Kurs'!AB384/'1-Kurs'!AB383-1,"")&lt;&gt;-100%,IFERROR('1-Kurs'!AB384/'1-Kurs'!AB383-1,""),"")</f>
        <v/>
      </c>
      <c r="AC384" s="5"/>
    </row>
    <row r="385" spans="1:29" ht="12.75" customHeight="1" x14ac:dyDescent="0.2">
      <c r="A385" s="9" t="str">
        <f>IF('1-Kurs'!A385=0,"",'1-Kurs'!A385)</f>
        <v/>
      </c>
      <c r="B385" s="1" t="str">
        <f>IF(IFERROR('1-Kurs'!B385/'1-Kurs'!B384-1,"")&lt;&gt;-100%,IFERROR('1-Kurs'!B385/'1-Kurs'!B384-1,""),"")</f>
        <v/>
      </c>
      <c r="C385" s="1" t="str">
        <f>IF(IFERROR('1-Kurs'!C385/'1-Kurs'!C384-1,"")&lt;&gt;-100%,IFERROR('1-Kurs'!C385/'1-Kurs'!C384-1,""),"")</f>
        <v/>
      </c>
      <c r="D385" s="1" t="str">
        <f>IF(IFERROR('1-Kurs'!D385/'1-Kurs'!D384-1,"")&lt;&gt;-100%,IFERROR('1-Kurs'!D385/'1-Kurs'!D384-1,""),"")</f>
        <v/>
      </c>
      <c r="E385" s="1" t="str">
        <f>IF(IFERROR('1-Kurs'!E385/'1-Kurs'!E384-1,"")&lt;&gt;-100%,IFERROR('1-Kurs'!E385/'1-Kurs'!E384-1,""),"")</f>
        <v/>
      </c>
      <c r="F385" s="1" t="str">
        <f>IF(IFERROR('1-Kurs'!F385/'1-Kurs'!F384-1,"")&lt;&gt;-100%,IFERROR('1-Kurs'!F385/'1-Kurs'!F384-1,""),"")</f>
        <v/>
      </c>
      <c r="G385" s="1" t="str">
        <f>IF(IFERROR('1-Kurs'!G385/'1-Kurs'!G384-1,"")&lt;&gt;-100%,IFERROR('1-Kurs'!G385/'1-Kurs'!G384-1,""),"")</f>
        <v/>
      </c>
      <c r="H385" s="1" t="str">
        <f>IF(IFERROR('1-Kurs'!H385/'1-Kurs'!H384-1,"")&lt;&gt;-100%,IFERROR('1-Kurs'!H385/'1-Kurs'!H384-1,""),"")</f>
        <v/>
      </c>
      <c r="I385" s="1" t="str">
        <f>IF(IFERROR('1-Kurs'!I385/'1-Kurs'!I384-1,"")&lt;&gt;-100%,IFERROR('1-Kurs'!I385/'1-Kurs'!I384-1,""),"")</f>
        <v/>
      </c>
      <c r="J385" s="1" t="str">
        <f>IF(IFERROR('1-Kurs'!J385/'1-Kurs'!J384-1,"")&lt;&gt;-100%,IFERROR('1-Kurs'!J385/'1-Kurs'!J384-1,""),"")</f>
        <v/>
      </c>
      <c r="K385" s="1" t="str">
        <f>IF(IFERROR('1-Kurs'!K385/'1-Kurs'!K384-1,"")&lt;&gt;-100%,IFERROR('1-Kurs'!K385/'1-Kurs'!K384-1,""),"")</f>
        <v/>
      </c>
      <c r="L385" s="1" t="str">
        <f>IF(IFERROR('1-Kurs'!L385/'1-Kurs'!L384-1,"")&lt;&gt;-100%,IFERROR('1-Kurs'!L385/'1-Kurs'!L384-1,""),"")</f>
        <v/>
      </c>
      <c r="M385" s="1" t="str">
        <f>IF(IFERROR('1-Kurs'!M385/'1-Kurs'!M384-1,"")&lt;&gt;-100%,IFERROR('1-Kurs'!M385/'1-Kurs'!M384-1,""),"")</f>
        <v/>
      </c>
      <c r="N385" s="1" t="str">
        <f>IF(IFERROR('1-Kurs'!N385/'1-Kurs'!N384-1,"")&lt;&gt;-100%,IFERROR('1-Kurs'!N385/'1-Kurs'!N384-1,""),"")</f>
        <v/>
      </c>
      <c r="O385" s="1" t="str">
        <f>IF(IFERROR('1-Kurs'!O385/'1-Kurs'!O384-1,"")&lt;&gt;-100%,IFERROR('1-Kurs'!O385/'1-Kurs'!O384-1,""),"")</f>
        <v/>
      </c>
      <c r="P385" s="1" t="str">
        <f>IF(IFERROR('1-Kurs'!P385/'1-Kurs'!P384-1,"")&lt;&gt;-100%,IFERROR('1-Kurs'!P385/'1-Kurs'!P384-1,""),"")</f>
        <v/>
      </c>
      <c r="Q385" s="1" t="str">
        <f>IF(IFERROR('1-Kurs'!Q385/'1-Kurs'!Q384-1,"")&lt;&gt;-100%,IFERROR('1-Kurs'!Q385/'1-Kurs'!Q384-1,""),"")</f>
        <v/>
      </c>
      <c r="R385" s="1" t="str">
        <f>IF(IFERROR('1-Kurs'!R385/'1-Kurs'!R384-1,"")&lt;&gt;-100%,IFERROR('1-Kurs'!R385/'1-Kurs'!R384-1,""),"")</f>
        <v/>
      </c>
      <c r="S385" s="1" t="str">
        <f>IF(IFERROR('1-Kurs'!S385/'1-Kurs'!S384-1,"")&lt;&gt;-100%,IFERROR('1-Kurs'!S385/'1-Kurs'!S384-1,""),"")</f>
        <v/>
      </c>
      <c r="T385" s="1" t="str">
        <f>IF(IFERROR('1-Kurs'!T385/'1-Kurs'!T384-1,"")&lt;&gt;-100%,IFERROR('1-Kurs'!T385/'1-Kurs'!T384-1,""),"")</f>
        <v/>
      </c>
      <c r="U385" s="1" t="str">
        <f>IF(IFERROR('1-Kurs'!U385/'1-Kurs'!U384-1,"")&lt;&gt;-100%,IFERROR('1-Kurs'!U385/'1-Kurs'!U384-1,""),"")</f>
        <v/>
      </c>
      <c r="V385" s="1" t="str">
        <f>IF(IFERROR('1-Kurs'!V385/'1-Kurs'!V384-1,"")&lt;&gt;-100%,IFERROR('1-Kurs'!V385/'1-Kurs'!V384-1,""),"")</f>
        <v/>
      </c>
      <c r="W385" s="1" t="str">
        <f>IF(IFERROR('1-Kurs'!W385/'1-Kurs'!W384-1,"")&lt;&gt;-100%,IFERROR('1-Kurs'!W385/'1-Kurs'!W384-1,""),"")</f>
        <v/>
      </c>
      <c r="X385" s="1" t="str">
        <f>IF(IFERROR('1-Kurs'!X385/'1-Kurs'!X384-1,"")&lt;&gt;-100%,IFERROR('1-Kurs'!X385/'1-Kurs'!X384-1,""),"")</f>
        <v/>
      </c>
      <c r="Y385" s="1" t="str">
        <f>IF(IFERROR('1-Kurs'!Y385/'1-Kurs'!Y384-1,"")&lt;&gt;-100%,IFERROR('1-Kurs'!Y385/'1-Kurs'!Y384-1,""),"")</f>
        <v/>
      </c>
      <c r="Z385" s="1" t="str">
        <f>IF(IFERROR('1-Kurs'!Z385/'1-Kurs'!Z384-1,"")&lt;&gt;-100%,IFERROR('1-Kurs'!Z385/'1-Kurs'!Z384-1,""),"")</f>
        <v/>
      </c>
      <c r="AA385" s="1" t="str">
        <f>IF(IFERROR('1-Kurs'!AA385/'1-Kurs'!AA384-1,"")&lt;&gt;-100%,IFERROR('1-Kurs'!AA385/'1-Kurs'!AA384-1,""),"")</f>
        <v/>
      </c>
      <c r="AB385" s="1" t="str">
        <f>IF(IFERROR('1-Kurs'!AB385/'1-Kurs'!AB384-1,"")&lt;&gt;-100%,IFERROR('1-Kurs'!AB385/'1-Kurs'!AB384-1,""),"")</f>
        <v/>
      </c>
      <c r="AC385" s="5"/>
    </row>
    <row r="386" spans="1:29" ht="12.75" customHeight="1" x14ac:dyDescent="0.2">
      <c r="A386" s="9" t="str">
        <f>IF('1-Kurs'!A386=0,"",'1-Kurs'!A386)</f>
        <v/>
      </c>
      <c r="B386" s="1" t="str">
        <f>IF(IFERROR('1-Kurs'!B386/'1-Kurs'!B385-1,"")&lt;&gt;-100%,IFERROR('1-Kurs'!B386/'1-Kurs'!B385-1,""),"")</f>
        <v/>
      </c>
      <c r="C386" s="1" t="str">
        <f>IF(IFERROR('1-Kurs'!C386/'1-Kurs'!C385-1,"")&lt;&gt;-100%,IFERROR('1-Kurs'!C386/'1-Kurs'!C385-1,""),"")</f>
        <v/>
      </c>
      <c r="D386" s="1" t="str">
        <f>IF(IFERROR('1-Kurs'!D386/'1-Kurs'!D385-1,"")&lt;&gt;-100%,IFERROR('1-Kurs'!D386/'1-Kurs'!D385-1,""),"")</f>
        <v/>
      </c>
      <c r="E386" s="1" t="str">
        <f>IF(IFERROR('1-Kurs'!E386/'1-Kurs'!E385-1,"")&lt;&gt;-100%,IFERROR('1-Kurs'!E386/'1-Kurs'!E385-1,""),"")</f>
        <v/>
      </c>
      <c r="F386" s="1" t="str">
        <f>IF(IFERROR('1-Kurs'!F386/'1-Kurs'!F385-1,"")&lt;&gt;-100%,IFERROR('1-Kurs'!F386/'1-Kurs'!F385-1,""),"")</f>
        <v/>
      </c>
      <c r="G386" s="1" t="str">
        <f>IF(IFERROR('1-Kurs'!G386/'1-Kurs'!G385-1,"")&lt;&gt;-100%,IFERROR('1-Kurs'!G386/'1-Kurs'!G385-1,""),"")</f>
        <v/>
      </c>
      <c r="H386" s="1" t="str">
        <f>IF(IFERROR('1-Kurs'!H386/'1-Kurs'!H385-1,"")&lt;&gt;-100%,IFERROR('1-Kurs'!H386/'1-Kurs'!H385-1,""),"")</f>
        <v/>
      </c>
      <c r="I386" s="1" t="str">
        <f>IF(IFERROR('1-Kurs'!I386/'1-Kurs'!I385-1,"")&lt;&gt;-100%,IFERROR('1-Kurs'!I386/'1-Kurs'!I385-1,""),"")</f>
        <v/>
      </c>
      <c r="J386" s="1" t="str">
        <f>IF(IFERROR('1-Kurs'!J386/'1-Kurs'!J385-1,"")&lt;&gt;-100%,IFERROR('1-Kurs'!J386/'1-Kurs'!J385-1,""),"")</f>
        <v/>
      </c>
      <c r="K386" s="1" t="str">
        <f>IF(IFERROR('1-Kurs'!K386/'1-Kurs'!K385-1,"")&lt;&gt;-100%,IFERROR('1-Kurs'!K386/'1-Kurs'!K385-1,""),"")</f>
        <v/>
      </c>
      <c r="L386" s="1" t="str">
        <f>IF(IFERROR('1-Kurs'!L386/'1-Kurs'!L385-1,"")&lt;&gt;-100%,IFERROR('1-Kurs'!L386/'1-Kurs'!L385-1,""),"")</f>
        <v/>
      </c>
      <c r="M386" s="1" t="str">
        <f>IF(IFERROR('1-Kurs'!M386/'1-Kurs'!M385-1,"")&lt;&gt;-100%,IFERROR('1-Kurs'!M386/'1-Kurs'!M385-1,""),"")</f>
        <v/>
      </c>
      <c r="N386" s="1" t="str">
        <f>IF(IFERROR('1-Kurs'!N386/'1-Kurs'!N385-1,"")&lt;&gt;-100%,IFERROR('1-Kurs'!N386/'1-Kurs'!N385-1,""),"")</f>
        <v/>
      </c>
      <c r="O386" s="1" t="str">
        <f>IF(IFERROR('1-Kurs'!O386/'1-Kurs'!O385-1,"")&lt;&gt;-100%,IFERROR('1-Kurs'!O386/'1-Kurs'!O385-1,""),"")</f>
        <v/>
      </c>
      <c r="P386" s="1" t="str">
        <f>IF(IFERROR('1-Kurs'!P386/'1-Kurs'!P385-1,"")&lt;&gt;-100%,IFERROR('1-Kurs'!P386/'1-Kurs'!P385-1,""),"")</f>
        <v/>
      </c>
      <c r="Q386" s="1" t="str">
        <f>IF(IFERROR('1-Kurs'!Q386/'1-Kurs'!Q385-1,"")&lt;&gt;-100%,IFERROR('1-Kurs'!Q386/'1-Kurs'!Q385-1,""),"")</f>
        <v/>
      </c>
      <c r="R386" s="1" t="str">
        <f>IF(IFERROR('1-Kurs'!R386/'1-Kurs'!R385-1,"")&lt;&gt;-100%,IFERROR('1-Kurs'!R386/'1-Kurs'!R385-1,""),"")</f>
        <v/>
      </c>
      <c r="S386" s="1" t="str">
        <f>IF(IFERROR('1-Kurs'!S386/'1-Kurs'!S385-1,"")&lt;&gt;-100%,IFERROR('1-Kurs'!S386/'1-Kurs'!S385-1,""),"")</f>
        <v/>
      </c>
      <c r="T386" s="1" t="str">
        <f>IF(IFERROR('1-Kurs'!T386/'1-Kurs'!T385-1,"")&lt;&gt;-100%,IFERROR('1-Kurs'!T386/'1-Kurs'!T385-1,""),"")</f>
        <v/>
      </c>
      <c r="U386" s="1" t="str">
        <f>IF(IFERROR('1-Kurs'!U386/'1-Kurs'!U385-1,"")&lt;&gt;-100%,IFERROR('1-Kurs'!U386/'1-Kurs'!U385-1,""),"")</f>
        <v/>
      </c>
      <c r="V386" s="1" t="str">
        <f>IF(IFERROR('1-Kurs'!V386/'1-Kurs'!V385-1,"")&lt;&gt;-100%,IFERROR('1-Kurs'!V386/'1-Kurs'!V385-1,""),"")</f>
        <v/>
      </c>
      <c r="W386" s="1" t="str">
        <f>IF(IFERROR('1-Kurs'!W386/'1-Kurs'!W385-1,"")&lt;&gt;-100%,IFERROR('1-Kurs'!W386/'1-Kurs'!W385-1,""),"")</f>
        <v/>
      </c>
      <c r="X386" s="1" t="str">
        <f>IF(IFERROR('1-Kurs'!X386/'1-Kurs'!X385-1,"")&lt;&gt;-100%,IFERROR('1-Kurs'!X386/'1-Kurs'!X385-1,""),"")</f>
        <v/>
      </c>
      <c r="Y386" s="1" t="str">
        <f>IF(IFERROR('1-Kurs'!Y386/'1-Kurs'!Y385-1,"")&lt;&gt;-100%,IFERROR('1-Kurs'!Y386/'1-Kurs'!Y385-1,""),"")</f>
        <v/>
      </c>
      <c r="Z386" s="1" t="str">
        <f>IF(IFERROR('1-Kurs'!Z386/'1-Kurs'!Z385-1,"")&lt;&gt;-100%,IFERROR('1-Kurs'!Z386/'1-Kurs'!Z385-1,""),"")</f>
        <v/>
      </c>
      <c r="AA386" s="1" t="str">
        <f>IF(IFERROR('1-Kurs'!AA386/'1-Kurs'!AA385-1,"")&lt;&gt;-100%,IFERROR('1-Kurs'!AA386/'1-Kurs'!AA385-1,""),"")</f>
        <v/>
      </c>
      <c r="AB386" s="1" t="str">
        <f>IF(IFERROR('1-Kurs'!AB386/'1-Kurs'!AB385-1,"")&lt;&gt;-100%,IFERROR('1-Kurs'!AB386/'1-Kurs'!AB385-1,""),"")</f>
        <v/>
      </c>
      <c r="AC386" s="5"/>
    </row>
    <row r="387" spans="1:29" ht="12.75" customHeight="1" x14ac:dyDescent="0.2">
      <c r="A387" s="9" t="str">
        <f>IF('1-Kurs'!A387=0,"",'1-Kurs'!A387)</f>
        <v/>
      </c>
      <c r="B387" s="1" t="str">
        <f>IF(IFERROR('1-Kurs'!B387/'1-Kurs'!B386-1,"")&lt;&gt;-100%,IFERROR('1-Kurs'!B387/'1-Kurs'!B386-1,""),"")</f>
        <v/>
      </c>
      <c r="C387" s="1" t="str">
        <f>IF(IFERROR('1-Kurs'!C387/'1-Kurs'!C386-1,"")&lt;&gt;-100%,IFERROR('1-Kurs'!C387/'1-Kurs'!C386-1,""),"")</f>
        <v/>
      </c>
      <c r="D387" s="1" t="str">
        <f>IF(IFERROR('1-Kurs'!D387/'1-Kurs'!D386-1,"")&lt;&gt;-100%,IFERROR('1-Kurs'!D387/'1-Kurs'!D386-1,""),"")</f>
        <v/>
      </c>
      <c r="E387" s="1" t="str">
        <f>IF(IFERROR('1-Kurs'!E387/'1-Kurs'!E386-1,"")&lt;&gt;-100%,IFERROR('1-Kurs'!E387/'1-Kurs'!E386-1,""),"")</f>
        <v/>
      </c>
      <c r="F387" s="1" t="str">
        <f>IF(IFERROR('1-Kurs'!F387/'1-Kurs'!F386-1,"")&lt;&gt;-100%,IFERROR('1-Kurs'!F387/'1-Kurs'!F386-1,""),"")</f>
        <v/>
      </c>
      <c r="G387" s="1" t="str">
        <f>IF(IFERROR('1-Kurs'!G387/'1-Kurs'!G386-1,"")&lt;&gt;-100%,IFERROR('1-Kurs'!G387/'1-Kurs'!G386-1,""),"")</f>
        <v/>
      </c>
      <c r="H387" s="1" t="str">
        <f>IF(IFERROR('1-Kurs'!H387/'1-Kurs'!H386-1,"")&lt;&gt;-100%,IFERROR('1-Kurs'!H387/'1-Kurs'!H386-1,""),"")</f>
        <v/>
      </c>
      <c r="I387" s="1" t="str">
        <f>IF(IFERROR('1-Kurs'!I387/'1-Kurs'!I386-1,"")&lt;&gt;-100%,IFERROR('1-Kurs'!I387/'1-Kurs'!I386-1,""),"")</f>
        <v/>
      </c>
      <c r="J387" s="1" t="str">
        <f>IF(IFERROR('1-Kurs'!J387/'1-Kurs'!J386-1,"")&lt;&gt;-100%,IFERROR('1-Kurs'!J387/'1-Kurs'!J386-1,""),"")</f>
        <v/>
      </c>
      <c r="K387" s="1" t="str">
        <f>IF(IFERROR('1-Kurs'!K387/'1-Kurs'!K386-1,"")&lt;&gt;-100%,IFERROR('1-Kurs'!K387/'1-Kurs'!K386-1,""),"")</f>
        <v/>
      </c>
      <c r="L387" s="1" t="str">
        <f>IF(IFERROR('1-Kurs'!L387/'1-Kurs'!L386-1,"")&lt;&gt;-100%,IFERROR('1-Kurs'!L387/'1-Kurs'!L386-1,""),"")</f>
        <v/>
      </c>
      <c r="M387" s="1" t="str">
        <f>IF(IFERROR('1-Kurs'!M387/'1-Kurs'!M386-1,"")&lt;&gt;-100%,IFERROR('1-Kurs'!M387/'1-Kurs'!M386-1,""),"")</f>
        <v/>
      </c>
      <c r="N387" s="1" t="str">
        <f>IF(IFERROR('1-Kurs'!N387/'1-Kurs'!N386-1,"")&lt;&gt;-100%,IFERROR('1-Kurs'!N387/'1-Kurs'!N386-1,""),"")</f>
        <v/>
      </c>
      <c r="O387" s="1" t="str">
        <f>IF(IFERROR('1-Kurs'!O387/'1-Kurs'!O386-1,"")&lt;&gt;-100%,IFERROR('1-Kurs'!O387/'1-Kurs'!O386-1,""),"")</f>
        <v/>
      </c>
      <c r="P387" s="1" t="str">
        <f>IF(IFERROR('1-Kurs'!P387/'1-Kurs'!P386-1,"")&lt;&gt;-100%,IFERROR('1-Kurs'!P387/'1-Kurs'!P386-1,""),"")</f>
        <v/>
      </c>
      <c r="Q387" s="1" t="str">
        <f>IF(IFERROR('1-Kurs'!Q387/'1-Kurs'!Q386-1,"")&lt;&gt;-100%,IFERROR('1-Kurs'!Q387/'1-Kurs'!Q386-1,""),"")</f>
        <v/>
      </c>
      <c r="R387" s="1" t="str">
        <f>IF(IFERROR('1-Kurs'!R387/'1-Kurs'!R386-1,"")&lt;&gt;-100%,IFERROR('1-Kurs'!R387/'1-Kurs'!R386-1,""),"")</f>
        <v/>
      </c>
      <c r="S387" s="1" t="str">
        <f>IF(IFERROR('1-Kurs'!S387/'1-Kurs'!S386-1,"")&lt;&gt;-100%,IFERROR('1-Kurs'!S387/'1-Kurs'!S386-1,""),"")</f>
        <v/>
      </c>
      <c r="T387" s="1" t="str">
        <f>IF(IFERROR('1-Kurs'!T387/'1-Kurs'!T386-1,"")&lt;&gt;-100%,IFERROR('1-Kurs'!T387/'1-Kurs'!T386-1,""),"")</f>
        <v/>
      </c>
      <c r="U387" s="1" t="str">
        <f>IF(IFERROR('1-Kurs'!U387/'1-Kurs'!U386-1,"")&lt;&gt;-100%,IFERROR('1-Kurs'!U387/'1-Kurs'!U386-1,""),"")</f>
        <v/>
      </c>
      <c r="V387" s="1" t="str">
        <f>IF(IFERROR('1-Kurs'!V387/'1-Kurs'!V386-1,"")&lt;&gt;-100%,IFERROR('1-Kurs'!V387/'1-Kurs'!V386-1,""),"")</f>
        <v/>
      </c>
      <c r="W387" s="1" t="str">
        <f>IF(IFERROR('1-Kurs'!W387/'1-Kurs'!W386-1,"")&lt;&gt;-100%,IFERROR('1-Kurs'!W387/'1-Kurs'!W386-1,""),"")</f>
        <v/>
      </c>
      <c r="X387" s="1" t="str">
        <f>IF(IFERROR('1-Kurs'!X387/'1-Kurs'!X386-1,"")&lt;&gt;-100%,IFERROR('1-Kurs'!X387/'1-Kurs'!X386-1,""),"")</f>
        <v/>
      </c>
      <c r="Y387" s="1" t="str">
        <f>IF(IFERROR('1-Kurs'!Y387/'1-Kurs'!Y386-1,"")&lt;&gt;-100%,IFERROR('1-Kurs'!Y387/'1-Kurs'!Y386-1,""),"")</f>
        <v/>
      </c>
      <c r="Z387" s="1" t="str">
        <f>IF(IFERROR('1-Kurs'!Z387/'1-Kurs'!Z386-1,"")&lt;&gt;-100%,IFERROR('1-Kurs'!Z387/'1-Kurs'!Z386-1,""),"")</f>
        <v/>
      </c>
      <c r="AA387" s="1" t="str">
        <f>IF(IFERROR('1-Kurs'!AA387/'1-Kurs'!AA386-1,"")&lt;&gt;-100%,IFERROR('1-Kurs'!AA387/'1-Kurs'!AA386-1,""),"")</f>
        <v/>
      </c>
      <c r="AB387" s="1" t="str">
        <f>IF(IFERROR('1-Kurs'!AB387/'1-Kurs'!AB386-1,"")&lt;&gt;-100%,IFERROR('1-Kurs'!AB387/'1-Kurs'!AB386-1,""),"")</f>
        <v/>
      </c>
      <c r="AC387" s="5"/>
    </row>
    <row r="388" spans="1:29" ht="12.75" customHeight="1" x14ac:dyDescent="0.2">
      <c r="A388" s="9" t="str">
        <f>IF('1-Kurs'!A388=0,"",'1-Kurs'!A388)</f>
        <v/>
      </c>
      <c r="B388" s="1" t="str">
        <f>IF(IFERROR('1-Kurs'!B388/'1-Kurs'!B387-1,"")&lt;&gt;-100%,IFERROR('1-Kurs'!B388/'1-Kurs'!B387-1,""),"")</f>
        <v/>
      </c>
      <c r="C388" s="1" t="str">
        <f>IF(IFERROR('1-Kurs'!C388/'1-Kurs'!C387-1,"")&lt;&gt;-100%,IFERROR('1-Kurs'!C388/'1-Kurs'!C387-1,""),"")</f>
        <v/>
      </c>
      <c r="D388" s="1" t="str">
        <f>IF(IFERROR('1-Kurs'!D388/'1-Kurs'!D387-1,"")&lt;&gt;-100%,IFERROR('1-Kurs'!D388/'1-Kurs'!D387-1,""),"")</f>
        <v/>
      </c>
      <c r="E388" s="1" t="str">
        <f>IF(IFERROR('1-Kurs'!E388/'1-Kurs'!E387-1,"")&lt;&gt;-100%,IFERROR('1-Kurs'!E388/'1-Kurs'!E387-1,""),"")</f>
        <v/>
      </c>
      <c r="F388" s="1" t="str">
        <f>IF(IFERROR('1-Kurs'!F388/'1-Kurs'!F387-1,"")&lt;&gt;-100%,IFERROR('1-Kurs'!F388/'1-Kurs'!F387-1,""),"")</f>
        <v/>
      </c>
      <c r="G388" s="1" t="str">
        <f>IF(IFERROR('1-Kurs'!G388/'1-Kurs'!G387-1,"")&lt;&gt;-100%,IFERROR('1-Kurs'!G388/'1-Kurs'!G387-1,""),"")</f>
        <v/>
      </c>
      <c r="H388" s="1" t="str">
        <f>IF(IFERROR('1-Kurs'!H388/'1-Kurs'!H387-1,"")&lt;&gt;-100%,IFERROR('1-Kurs'!H388/'1-Kurs'!H387-1,""),"")</f>
        <v/>
      </c>
      <c r="I388" s="1" t="str">
        <f>IF(IFERROR('1-Kurs'!I388/'1-Kurs'!I387-1,"")&lt;&gt;-100%,IFERROR('1-Kurs'!I388/'1-Kurs'!I387-1,""),"")</f>
        <v/>
      </c>
      <c r="J388" s="1" t="str">
        <f>IF(IFERROR('1-Kurs'!J388/'1-Kurs'!J387-1,"")&lt;&gt;-100%,IFERROR('1-Kurs'!J388/'1-Kurs'!J387-1,""),"")</f>
        <v/>
      </c>
      <c r="K388" s="1" t="str">
        <f>IF(IFERROR('1-Kurs'!K388/'1-Kurs'!K387-1,"")&lt;&gt;-100%,IFERROR('1-Kurs'!K388/'1-Kurs'!K387-1,""),"")</f>
        <v/>
      </c>
      <c r="L388" s="1" t="str">
        <f>IF(IFERROR('1-Kurs'!L388/'1-Kurs'!L387-1,"")&lt;&gt;-100%,IFERROR('1-Kurs'!L388/'1-Kurs'!L387-1,""),"")</f>
        <v/>
      </c>
      <c r="M388" s="1" t="str">
        <f>IF(IFERROR('1-Kurs'!M388/'1-Kurs'!M387-1,"")&lt;&gt;-100%,IFERROR('1-Kurs'!M388/'1-Kurs'!M387-1,""),"")</f>
        <v/>
      </c>
      <c r="N388" s="1" t="str">
        <f>IF(IFERROR('1-Kurs'!N388/'1-Kurs'!N387-1,"")&lt;&gt;-100%,IFERROR('1-Kurs'!N388/'1-Kurs'!N387-1,""),"")</f>
        <v/>
      </c>
      <c r="O388" s="1" t="str">
        <f>IF(IFERROR('1-Kurs'!O388/'1-Kurs'!O387-1,"")&lt;&gt;-100%,IFERROR('1-Kurs'!O388/'1-Kurs'!O387-1,""),"")</f>
        <v/>
      </c>
      <c r="P388" s="1" t="str">
        <f>IF(IFERROR('1-Kurs'!P388/'1-Kurs'!P387-1,"")&lt;&gt;-100%,IFERROR('1-Kurs'!P388/'1-Kurs'!P387-1,""),"")</f>
        <v/>
      </c>
      <c r="Q388" s="1" t="str">
        <f>IF(IFERROR('1-Kurs'!Q388/'1-Kurs'!Q387-1,"")&lt;&gt;-100%,IFERROR('1-Kurs'!Q388/'1-Kurs'!Q387-1,""),"")</f>
        <v/>
      </c>
      <c r="R388" s="1" t="str">
        <f>IF(IFERROR('1-Kurs'!R388/'1-Kurs'!R387-1,"")&lt;&gt;-100%,IFERROR('1-Kurs'!R388/'1-Kurs'!R387-1,""),"")</f>
        <v/>
      </c>
      <c r="S388" s="1" t="str">
        <f>IF(IFERROR('1-Kurs'!S388/'1-Kurs'!S387-1,"")&lt;&gt;-100%,IFERROR('1-Kurs'!S388/'1-Kurs'!S387-1,""),"")</f>
        <v/>
      </c>
      <c r="T388" s="1" t="str">
        <f>IF(IFERROR('1-Kurs'!T388/'1-Kurs'!T387-1,"")&lt;&gt;-100%,IFERROR('1-Kurs'!T388/'1-Kurs'!T387-1,""),"")</f>
        <v/>
      </c>
      <c r="U388" s="1" t="str">
        <f>IF(IFERROR('1-Kurs'!U388/'1-Kurs'!U387-1,"")&lt;&gt;-100%,IFERROR('1-Kurs'!U388/'1-Kurs'!U387-1,""),"")</f>
        <v/>
      </c>
      <c r="V388" s="1" t="str">
        <f>IF(IFERROR('1-Kurs'!V388/'1-Kurs'!V387-1,"")&lt;&gt;-100%,IFERROR('1-Kurs'!V388/'1-Kurs'!V387-1,""),"")</f>
        <v/>
      </c>
      <c r="W388" s="1" t="str">
        <f>IF(IFERROR('1-Kurs'!W388/'1-Kurs'!W387-1,"")&lt;&gt;-100%,IFERROR('1-Kurs'!W388/'1-Kurs'!W387-1,""),"")</f>
        <v/>
      </c>
      <c r="X388" s="1" t="str">
        <f>IF(IFERROR('1-Kurs'!X388/'1-Kurs'!X387-1,"")&lt;&gt;-100%,IFERROR('1-Kurs'!X388/'1-Kurs'!X387-1,""),"")</f>
        <v/>
      </c>
      <c r="Y388" s="1" t="str">
        <f>IF(IFERROR('1-Kurs'!Y388/'1-Kurs'!Y387-1,"")&lt;&gt;-100%,IFERROR('1-Kurs'!Y388/'1-Kurs'!Y387-1,""),"")</f>
        <v/>
      </c>
      <c r="Z388" s="1" t="str">
        <f>IF(IFERROR('1-Kurs'!Z388/'1-Kurs'!Z387-1,"")&lt;&gt;-100%,IFERROR('1-Kurs'!Z388/'1-Kurs'!Z387-1,""),"")</f>
        <v/>
      </c>
      <c r="AA388" s="1" t="str">
        <f>IF(IFERROR('1-Kurs'!AA388/'1-Kurs'!AA387-1,"")&lt;&gt;-100%,IFERROR('1-Kurs'!AA388/'1-Kurs'!AA387-1,""),"")</f>
        <v/>
      </c>
      <c r="AB388" s="1" t="str">
        <f>IF(IFERROR('1-Kurs'!AB388/'1-Kurs'!AB387-1,"")&lt;&gt;-100%,IFERROR('1-Kurs'!AB388/'1-Kurs'!AB387-1,""),"")</f>
        <v/>
      </c>
      <c r="AC388" s="5"/>
    </row>
    <row r="389" spans="1:29" ht="12.75" customHeight="1" x14ac:dyDescent="0.2">
      <c r="A389" s="9" t="str">
        <f>IF('1-Kurs'!A389=0,"",'1-Kurs'!A389)</f>
        <v/>
      </c>
      <c r="B389" s="1" t="str">
        <f>IF(IFERROR('1-Kurs'!B389/'1-Kurs'!B388-1,"")&lt;&gt;-100%,IFERROR('1-Kurs'!B389/'1-Kurs'!B388-1,""),"")</f>
        <v/>
      </c>
      <c r="C389" s="1" t="str">
        <f>IF(IFERROR('1-Kurs'!C389/'1-Kurs'!C388-1,"")&lt;&gt;-100%,IFERROR('1-Kurs'!C389/'1-Kurs'!C388-1,""),"")</f>
        <v/>
      </c>
      <c r="D389" s="1" t="str">
        <f>IF(IFERROR('1-Kurs'!D389/'1-Kurs'!D388-1,"")&lt;&gt;-100%,IFERROR('1-Kurs'!D389/'1-Kurs'!D388-1,""),"")</f>
        <v/>
      </c>
      <c r="E389" s="1" t="str">
        <f>IF(IFERROR('1-Kurs'!E389/'1-Kurs'!E388-1,"")&lt;&gt;-100%,IFERROR('1-Kurs'!E389/'1-Kurs'!E388-1,""),"")</f>
        <v/>
      </c>
      <c r="F389" s="1" t="str">
        <f>IF(IFERROR('1-Kurs'!F389/'1-Kurs'!F388-1,"")&lt;&gt;-100%,IFERROR('1-Kurs'!F389/'1-Kurs'!F388-1,""),"")</f>
        <v/>
      </c>
      <c r="G389" s="1" t="str">
        <f>IF(IFERROR('1-Kurs'!G389/'1-Kurs'!G388-1,"")&lt;&gt;-100%,IFERROR('1-Kurs'!G389/'1-Kurs'!G388-1,""),"")</f>
        <v/>
      </c>
      <c r="H389" s="1" t="str">
        <f>IF(IFERROR('1-Kurs'!H389/'1-Kurs'!H388-1,"")&lt;&gt;-100%,IFERROR('1-Kurs'!H389/'1-Kurs'!H388-1,""),"")</f>
        <v/>
      </c>
      <c r="I389" s="1" t="str">
        <f>IF(IFERROR('1-Kurs'!I389/'1-Kurs'!I388-1,"")&lt;&gt;-100%,IFERROR('1-Kurs'!I389/'1-Kurs'!I388-1,""),"")</f>
        <v/>
      </c>
      <c r="J389" s="1" t="str">
        <f>IF(IFERROR('1-Kurs'!J389/'1-Kurs'!J388-1,"")&lt;&gt;-100%,IFERROR('1-Kurs'!J389/'1-Kurs'!J388-1,""),"")</f>
        <v/>
      </c>
      <c r="K389" s="1" t="str">
        <f>IF(IFERROR('1-Kurs'!K389/'1-Kurs'!K388-1,"")&lt;&gt;-100%,IFERROR('1-Kurs'!K389/'1-Kurs'!K388-1,""),"")</f>
        <v/>
      </c>
      <c r="L389" s="1" t="str">
        <f>IF(IFERROR('1-Kurs'!L389/'1-Kurs'!L388-1,"")&lt;&gt;-100%,IFERROR('1-Kurs'!L389/'1-Kurs'!L388-1,""),"")</f>
        <v/>
      </c>
      <c r="M389" s="1" t="str">
        <f>IF(IFERROR('1-Kurs'!M389/'1-Kurs'!M388-1,"")&lt;&gt;-100%,IFERROR('1-Kurs'!M389/'1-Kurs'!M388-1,""),"")</f>
        <v/>
      </c>
      <c r="N389" s="1" t="str">
        <f>IF(IFERROR('1-Kurs'!N389/'1-Kurs'!N388-1,"")&lt;&gt;-100%,IFERROR('1-Kurs'!N389/'1-Kurs'!N388-1,""),"")</f>
        <v/>
      </c>
      <c r="O389" s="1" t="str">
        <f>IF(IFERROR('1-Kurs'!O389/'1-Kurs'!O388-1,"")&lt;&gt;-100%,IFERROR('1-Kurs'!O389/'1-Kurs'!O388-1,""),"")</f>
        <v/>
      </c>
      <c r="P389" s="1" t="str">
        <f>IF(IFERROR('1-Kurs'!P389/'1-Kurs'!P388-1,"")&lt;&gt;-100%,IFERROR('1-Kurs'!P389/'1-Kurs'!P388-1,""),"")</f>
        <v/>
      </c>
      <c r="Q389" s="1" t="str">
        <f>IF(IFERROR('1-Kurs'!Q389/'1-Kurs'!Q388-1,"")&lt;&gt;-100%,IFERROR('1-Kurs'!Q389/'1-Kurs'!Q388-1,""),"")</f>
        <v/>
      </c>
      <c r="R389" s="1" t="str">
        <f>IF(IFERROR('1-Kurs'!R389/'1-Kurs'!R388-1,"")&lt;&gt;-100%,IFERROR('1-Kurs'!R389/'1-Kurs'!R388-1,""),"")</f>
        <v/>
      </c>
      <c r="S389" s="1" t="str">
        <f>IF(IFERROR('1-Kurs'!S389/'1-Kurs'!S388-1,"")&lt;&gt;-100%,IFERROR('1-Kurs'!S389/'1-Kurs'!S388-1,""),"")</f>
        <v/>
      </c>
      <c r="T389" s="1" t="str">
        <f>IF(IFERROR('1-Kurs'!T389/'1-Kurs'!T388-1,"")&lt;&gt;-100%,IFERROR('1-Kurs'!T389/'1-Kurs'!T388-1,""),"")</f>
        <v/>
      </c>
      <c r="U389" s="1" t="str">
        <f>IF(IFERROR('1-Kurs'!U389/'1-Kurs'!U388-1,"")&lt;&gt;-100%,IFERROR('1-Kurs'!U389/'1-Kurs'!U388-1,""),"")</f>
        <v/>
      </c>
      <c r="V389" s="1" t="str">
        <f>IF(IFERROR('1-Kurs'!V389/'1-Kurs'!V388-1,"")&lt;&gt;-100%,IFERROR('1-Kurs'!V389/'1-Kurs'!V388-1,""),"")</f>
        <v/>
      </c>
      <c r="W389" s="1" t="str">
        <f>IF(IFERROR('1-Kurs'!W389/'1-Kurs'!W388-1,"")&lt;&gt;-100%,IFERROR('1-Kurs'!W389/'1-Kurs'!W388-1,""),"")</f>
        <v/>
      </c>
      <c r="X389" s="1" t="str">
        <f>IF(IFERROR('1-Kurs'!X389/'1-Kurs'!X388-1,"")&lt;&gt;-100%,IFERROR('1-Kurs'!X389/'1-Kurs'!X388-1,""),"")</f>
        <v/>
      </c>
      <c r="Y389" s="1" t="str">
        <f>IF(IFERROR('1-Kurs'!Y389/'1-Kurs'!Y388-1,"")&lt;&gt;-100%,IFERROR('1-Kurs'!Y389/'1-Kurs'!Y388-1,""),"")</f>
        <v/>
      </c>
      <c r="Z389" s="1" t="str">
        <f>IF(IFERROR('1-Kurs'!Z389/'1-Kurs'!Z388-1,"")&lt;&gt;-100%,IFERROR('1-Kurs'!Z389/'1-Kurs'!Z388-1,""),"")</f>
        <v/>
      </c>
      <c r="AA389" s="1" t="str">
        <f>IF(IFERROR('1-Kurs'!AA389/'1-Kurs'!AA388-1,"")&lt;&gt;-100%,IFERROR('1-Kurs'!AA389/'1-Kurs'!AA388-1,""),"")</f>
        <v/>
      </c>
      <c r="AB389" s="1" t="str">
        <f>IF(IFERROR('1-Kurs'!AB389/'1-Kurs'!AB388-1,"")&lt;&gt;-100%,IFERROR('1-Kurs'!AB389/'1-Kurs'!AB388-1,""),"")</f>
        <v/>
      </c>
      <c r="AC389" s="5"/>
    </row>
    <row r="390" spans="1:29" ht="12.75" customHeight="1" x14ac:dyDescent="0.2">
      <c r="A390" s="9" t="str">
        <f>IF('1-Kurs'!A390=0,"",'1-Kurs'!A390)</f>
        <v/>
      </c>
      <c r="B390" s="1" t="str">
        <f>IF(IFERROR('1-Kurs'!B390/'1-Kurs'!B389-1,"")&lt;&gt;-100%,IFERROR('1-Kurs'!B390/'1-Kurs'!B389-1,""),"")</f>
        <v/>
      </c>
      <c r="C390" s="1" t="str">
        <f>IF(IFERROR('1-Kurs'!C390/'1-Kurs'!C389-1,"")&lt;&gt;-100%,IFERROR('1-Kurs'!C390/'1-Kurs'!C389-1,""),"")</f>
        <v/>
      </c>
      <c r="D390" s="1" t="str">
        <f>IF(IFERROR('1-Kurs'!D390/'1-Kurs'!D389-1,"")&lt;&gt;-100%,IFERROR('1-Kurs'!D390/'1-Kurs'!D389-1,""),"")</f>
        <v/>
      </c>
      <c r="E390" s="1" t="str">
        <f>IF(IFERROR('1-Kurs'!E390/'1-Kurs'!E389-1,"")&lt;&gt;-100%,IFERROR('1-Kurs'!E390/'1-Kurs'!E389-1,""),"")</f>
        <v/>
      </c>
      <c r="F390" s="1" t="str">
        <f>IF(IFERROR('1-Kurs'!F390/'1-Kurs'!F389-1,"")&lt;&gt;-100%,IFERROR('1-Kurs'!F390/'1-Kurs'!F389-1,""),"")</f>
        <v/>
      </c>
      <c r="G390" s="1" t="str">
        <f>IF(IFERROR('1-Kurs'!G390/'1-Kurs'!G389-1,"")&lt;&gt;-100%,IFERROR('1-Kurs'!G390/'1-Kurs'!G389-1,""),"")</f>
        <v/>
      </c>
      <c r="H390" s="1" t="str">
        <f>IF(IFERROR('1-Kurs'!H390/'1-Kurs'!H389-1,"")&lt;&gt;-100%,IFERROR('1-Kurs'!H390/'1-Kurs'!H389-1,""),"")</f>
        <v/>
      </c>
      <c r="I390" s="1" t="str">
        <f>IF(IFERROR('1-Kurs'!I390/'1-Kurs'!I389-1,"")&lt;&gt;-100%,IFERROR('1-Kurs'!I390/'1-Kurs'!I389-1,""),"")</f>
        <v/>
      </c>
      <c r="J390" s="1" t="str">
        <f>IF(IFERROR('1-Kurs'!J390/'1-Kurs'!J389-1,"")&lt;&gt;-100%,IFERROR('1-Kurs'!J390/'1-Kurs'!J389-1,""),"")</f>
        <v/>
      </c>
      <c r="K390" s="1" t="str">
        <f>IF(IFERROR('1-Kurs'!K390/'1-Kurs'!K389-1,"")&lt;&gt;-100%,IFERROR('1-Kurs'!K390/'1-Kurs'!K389-1,""),"")</f>
        <v/>
      </c>
      <c r="L390" s="1" t="str">
        <f>IF(IFERROR('1-Kurs'!L390/'1-Kurs'!L389-1,"")&lt;&gt;-100%,IFERROR('1-Kurs'!L390/'1-Kurs'!L389-1,""),"")</f>
        <v/>
      </c>
      <c r="M390" s="1" t="str">
        <f>IF(IFERROR('1-Kurs'!M390/'1-Kurs'!M389-1,"")&lt;&gt;-100%,IFERROR('1-Kurs'!M390/'1-Kurs'!M389-1,""),"")</f>
        <v/>
      </c>
      <c r="N390" s="1" t="str">
        <f>IF(IFERROR('1-Kurs'!N390/'1-Kurs'!N389-1,"")&lt;&gt;-100%,IFERROR('1-Kurs'!N390/'1-Kurs'!N389-1,""),"")</f>
        <v/>
      </c>
      <c r="O390" s="1" t="str">
        <f>IF(IFERROR('1-Kurs'!O390/'1-Kurs'!O389-1,"")&lt;&gt;-100%,IFERROR('1-Kurs'!O390/'1-Kurs'!O389-1,""),"")</f>
        <v/>
      </c>
      <c r="P390" s="1" t="str">
        <f>IF(IFERROR('1-Kurs'!P390/'1-Kurs'!P389-1,"")&lt;&gt;-100%,IFERROR('1-Kurs'!P390/'1-Kurs'!P389-1,""),"")</f>
        <v/>
      </c>
      <c r="Q390" s="1" t="str">
        <f>IF(IFERROR('1-Kurs'!Q390/'1-Kurs'!Q389-1,"")&lt;&gt;-100%,IFERROR('1-Kurs'!Q390/'1-Kurs'!Q389-1,""),"")</f>
        <v/>
      </c>
      <c r="R390" s="1" t="str">
        <f>IF(IFERROR('1-Kurs'!R390/'1-Kurs'!R389-1,"")&lt;&gt;-100%,IFERROR('1-Kurs'!R390/'1-Kurs'!R389-1,""),"")</f>
        <v/>
      </c>
      <c r="S390" s="1" t="str">
        <f>IF(IFERROR('1-Kurs'!S390/'1-Kurs'!S389-1,"")&lt;&gt;-100%,IFERROR('1-Kurs'!S390/'1-Kurs'!S389-1,""),"")</f>
        <v/>
      </c>
      <c r="T390" s="1" t="str">
        <f>IF(IFERROR('1-Kurs'!T390/'1-Kurs'!T389-1,"")&lt;&gt;-100%,IFERROR('1-Kurs'!T390/'1-Kurs'!T389-1,""),"")</f>
        <v/>
      </c>
      <c r="U390" s="1" t="str">
        <f>IF(IFERROR('1-Kurs'!U390/'1-Kurs'!U389-1,"")&lt;&gt;-100%,IFERROR('1-Kurs'!U390/'1-Kurs'!U389-1,""),"")</f>
        <v/>
      </c>
      <c r="V390" s="1" t="str">
        <f>IF(IFERROR('1-Kurs'!V390/'1-Kurs'!V389-1,"")&lt;&gt;-100%,IFERROR('1-Kurs'!V390/'1-Kurs'!V389-1,""),"")</f>
        <v/>
      </c>
      <c r="W390" s="1" t="str">
        <f>IF(IFERROR('1-Kurs'!W390/'1-Kurs'!W389-1,"")&lt;&gt;-100%,IFERROR('1-Kurs'!W390/'1-Kurs'!W389-1,""),"")</f>
        <v/>
      </c>
      <c r="X390" s="1" t="str">
        <f>IF(IFERROR('1-Kurs'!X390/'1-Kurs'!X389-1,"")&lt;&gt;-100%,IFERROR('1-Kurs'!X390/'1-Kurs'!X389-1,""),"")</f>
        <v/>
      </c>
      <c r="Y390" s="1" t="str">
        <f>IF(IFERROR('1-Kurs'!Y390/'1-Kurs'!Y389-1,"")&lt;&gt;-100%,IFERROR('1-Kurs'!Y390/'1-Kurs'!Y389-1,""),"")</f>
        <v/>
      </c>
      <c r="Z390" s="1" t="str">
        <f>IF(IFERROR('1-Kurs'!Z390/'1-Kurs'!Z389-1,"")&lt;&gt;-100%,IFERROR('1-Kurs'!Z390/'1-Kurs'!Z389-1,""),"")</f>
        <v/>
      </c>
      <c r="AA390" s="1" t="str">
        <f>IF(IFERROR('1-Kurs'!AA390/'1-Kurs'!AA389-1,"")&lt;&gt;-100%,IFERROR('1-Kurs'!AA390/'1-Kurs'!AA389-1,""),"")</f>
        <v/>
      </c>
      <c r="AB390" s="1" t="str">
        <f>IF(IFERROR('1-Kurs'!AB390/'1-Kurs'!AB389-1,"")&lt;&gt;-100%,IFERROR('1-Kurs'!AB390/'1-Kurs'!AB389-1,""),"")</f>
        <v/>
      </c>
      <c r="AC390" s="5"/>
    </row>
    <row r="391" spans="1:29" ht="12.75" customHeight="1" x14ac:dyDescent="0.2">
      <c r="A391" s="9" t="str">
        <f>IF('1-Kurs'!A391=0,"",'1-Kurs'!A391)</f>
        <v/>
      </c>
      <c r="B391" s="1" t="str">
        <f>IF(IFERROR('1-Kurs'!B391/'1-Kurs'!B390-1,"")&lt;&gt;-100%,IFERROR('1-Kurs'!B391/'1-Kurs'!B390-1,""),"")</f>
        <v/>
      </c>
      <c r="C391" s="1" t="str">
        <f>IF(IFERROR('1-Kurs'!C391/'1-Kurs'!C390-1,"")&lt;&gt;-100%,IFERROR('1-Kurs'!C391/'1-Kurs'!C390-1,""),"")</f>
        <v/>
      </c>
      <c r="D391" s="1" t="str">
        <f>IF(IFERROR('1-Kurs'!D391/'1-Kurs'!D390-1,"")&lt;&gt;-100%,IFERROR('1-Kurs'!D391/'1-Kurs'!D390-1,""),"")</f>
        <v/>
      </c>
      <c r="E391" s="1" t="str">
        <f>IF(IFERROR('1-Kurs'!E391/'1-Kurs'!E390-1,"")&lt;&gt;-100%,IFERROR('1-Kurs'!E391/'1-Kurs'!E390-1,""),"")</f>
        <v/>
      </c>
      <c r="F391" s="1" t="str">
        <f>IF(IFERROR('1-Kurs'!F391/'1-Kurs'!F390-1,"")&lt;&gt;-100%,IFERROR('1-Kurs'!F391/'1-Kurs'!F390-1,""),"")</f>
        <v/>
      </c>
      <c r="G391" s="1" t="str">
        <f>IF(IFERROR('1-Kurs'!G391/'1-Kurs'!G390-1,"")&lt;&gt;-100%,IFERROR('1-Kurs'!G391/'1-Kurs'!G390-1,""),"")</f>
        <v/>
      </c>
      <c r="H391" s="1" t="str">
        <f>IF(IFERROR('1-Kurs'!H391/'1-Kurs'!H390-1,"")&lt;&gt;-100%,IFERROR('1-Kurs'!H391/'1-Kurs'!H390-1,""),"")</f>
        <v/>
      </c>
      <c r="I391" s="1" t="str">
        <f>IF(IFERROR('1-Kurs'!I391/'1-Kurs'!I390-1,"")&lt;&gt;-100%,IFERROR('1-Kurs'!I391/'1-Kurs'!I390-1,""),"")</f>
        <v/>
      </c>
      <c r="J391" s="1" t="str">
        <f>IF(IFERROR('1-Kurs'!J391/'1-Kurs'!J390-1,"")&lt;&gt;-100%,IFERROR('1-Kurs'!J391/'1-Kurs'!J390-1,""),"")</f>
        <v/>
      </c>
      <c r="K391" s="1" t="str">
        <f>IF(IFERROR('1-Kurs'!K391/'1-Kurs'!K390-1,"")&lt;&gt;-100%,IFERROR('1-Kurs'!K391/'1-Kurs'!K390-1,""),"")</f>
        <v/>
      </c>
      <c r="L391" s="1" t="str">
        <f>IF(IFERROR('1-Kurs'!L391/'1-Kurs'!L390-1,"")&lt;&gt;-100%,IFERROR('1-Kurs'!L391/'1-Kurs'!L390-1,""),"")</f>
        <v/>
      </c>
      <c r="M391" s="1" t="str">
        <f>IF(IFERROR('1-Kurs'!M391/'1-Kurs'!M390-1,"")&lt;&gt;-100%,IFERROR('1-Kurs'!M391/'1-Kurs'!M390-1,""),"")</f>
        <v/>
      </c>
      <c r="N391" s="1" t="str">
        <f>IF(IFERROR('1-Kurs'!N391/'1-Kurs'!N390-1,"")&lt;&gt;-100%,IFERROR('1-Kurs'!N391/'1-Kurs'!N390-1,""),"")</f>
        <v/>
      </c>
      <c r="O391" s="1" t="str">
        <f>IF(IFERROR('1-Kurs'!O391/'1-Kurs'!O390-1,"")&lt;&gt;-100%,IFERROR('1-Kurs'!O391/'1-Kurs'!O390-1,""),"")</f>
        <v/>
      </c>
      <c r="P391" s="1" t="str">
        <f>IF(IFERROR('1-Kurs'!P391/'1-Kurs'!P390-1,"")&lt;&gt;-100%,IFERROR('1-Kurs'!P391/'1-Kurs'!P390-1,""),"")</f>
        <v/>
      </c>
      <c r="Q391" s="1" t="str">
        <f>IF(IFERROR('1-Kurs'!Q391/'1-Kurs'!Q390-1,"")&lt;&gt;-100%,IFERROR('1-Kurs'!Q391/'1-Kurs'!Q390-1,""),"")</f>
        <v/>
      </c>
      <c r="R391" s="1" t="str">
        <f>IF(IFERROR('1-Kurs'!R391/'1-Kurs'!R390-1,"")&lt;&gt;-100%,IFERROR('1-Kurs'!R391/'1-Kurs'!R390-1,""),"")</f>
        <v/>
      </c>
      <c r="S391" s="1" t="str">
        <f>IF(IFERROR('1-Kurs'!S391/'1-Kurs'!S390-1,"")&lt;&gt;-100%,IFERROR('1-Kurs'!S391/'1-Kurs'!S390-1,""),"")</f>
        <v/>
      </c>
      <c r="T391" s="1" t="str">
        <f>IF(IFERROR('1-Kurs'!T391/'1-Kurs'!T390-1,"")&lt;&gt;-100%,IFERROR('1-Kurs'!T391/'1-Kurs'!T390-1,""),"")</f>
        <v/>
      </c>
      <c r="U391" s="1" t="str">
        <f>IF(IFERROR('1-Kurs'!U391/'1-Kurs'!U390-1,"")&lt;&gt;-100%,IFERROR('1-Kurs'!U391/'1-Kurs'!U390-1,""),"")</f>
        <v/>
      </c>
      <c r="V391" s="1" t="str">
        <f>IF(IFERROR('1-Kurs'!V391/'1-Kurs'!V390-1,"")&lt;&gt;-100%,IFERROR('1-Kurs'!V391/'1-Kurs'!V390-1,""),"")</f>
        <v/>
      </c>
      <c r="W391" s="1" t="str">
        <f>IF(IFERROR('1-Kurs'!W391/'1-Kurs'!W390-1,"")&lt;&gt;-100%,IFERROR('1-Kurs'!W391/'1-Kurs'!W390-1,""),"")</f>
        <v/>
      </c>
      <c r="X391" s="1" t="str">
        <f>IF(IFERROR('1-Kurs'!X391/'1-Kurs'!X390-1,"")&lt;&gt;-100%,IFERROR('1-Kurs'!X391/'1-Kurs'!X390-1,""),"")</f>
        <v/>
      </c>
      <c r="Y391" s="1" t="str">
        <f>IF(IFERROR('1-Kurs'!Y391/'1-Kurs'!Y390-1,"")&lt;&gt;-100%,IFERROR('1-Kurs'!Y391/'1-Kurs'!Y390-1,""),"")</f>
        <v/>
      </c>
      <c r="Z391" s="1" t="str">
        <f>IF(IFERROR('1-Kurs'!Z391/'1-Kurs'!Z390-1,"")&lt;&gt;-100%,IFERROR('1-Kurs'!Z391/'1-Kurs'!Z390-1,""),"")</f>
        <v/>
      </c>
      <c r="AA391" s="1" t="str">
        <f>IF(IFERROR('1-Kurs'!AA391/'1-Kurs'!AA390-1,"")&lt;&gt;-100%,IFERROR('1-Kurs'!AA391/'1-Kurs'!AA390-1,""),"")</f>
        <v/>
      </c>
      <c r="AB391" s="1" t="str">
        <f>IF(IFERROR('1-Kurs'!AB391/'1-Kurs'!AB390-1,"")&lt;&gt;-100%,IFERROR('1-Kurs'!AB391/'1-Kurs'!AB390-1,""),"")</f>
        <v/>
      </c>
      <c r="AC391" s="5"/>
    </row>
    <row r="392" spans="1:29" ht="12.75" customHeight="1" x14ac:dyDescent="0.2">
      <c r="A392" s="9" t="str">
        <f>IF('1-Kurs'!A392=0,"",'1-Kurs'!A392)</f>
        <v/>
      </c>
      <c r="B392" s="1" t="str">
        <f>IF(IFERROR('1-Kurs'!B392/'1-Kurs'!B391-1,"")&lt;&gt;-100%,IFERROR('1-Kurs'!B392/'1-Kurs'!B391-1,""),"")</f>
        <v/>
      </c>
      <c r="C392" s="1" t="str">
        <f>IF(IFERROR('1-Kurs'!C392/'1-Kurs'!C391-1,"")&lt;&gt;-100%,IFERROR('1-Kurs'!C392/'1-Kurs'!C391-1,""),"")</f>
        <v/>
      </c>
      <c r="D392" s="1" t="str">
        <f>IF(IFERROR('1-Kurs'!D392/'1-Kurs'!D391-1,"")&lt;&gt;-100%,IFERROR('1-Kurs'!D392/'1-Kurs'!D391-1,""),"")</f>
        <v/>
      </c>
      <c r="E392" s="1" t="str">
        <f>IF(IFERROR('1-Kurs'!E392/'1-Kurs'!E391-1,"")&lt;&gt;-100%,IFERROR('1-Kurs'!E392/'1-Kurs'!E391-1,""),"")</f>
        <v/>
      </c>
      <c r="F392" s="1" t="str">
        <f>IF(IFERROR('1-Kurs'!F392/'1-Kurs'!F391-1,"")&lt;&gt;-100%,IFERROR('1-Kurs'!F392/'1-Kurs'!F391-1,""),"")</f>
        <v/>
      </c>
      <c r="G392" s="1" t="str">
        <f>IF(IFERROR('1-Kurs'!G392/'1-Kurs'!G391-1,"")&lt;&gt;-100%,IFERROR('1-Kurs'!G392/'1-Kurs'!G391-1,""),"")</f>
        <v/>
      </c>
      <c r="H392" s="1" t="str">
        <f>IF(IFERROR('1-Kurs'!H392/'1-Kurs'!H391-1,"")&lt;&gt;-100%,IFERROR('1-Kurs'!H392/'1-Kurs'!H391-1,""),"")</f>
        <v/>
      </c>
      <c r="I392" s="1" t="str">
        <f>IF(IFERROR('1-Kurs'!I392/'1-Kurs'!I391-1,"")&lt;&gt;-100%,IFERROR('1-Kurs'!I392/'1-Kurs'!I391-1,""),"")</f>
        <v/>
      </c>
      <c r="J392" s="1" t="str">
        <f>IF(IFERROR('1-Kurs'!J392/'1-Kurs'!J391-1,"")&lt;&gt;-100%,IFERROR('1-Kurs'!J392/'1-Kurs'!J391-1,""),"")</f>
        <v/>
      </c>
      <c r="K392" s="1" t="str">
        <f>IF(IFERROR('1-Kurs'!K392/'1-Kurs'!K391-1,"")&lt;&gt;-100%,IFERROR('1-Kurs'!K392/'1-Kurs'!K391-1,""),"")</f>
        <v/>
      </c>
      <c r="L392" s="1" t="str">
        <f>IF(IFERROR('1-Kurs'!L392/'1-Kurs'!L391-1,"")&lt;&gt;-100%,IFERROR('1-Kurs'!L392/'1-Kurs'!L391-1,""),"")</f>
        <v/>
      </c>
      <c r="M392" s="1" t="str">
        <f>IF(IFERROR('1-Kurs'!M392/'1-Kurs'!M391-1,"")&lt;&gt;-100%,IFERROR('1-Kurs'!M392/'1-Kurs'!M391-1,""),"")</f>
        <v/>
      </c>
      <c r="N392" s="1" t="str">
        <f>IF(IFERROR('1-Kurs'!N392/'1-Kurs'!N391-1,"")&lt;&gt;-100%,IFERROR('1-Kurs'!N392/'1-Kurs'!N391-1,""),"")</f>
        <v/>
      </c>
      <c r="O392" s="1" t="str">
        <f>IF(IFERROR('1-Kurs'!O392/'1-Kurs'!O391-1,"")&lt;&gt;-100%,IFERROR('1-Kurs'!O392/'1-Kurs'!O391-1,""),"")</f>
        <v/>
      </c>
      <c r="P392" s="1" t="str">
        <f>IF(IFERROR('1-Kurs'!P392/'1-Kurs'!P391-1,"")&lt;&gt;-100%,IFERROR('1-Kurs'!P392/'1-Kurs'!P391-1,""),"")</f>
        <v/>
      </c>
      <c r="Q392" s="1" t="str">
        <f>IF(IFERROR('1-Kurs'!Q392/'1-Kurs'!Q391-1,"")&lt;&gt;-100%,IFERROR('1-Kurs'!Q392/'1-Kurs'!Q391-1,""),"")</f>
        <v/>
      </c>
      <c r="R392" s="1" t="str">
        <f>IF(IFERROR('1-Kurs'!R392/'1-Kurs'!R391-1,"")&lt;&gt;-100%,IFERROR('1-Kurs'!R392/'1-Kurs'!R391-1,""),"")</f>
        <v/>
      </c>
      <c r="S392" s="1" t="str">
        <f>IF(IFERROR('1-Kurs'!S392/'1-Kurs'!S391-1,"")&lt;&gt;-100%,IFERROR('1-Kurs'!S392/'1-Kurs'!S391-1,""),"")</f>
        <v/>
      </c>
      <c r="T392" s="1" t="str">
        <f>IF(IFERROR('1-Kurs'!T392/'1-Kurs'!T391-1,"")&lt;&gt;-100%,IFERROR('1-Kurs'!T392/'1-Kurs'!T391-1,""),"")</f>
        <v/>
      </c>
      <c r="U392" s="1" t="str">
        <f>IF(IFERROR('1-Kurs'!U392/'1-Kurs'!U391-1,"")&lt;&gt;-100%,IFERROR('1-Kurs'!U392/'1-Kurs'!U391-1,""),"")</f>
        <v/>
      </c>
      <c r="V392" s="1" t="str">
        <f>IF(IFERROR('1-Kurs'!V392/'1-Kurs'!V391-1,"")&lt;&gt;-100%,IFERROR('1-Kurs'!V392/'1-Kurs'!V391-1,""),"")</f>
        <v/>
      </c>
      <c r="W392" s="1" t="str">
        <f>IF(IFERROR('1-Kurs'!W392/'1-Kurs'!W391-1,"")&lt;&gt;-100%,IFERROR('1-Kurs'!W392/'1-Kurs'!W391-1,""),"")</f>
        <v/>
      </c>
      <c r="X392" s="1" t="str">
        <f>IF(IFERROR('1-Kurs'!X392/'1-Kurs'!X391-1,"")&lt;&gt;-100%,IFERROR('1-Kurs'!X392/'1-Kurs'!X391-1,""),"")</f>
        <v/>
      </c>
      <c r="Y392" s="1" t="str">
        <f>IF(IFERROR('1-Kurs'!Y392/'1-Kurs'!Y391-1,"")&lt;&gt;-100%,IFERROR('1-Kurs'!Y392/'1-Kurs'!Y391-1,""),"")</f>
        <v/>
      </c>
      <c r="Z392" s="1" t="str">
        <f>IF(IFERROR('1-Kurs'!Z392/'1-Kurs'!Z391-1,"")&lt;&gt;-100%,IFERROR('1-Kurs'!Z392/'1-Kurs'!Z391-1,""),"")</f>
        <v/>
      </c>
      <c r="AA392" s="1" t="str">
        <f>IF(IFERROR('1-Kurs'!AA392/'1-Kurs'!AA391-1,"")&lt;&gt;-100%,IFERROR('1-Kurs'!AA392/'1-Kurs'!AA391-1,""),"")</f>
        <v/>
      </c>
      <c r="AB392" s="1" t="str">
        <f>IF(IFERROR('1-Kurs'!AB392/'1-Kurs'!AB391-1,"")&lt;&gt;-100%,IFERROR('1-Kurs'!AB392/'1-Kurs'!AB391-1,""),"")</f>
        <v/>
      </c>
      <c r="AC392" s="5"/>
    </row>
    <row r="393" spans="1:29" ht="12.75" customHeight="1" x14ac:dyDescent="0.2">
      <c r="A393" s="9" t="str">
        <f>IF('1-Kurs'!A393=0,"",'1-Kurs'!A393)</f>
        <v/>
      </c>
      <c r="B393" s="1" t="str">
        <f>IF(IFERROR('1-Kurs'!B393/'1-Kurs'!B392-1,"")&lt;&gt;-100%,IFERROR('1-Kurs'!B393/'1-Kurs'!B392-1,""),"")</f>
        <v/>
      </c>
      <c r="C393" s="1" t="str">
        <f>IF(IFERROR('1-Kurs'!C393/'1-Kurs'!C392-1,"")&lt;&gt;-100%,IFERROR('1-Kurs'!C393/'1-Kurs'!C392-1,""),"")</f>
        <v/>
      </c>
      <c r="D393" s="1" t="str">
        <f>IF(IFERROR('1-Kurs'!D393/'1-Kurs'!D392-1,"")&lt;&gt;-100%,IFERROR('1-Kurs'!D393/'1-Kurs'!D392-1,""),"")</f>
        <v/>
      </c>
      <c r="E393" s="1" t="str">
        <f>IF(IFERROR('1-Kurs'!E393/'1-Kurs'!E392-1,"")&lt;&gt;-100%,IFERROR('1-Kurs'!E393/'1-Kurs'!E392-1,""),"")</f>
        <v/>
      </c>
      <c r="F393" s="1" t="str">
        <f>IF(IFERROR('1-Kurs'!F393/'1-Kurs'!F392-1,"")&lt;&gt;-100%,IFERROR('1-Kurs'!F393/'1-Kurs'!F392-1,""),"")</f>
        <v/>
      </c>
      <c r="G393" s="1" t="str">
        <f>IF(IFERROR('1-Kurs'!G393/'1-Kurs'!G392-1,"")&lt;&gt;-100%,IFERROR('1-Kurs'!G393/'1-Kurs'!G392-1,""),"")</f>
        <v/>
      </c>
      <c r="H393" s="1" t="str">
        <f>IF(IFERROR('1-Kurs'!H393/'1-Kurs'!H392-1,"")&lt;&gt;-100%,IFERROR('1-Kurs'!H393/'1-Kurs'!H392-1,""),"")</f>
        <v/>
      </c>
      <c r="I393" s="1" t="str">
        <f>IF(IFERROR('1-Kurs'!I393/'1-Kurs'!I392-1,"")&lt;&gt;-100%,IFERROR('1-Kurs'!I393/'1-Kurs'!I392-1,""),"")</f>
        <v/>
      </c>
      <c r="J393" s="1" t="str">
        <f>IF(IFERROR('1-Kurs'!J393/'1-Kurs'!J392-1,"")&lt;&gt;-100%,IFERROR('1-Kurs'!J393/'1-Kurs'!J392-1,""),"")</f>
        <v/>
      </c>
      <c r="K393" s="1" t="str">
        <f>IF(IFERROR('1-Kurs'!K393/'1-Kurs'!K392-1,"")&lt;&gt;-100%,IFERROR('1-Kurs'!K393/'1-Kurs'!K392-1,""),"")</f>
        <v/>
      </c>
      <c r="L393" s="1" t="str">
        <f>IF(IFERROR('1-Kurs'!L393/'1-Kurs'!L392-1,"")&lt;&gt;-100%,IFERROR('1-Kurs'!L393/'1-Kurs'!L392-1,""),"")</f>
        <v/>
      </c>
      <c r="M393" s="1" t="str">
        <f>IF(IFERROR('1-Kurs'!M393/'1-Kurs'!M392-1,"")&lt;&gt;-100%,IFERROR('1-Kurs'!M393/'1-Kurs'!M392-1,""),"")</f>
        <v/>
      </c>
      <c r="N393" s="1" t="str">
        <f>IF(IFERROR('1-Kurs'!N393/'1-Kurs'!N392-1,"")&lt;&gt;-100%,IFERROR('1-Kurs'!N393/'1-Kurs'!N392-1,""),"")</f>
        <v/>
      </c>
      <c r="O393" s="1" t="str">
        <f>IF(IFERROR('1-Kurs'!O393/'1-Kurs'!O392-1,"")&lt;&gt;-100%,IFERROR('1-Kurs'!O393/'1-Kurs'!O392-1,""),"")</f>
        <v/>
      </c>
      <c r="P393" s="1" t="str">
        <f>IF(IFERROR('1-Kurs'!P393/'1-Kurs'!P392-1,"")&lt;&gt;-100%,IFERROR('1-Kurs'!P393/'1-Kurs'!P392-1,""),"")</f>
        <v/>
      </c>
      <c r="Q393" s="1" t="str">
        <f>IF(IFERROR('1-Kurs'!Q393/'1-Kurs'!Q392-1,"")&lt;&gt;-100%,IFERROR('1-Kurs'!Q393/'1-Kurs'!Q392-1,""),"")</f>
        <v/>
      </c>
      <c r="R393" s="1" t="str">
        <f>IF(IFERROR('1-Kurs'!R393/'1-Kurs'!R392-1,"")&lt;&gt;-100%,IFERROR('1-Kurs'!R393/'1-Kurs'!R392-1,""),"")</f>
        <v/>
      </c>
      <c r="S393" s="1" t="str">
        <f>IF(IFERROR('1-Kurs'!S393/'1-Kurs'!S392-1,"")&lt;&gt;-100%,IFERROR('1-Kurs'!S393/'1-Kurs'!S392-1,""),"")</f>
        <v/>
      </c>
      <c r="T393" s="1" t="str">
        <f>IF(IFERROR('1-Kurs'!T393/'1-Kurs'!T392-1,"")&lt;&gt;-100%,IFERROR('1-Kurs'!T393/'1-Kurs'!T392-1,""),"")</f>
        <v/>
      </c>
      <c r="U393" s="1" t="str">
        <f>IF(IFERROR('1-Kurs'!U393/'1-Kurs'!U392-1,"")&lt;&gt;-100%,IFERROR('1-Kurs'!U393/'1-Kurs'!U392-1,""),"")</f>
        <v/>
      </c>
      <c r="V393" s="1" t="str">
        <f>IF(IFERROR('1-Kurs'!V393/'1-Kurs'!V392-1,"")&lt;&gt;-100%,IFERROR('1-Kurs'!V393/'1-Kurs'!V392-1,""),"")</f>
        <v/>
      </c>
      <c r="W393" s="1" t="str">
        <f>IF(IFERROR('1-Kurs'!W393/'1-Kurs'!W392-1,"")&lt;&gt;-100%,IFERROR('1-Kurs'!W393/'1-Kurs'!W392-1,""),"")</f>
        <v/>
      </c>
      <c r="X393" s="1" t="str">
        <f>IF(IFERROR('1-Kurs'!X393/'1-Kurs'!X392-1,"")&lt;&gt;-100%,IFERROR('1-Kurs'!X393/'1-Kurs'!X392-1,""),"")</f>
        <v/>
      </c>
      <c r="Y393" s="1" t="str">
        <f>IF(IFERROR('1-Kurs'!Y393/'1-Kurs'!Y392-1,"")&lt;&gt;-100%,IFERROR('1-Kurs'!Y393/'1-Kurs'!Y392-1,""),"")</f>
        <v/>
      </c>
      <c r="Z393" s="1" t="str">
        <f>IF(IFERROR('1-Kurs'!Z393/'1-Kurs'!Z392-1,"")&lt;&gt;-100%,IFERROR('1-Kurs'!Z393/'1-Kurs'!Z392-1,""),"")</f>
        <v/>
      </c>
      <c r="AA393" s="1" t="str">
        <f>IF(IFERROR('1-Kurs'!AA393/'1-Kurs'!AA392-1,"")&lt;&gt;-100%,IFERROR('1-Kurs'!AA393/'1-Kurs'!AA392-1,""),"")</f>
        <v/>
      </c>
      <c r="AB393" s="1" t="str">
        <f>IF(IFERROR('1-Kurs'!AB393/'1-Kurs'!AB392-1,"")&lt;&gt;-100%,IFERROR('1-Kurs'!AB393/'1-Kurs'!AB392-1,""),"")</f>
        <v/>
      </c>
      <c r="AC393" s="5"/>
    </row>
    <row r="394" spans="1:29" ht="12.75" customHeight="1" x14ac:dyDescent="0.2">
      <c r="A394" s="9" t="str">
        <f>IF('1-Kurs'!A394=0,"",'1-Kurs'!A394)</f>
        <v/>
      </c>
      <c r="B394" s="1" t="str">
        <f>IF(IFERROR('1-Kurs'!B394/'1-Kurs'!B393-1,"")&lt;&gt;-100%,IFERROR('1-Kurs'!B394/'1-Kurs'!B393-1,""),"")</f>
        <v/>
      </c>
      <c r="C394" s="1" t="str">
        <f>IF(IFERROR('1-Kurs'!C394/'1-Kurs'!C393-1,"")&lt;&gt;-100%,IFERROR('1-Kurs'!C394/'1-Kurs'!C393-1,""),"")</f>
        <v/>
      </c>
      <c r="D394" s="1" t="str">
        <f>IF(IFERROR('1-Kurs'!D394/'1-Kurs'!D393-1,"")&lt;&gt;-100%,IFERROR('1-Kurs'!D394/'1-Kurs'!D393-1,""),"")</f>
        <v/>
      </c>
      <c r="E394" s="1" t="str">
        <f>IF(IFERROR('1-Kurs'!E394/'1-Kurs'!E393-1,"")&lt;&gt;-100%,IFERROR('1-Kurs'!E394/'1-Kurs'!E393-1,""),"")</f>
        <v/>
      </c>
      <c r="F394" s="1" t="str">
        <f>IF(IFERROR('1-Kurs'!F394/'1-Kurs'!F393-1,"")&lt;&gt;-100%,IFERROR('1-Kurs'!F394/'1-Kurs'!F393-1,""),"")</f>
        <v/>
      </c>
      <c r="G394" s="1" t="str">
        <f>IF(IFERROR('1-Kurs'!G394/'1-Kurs'!G393-1,"")&lt;&gt;-100%,IFERROR('1-Kurs'!G394/'1-Kurs'!G393-1,""),"")</f>
        <v/>
      </c>
      <c r="H394" s="1" t="str">
        <f>IF(IFERROR('1-Kurs'!H394/'1-Kurs'!H393-1,"")&lt;&gt;-100%,IFERROR('1-Kurs'!H394/'1-Kurs'!H393-1,""),"")</f>
        <v/>
      </c>
      <c r="I394" s="1" t="str">
        <f>IF(IFERROR('1-Kurs'!I394/'1-Kurs'!I393-1,"")&lt;&gt;-100%,IFERROR('1-Kurs'!I394/'1-Kurs'!I393-1,""),"")</f>
        <v/>
      </c>
      <c r="J394" s="1" t="str">
        <f>IF(IFERROR('1-Kurs'!J394/'1-Kurs'!J393-1,"")&lt;&gt;-100%,IFERROR('1-Kurs'!J394/'1-Kurs'!J393-1,""),"")</f>
        <v/>
      </c>
      <c r="K394" s="1" t="str">
        <f>IF(IFERROR('1-Kurs'!K394/'1-Kurs'!K393-1,"")&lt;&gt;-100%,IFERROR('1-Kurs'!K394/'1-Kurs'!K393-1,""),"")</f>
        <v/>
      </c>
      <c r="L394" s="1" t="str">
        <f>IF(IFERROR('1-Kurs'!L394/'1-Kurs'!L393-1,"")&lt;&gt;-100%,IFERROR('1-Kurs'!L394/'1-Kurs'!L393-1,""),"")</f>
        <v/>
      </c>
      <c r="M394" s="1" t="str">
        <f>IF(IFERROR('1-Kurs'!M394/'1-Kurs'!M393-1,"")&lt;&gt;-100%,IFERROR('1-Kurs'!M394/'1-Kurs'!M393-1,""),"")</f>
        <v/>
      </c>
      <c r="N394" s="1" t="str">
        <f>IF(IFERROR('1-Kurs'!N394/'1-Kurs'!N393-1,"")&lt;&gt;-100%,IFERROR('1-Kurs'!N394/'1-Kurs'!N393-1,""),"")</f>
        <v/>
      </c>
      <c r="O394" s="1" t="str">
        <f>IF(IFERROR('1-Kurs'!O394/'1-Kurs'!O393-1,"")&lt;&gt;-100%,IFERROR('1-Kurs'!O394/'1-Kurs'!O393-1,""),"")</f>
        <v/>
      </c>
      <c r="P394" s="1" t="str">
        <f>IF(IFERROR('1-Kurs'!P394/'1-Kurs'!P393-1,"")&lt;&gt;-100%,IFERROR('1-Kurs'!P394/'1-Kurs'!P393-1,""),"")</f>
        <v/>
      </c>
      <c r="Q394" s="1" t="str">
        <f>IF(IFERROR('1-Kurs'!Q394/'1-Kurs'!Q393-1,"")&lt;&gt;-100%,IFERROR('1-Kurs'!Q394/'1-Kurs'!Q393-1,""),"")</f>
        <v/>
      </c>
      <c r="R394" s="1" t="str">
        <f>IF(IFERROR('1-Kurs'!R394/'1-Kurs'!R393-1,"")&lt;&gt;-100%,IFERROR('1-Kurs'!R394/'1-Kurs'!R393-1,""),"")</f>
        <v/>
      </c>
      <c r="S394" s="1" t="str">
        <f>IF(IFERROR('1-Kurs'!S394/'1-Kurs'!S393-1,"")&lt;&gt;-100%,IFERROR('1-Kurs'!S394/'1-Kurs'!S393-1,""),"")</f>
        <v/>
      </c>
      <c r="T394" s="1" t="str">
        <f>IF(IFERROR('1-Kurs'!T394/'1-Kurs'!T393-1,"")&lt;&gt;-100%,IFERROR('1-Kurs'!T394/'1-Kurs'!T393-1,""),"")</f>
        <v/>
      </c>
      <c r="U394" s="1" t="str">
        <f>IF(IFERROR('1-Kurs'!U394/'1-Kurs'!U393-1,"")&lt;&gt;-100%,IFERROR('1-Kurs'!U394/'1-Kurs'!U393-1,""),"")</f>
        <v/>
      </c>
      <c r="V394" s="1" t="str">
        <f>IF(IFERROR('1-Kurs'!V394/'1-Kurs'!V393-1,"")&lt;&gt;-100%,IFERROR('1-Kurs'!V394/'1-Kurs'!V393-1,""),"")</f>
        <v/>
      </c>
      <c r="W394" s="1" t="str">
        <f>IF(IFERROR('1-Kurs'!W394/'1-Kurs'!W393-1,"")&lt;&gt;-100%,IFERROR('1-Kurs'!W394/'1-Kurs'!W393-1,""),"")</f>
        <v/>
      </c>
      <c r="X394" s="1" t="str">
        <f>IF(IFERROR('1-Kurs'!X394/'1-Kurs'!X393-1,"")&lt;&gt;-100%,IFERROR('1-Kurs'!X394/'1-Kurs'!X393-1,""),"")</f>
        <v/>
      </c>
      <c r="Y394" s="1" t="str">
        <f>IF(IFERROR('1-Kurs'!Y394/'1-Kurs'!Y393-1,"")&lt;&gt;-100%,IFERROR('1-Kurs'!Y394/'1-Kurs'!Y393-1,""),"")</f>
        <v/>
      </c>
      <c r="Z394" s="1" t="str">
        <f>IF(IFERROR('1-Kurs'!Z394/'1-Kurs'!Z393-1,"")&lt;&gt;-100%,IFERROR('1-Kurs'!Z394/'1-Kurs'!Z393-1,""),"")</f>
        <v/>
      </c>
      <c r="AA394" s="1" t="str">
        <f>IF(IFERROR('1-Kurs'!AA394/'1-Kurs'!AA393-1,"")&lt;&gt;-100%,IFERROR('1-Kurs'!AA394/'1-Kurs'!AA393-1,""),"")</f>
        <v/>
      </c>
      <c r="AB394" s="1" t="str">
        <f>IF(IFERROR('1-Kurs'!AB394/'1-Kurs'!AB393-1,"")&lt;&gt;-100%,IFERROR('1-Kurs'!AB394/'1-Kurs'!AB393-1,""),"")</f>
        <v/>
      </c>
      <c r="AC394" s="5"/>
    </row>
    <row r="395" spans="1:29" ht="12.75" customHeight="1" x14ac:dyDescent="0.2">
      <c r="A395" s="9" t="str">
        <f>IF('1-Kurs'!A395=0,"",'1-Kurs'!A395)</f>
        <v/>
      </c>
      <c r="B395" s="1" t="str">
        <f>IF(IFERROR('1-Kurs'!B395/'1-Kurs'!B394-1,"")&lt;&gt;-100%,IFERROR('1-Kurs'!B395/'1-Kurs'!B394-1,""),"")</f>
        <v/>
      </c>
      <c r="C395" s="1" t="str">
        <f>IF(IFERROR('1-Kurs'!C395/'1-Kurs'!C394-1,"")&lt;&gt;-100%,IFERROR('1-Kurs'!C395/'1-Kurs'!C394-1,""),"")</f>
        <v/>
      </c>
      <c r="D395" s="1" t="str">
        <f>IF(IFERROR('1-Kurs'!D395/'1-Kurs'!D394-1,"")&lt;&gt;-100%,IFERROR('1-Kurs'!D395/'1-Kurs'!D394-1,""),"")</f>
        <v/>
      </c>
      <c r="E395" s="1" t="str">
        <f>IF(IFERROR('1-Kurs'!E395/'1-Kurs'!E394-1,"")&lt;&gt;-100%,IFERROR('1-Kurs'!E395/'1-Kurs'!E394-1,""),"")</f>
        <v/>
      </c>
      <c r="F395" s="1" t="str">
        <f>IF(IFERROR('1-Kurs'!F395/'1-Kurs'!F394-1,"")&lt;&gt;-100%,IFERROR('1-Kurs'!F395/'1-Kurs'!F394-1,""),"")</f>
        <v/>
      </c>
      <c r="G395" s="1" t="str">
        <f>IF(IFERROR('1-Kurs'!G395/'1-Kurs'!G394-1,"")&lt;&gt;-100%,IFERROR('1-Kurs'!G395/'1-Kurs'!G394-1,""),"")</f>
        <v/>
      </c>
      <c r="H395" s="1" t="str">
        <f>IF(IFERROR('1-Kurs'!H395/'1-Kurs'!H394-1,"")&lt;&gt;-100%,IFERROR('1-Kurs'!H395/'1-Kurs'!H394-1,""),"")</f>
        <v/>
      </c>
      <c r="I395" s="1" t="str">
        <f>IF(IFERROR('1-Kurs'!I395/'1-Kurs'!I394-1,"")&lt;&gt;-100%,IFERROR('1-Kurs'!I395/'1-Kurs'!I394-1,""),"")</f>
        <v/>
      </c>
      <c r="J395" s="1" t="str">
        <f>IF(IFERROR('1-Kurs'!J395/'1-Kurs'!J394-1,"")&lt;&gt;-100%,IFERROR('1-Kurs'!J395/'1-Kurs'!J394-1,""),"")</f>
        <v/>
      </c>
      <c r="K395" s="1" t="str">
        <f>IF(IFERROR('1-Kurs'!K395/'1-Kurs'!K394-1,"")&lt;&gt;-100%,IFERROR('1-Kurs'!K395/'1-Kurs'!K394-1,""),"")</f>
        <v/>
      </c>
      <c r="L395" s="1" t="str">
        <f>IF(IFERROR('1-Kurs'!L395/'1-Kurs'!L394-1,"")&lt;&gt;-100%,IFERROR('1-Kurs'!L395/'1-Kurs'!L394-1,""),"")</f>
        <v/>
      </c>
      <c r="M395" s="1" t="str">
        <f>IF(IFERROR('1-Kurs'!M395/'1-Kurs'!M394-1,"")&lt;&gt;-100%,IFERROR('1-Kurs'!M395/'1-Kurs'!M394-1,""),"")</f>
        <v/>
      </c>
      <c r="N395" s="1" t="str">
        <f>IF(IFERROR('1-Kurs'!N395/'1-Kurs'!N394-1,"")&lt;&gt;-100%,IFERROR('1-Kurs'!N395/'1-Kurs'!N394-1,""),"")</f>
        <v/>
      </c>
      <c r="O395" s="1" t="str">
        <f>IF(IFERROR('1-Kurs'!O395/'1-Kurs'!O394-1,"")&lt;&gt;-100%,IFERROR('1-Kurs'!O395/'1-Kurs'!O394-1,""),"")</f>
        <v/>
      </c>
      <c r="P395" s="1" t="str">
        <f>IF(IFERROR('1-Kurs'!P395/'1-Kurs'!P394-1,"")&lt;&gt;-100%,IFERROR('1-Kurs'!P395/'1-Kurs'!P394-1,""),"")</f>
        <v/>
      </c>
      <c r="Q395" s="1" t="str">
        <f>IF(IFERROR('1-Kurs'!Q395/'1-Kurs'!Q394-1,"")&lt;&gt;-100%,IFERROR('1-Kurs'!Q395/'1-Kurs'!Q394-1,""),"")</f>
        <v/>
      </c>
      <c r="R395" s="1" t="str">
        <f>IF(IFERROR('1-Kurs'!R395/'1-Kurs'!R394-1,"")&lt;&gt;-100%,IFERROR('1-Kurs'!R395/'1-Kurs'!R394-1,""),"")</f>
        <v/>
      </c>
      <c r="S395" s="1" t="str">
        <f>IF(IFERROR('1-Kurs'!S395/'1-Kurs'!S394-1,"")&lt;&gt;-100%,IFERROR('1-Kurs'!S395/'1-Kurs'!S394-1,""),"")</f>
        <v/>
      </c>
      <c r="T395" s="1" t="str">
        <f>IF(IFERROR('1-Kurs'!T395/'1-Kurs'!T394-1,"")&lt;&gt;-100%,IFERROR('1-Kurs'!T395/'1-Kurs'!T394-1,""),"")</f>
        <v/>
      </c>
      <c r="U395" s="1" t="str">
        <f>IF(IFERROR('1-Kurs'!U395/'1-Kurs'!U394-1,"")&lt;&gt;-100%,IFERROR('1-Kurs'!U395/'1-Kurs'!U394-1,""),"")</f>
        <v/>
      </c>
      <c r="V395" s="1" t="str">
        <f>IF(IFERROR('1-Kurs'!V395/'1-Kurs'!V394-1,"")&lt;&gt;-100%,IFERROR('1-Kurs'!V395/'1-Kurs'!V394-1,""),"")</f>
        <v/>
      </c>
      <c r="W395" s="1" t="str">
        <f>IF(IFERROR('1-Kurs'!W395/'1-Kurs'!W394-1,"")&lt;&gt;-100%,IFERROR('1-Kurs'!W395/'1-Kurs'!W394-1,""),"")</f>
        <v/>
      </c>
      <c r="X395" s="1" t="str">
        <f>IF(IFERROR('1-Kurs'!X395/'1-Kurs'!X394-1,"")&lt;&gt;-100%,IFERROR('1-Kurs'!X395/'1-Kurs'!X394-1,""),"")</f>
        <v/>
      </c>
      <c r="Y395" s="1" t="str">
        <f>IF(IFERROR('1-Kurs'!Y395/'1-Kurs'!Y394-1,"")&lt;&gt;-100%,IFERROR('1-Kurs'!Y395/'1-Kurs'!Y394-1,""),"")</f>
        <v/>
      </c>
      <c r="Z395" s="1" t="str">
        <f>IF(IFERROR('1-Kurs'!Z395/'1-Kurs'!Z394-1,"")&lt;&gt;-100%,IFERROR('1-Kurs'!Z395/'1-Kurs'!Z394-1,""),"")</f>
        <v/>
      </c>
      <c r="AA395" s="1" t="str">
        <f>IF(IFERROR('1-Kurs'!AA395/'1-Kurs'!AA394-1,"")&lt;&gt;-100%,IFERROR('1-Kurs'!AA395/'1-Kurs'!AA394-1,""),"")</f>
        <v/>
      </c>
      <c r="AB395" s="1" t="str">
        <f>IF(IFERROR('1-Kurs'!AB395/'1-Kurs'!AB394-1,"")&lt;&gt;-100%,IFERROR('1-Kurs'!AB395/'1-Kurs'!AB394-1,""),"")</f>
        <v/>
      </c>
      <c r="AC395" s="5"/>
    </row>
    <row r="396" spans="1:29" ht="12.75" customHeight="1" x14ac:dyDescent="0.2">
      <c r="A396" s="9" t="str">
        <f>IF('1-Kurs'!A396=0,"",'1-Kurs'!A396)</f>
        <v/>
      </c>
      <c r="B396" s="1" t="str">
        <f>IF(IFERROR('1-Kurs'!B396/'1-Kurs'!B395-1,"")&lt;&gt;-100%,IFERROR('1-Kurs'!B396/'1-Kurs'!B395-1,""),"")</f>
        <v/>
      </c>
      <c r="C396" s="1" t="str">
        <f>IF(IFERROR('1-Kurs'!C396/'1-Kurs'!C395-1,"")&lt;&gt;-100%,IFERROR('1-Kurs'!C396/'1-Kurs'!C395-1,""),"")</f>
        <v/>
      </c>
      <c r="D396" s="1" t="str">
        <f>IF(IFERROR('1-Kurs'!D396/'1-Kurs'!D395-1,"")&lt;&gt;-100%,IFERROR('1-Kurs'!D396/'1-Kurs'!D395-1,""),"")</f>
        <v/>
      </c>
      <c r="E396" s="1" t="str">
        <f>IF(IFERROR('1-Kurs'!E396/'1-Kurs'!E395-1,"")&lt;&gt;-100%,IFERROR('1-Kurs'!E396/'1-Kurs'!E395-1,""),"")</f>
        <v/>
      </c>
      <c r="F396" s="1" t="str">
        <f>IF(IFERROR('1-Kurs'!F396/'1-Kurs'!F395-1,"")&lt;&gt;-100%,IFERROR('1-Kurs'!F396/'1-Kurs'!F395-1,""),"")</f>
        <v/>
      </c>
      <c r="G396" s="1" t="str">
        <f>IF(IFERROR('1-Kurs'!G396/'1-Kurs'!G395-1,"")&lt;&gt;-100%,IFERROR('1-Kurs'!G396/'1-Kurs'!G395-1,""),"")</f>
        <v/>
      </c>
      <c r="H396" s="1" t="str">
        <f>IF(IFERROR('1-Kurs'!H396/'1-Kurs'!H395-1,"")&lt;&gt;-100%,IFERROR('1-Kurs'!H396/'1-Kurs'!H395-1,""),"")</f>
        <v/>
      </c>
      <c r="I396" s="1" t="str">
        <f>IF(IFERROR('1-Kurs'!I396/'1-Kurs'!I395-1,"")&lt;&gt;-100%,IFERROR('1-Kurs'!I396/'1-Kurs'!I395-1,""),"")</f>
        <v/>
      </c>
      <c r="J396" s="1" t="str">
        <f>IF(IFERROR('1-Kurs'!J396/'1-Kurs'!J395-1,"")&lt;&gt;-100%,IFERROR('1-Kurs'!J396/'1-Kurs'!J395-1,""),"")</f>
        <v/>
      </c>
      <c r="K396" s="1" t="str">
        <f>IF(IFERROR('1-Kurs'!K396/'1-Kurs'!K395-1,"")&lt;&gt;-100%,IFERROR('1-Kurs'!K396/'1-Kurs'!K395-1,""),"")</f>
        <v/>
      </c>
      <c r="L396" s="1" t="str">
        <f>IF(IFERROR('1-Kurs'!L396/'1-Kurs'!L395-1,"")&lt;&gt;-100%,IFERROR('1-Kurs'!L396/'1-Kurs'!L395-1,""),"")</f>
        <v/>
      </c>
      <c r="M396" s="1" t="str">
        <f>IF(IFERROR('1-Kurs'!M396/'1-Kurs'!M395-1,"")&lt;&gt;-100%,IFERROR('1-Kurs'!M396/'1-Kurs'!M395-1,""),"")</f>
        <v/>
      </c>
      <c r="N396" s="1" t="str">
        <f>IF(IFERROR('1-Kurs'!N396/'1-Kurs'!N395-1,"")&lt;&gt;-100%,IFERROR('1-Kurs'!N396/'1-Kurs'!N395-1,""),"")</f>
        <v/>
      </c>
      <c r="O396" s="1" t="str">
        <f>IF(IFERROR('1-Kurs'!O396/'1-Kurs'!O395-1,"")&lt;&gt;-100%,IFERROR('1-Kurs'!O396/'1-Kurs'!O395-1,""),"")</f>
        <v/>
      </c>
      <c r="P396" s="1" t="str">
        <f>IF(IFERROR('1-Kurs'!P396/'1-Kurs'!P395-1,"")&lt;&gt;-100%,IFERROR('1-Kurs'!P396/'1-Kurs'!P395-1,""),"")</f>
        <v/>
      </c>
      <c r="Q396" s="1" t="str">
        <f>IF(IFERROR('1-Kurs'!Q396/'1-Kurs'!Q395-1,"")&lt;&gt;-100%,IFERROR('1-Kurs'!Q396/'1-Kurs'!Q395-1,""),"")</f>
        <v/>
      </c>
      <c r="R396" s="1" t="str">
        <f>IF(IFERROR('1-Kurs'!R396/'1-Kurs'!R395-1,"")&lt;&gt;-100%,IFERROR('1-Kurs'!R396/'1-Kurs'!R395-1,""),"")</f>
        <v/>
      </c>
      <c r="S396" s="1" t="str">
        <f>IF(IFERROR('1-Kurs'!S396/'1-Kurs'!S395-1,"")&lt;&gt;-100%,IFERROR('1-Kurs'!S396/'1-Kurs'!S395-1,""),"")</f>
        <v/>
      </c>
      <c r="T396" s="1" t="str">
        <f>IF(IFERROR('1-Kurs'!T396/'1-Kurs'!T395-1,"")&lt;&gt;-100%,IFERROR('1-Kurs'!T396/'1-Kurs'!T395-1,""),"")</f>
        <v/>
      </c>
      <c r="U396" s="1" t="str">
        <f>IF(IFERROR('1-Kurs'!U396/'1-Kurs'!U395-1,"")&lt;&gt;-100%,IFERROR('1-Kurs'!U396/'1-Kurs'!U395-1,""),"")</f>
        <v/>
      </c>
      <c r="V396" s="1" t="str">
        <f>IF(IFERROR('1-Kurs'!V396/'1-Kurs'!V395-1,"")&lt;&gt;-100%,IFERROR('1-Kurs'!V396/'1-Kurs'!V395-1,""),"")</f>
        <v/>
      </c>
      <c r="W396" s="1" t="str">
        <f>IF(IFERROR('1-Kurs'!W396/'1-Kurs'!W395-1,"")&lt;&gt;-100%,IFERROR('1-Kurs'!W396/'1-Kurs'!W395-1,""),"")</f>
        <v/>
      </c>
      <c r="X396" s="1" t="str">
        <f>IF(IFERROR('1-Kurs'!X396/'1-Kurs'!X395-1,"")&lt;&gt;-100%,IFERROR('1-Kurs'!X396/'1-Kurs'!X395-1,""),"")</f>
        <v/>
      </c>
      <c r="Y396" s="1" t="str">
        <f>IF(IFERROR('1-Kurs'!Y396/'1-Kurs'!Y395-1,"")&lt;&gt;-100%,IFERROR('1-Kurs'!Y396/'1-Kurs'!Y395-1,""),"")</f>
        <v/>
      </c>
      <c r="Z396" s="1" t="str">
        <f>IF(IFERROR('1-Kurs'!Z396/'1-Kurs'!Z395-1,"")&lt;&gt;-100%,IFERROR('1-Kurs'!Z396/'1-Kurs'!Z395-1,""),"")</f>
        <v/>
      </c>
      <c r="AA396" s="1" t="str">
        <f>IF(IFERROR('1-Kurs'!AA396/'1-Kurs'!AA395-1,"")&lt;&gt;-100%,IFERROR('1-Kurs'!AA396/'1-Kurs'!AA395-1,""),"")</f>
        <v/>
      </c>
      <c r="AB396" s="1" t="str">
        <f>IF(IFERROR('1-Kurs'!AB396/'1-Kurs'!AB395-1,"")&lt;&gt;-100%,IFERROR('1-Kurs'!AB396/'1-Kurs'!AB395-1,""),"")</f>
        <v/>
      </c>
      <c r="AC396" s="5"/>
    </row>
    <row r="397" spans="1:29" ht="12.75" customHeight="1" x14ac:dyDescent="0.2">
      <c r="A397" s="9" t="str">
        <f>IF('1-Kurs'!A397=0,"",'1-Kurs'!A397)</f>
        <v/>
      </c>
      <c r="B397" s="1" t="str">
        <f>IF(IFERROR('1-Kurs'!B397/'1-Kurs'!B396-1,"")&lt;&gt;-100%,IFERROR('1-Kurs'!B397/'1-Kurs'!B396-1,""),"")</f>
        <v/>
      </c>
      <c r="C397" s="1" t="str">
        <f>IF(IFERROR('1-Kurs'!C397/'1-Kurs'!C396-1,"")&lt;&gt;-100%,IFERROR('1-Kurs'!C397/'1-Kurs'!C396-1,""),"")</f>
        <v/>
      </c>
      <c r="D397" s="1" t="str">
        <f>IF(IFERROR('1-Kurs'!D397/'1-Kurs'!D396-1,"")&lt;&gt;-100%,IFERROR('1-Kurs'!D397/'1-Kurs'!D396-1,""),"")</f>
        <v/>
      </c>
      <c r="E397" s="1" t="str">
        <f>IF(IFERROR('1-Kurs'!E397/'1-Kurs'!E396-1,"")&lt;&gt;-100%,IFERROR('1-Kurs'!E397/'1-Kurs'!E396-1,""),"")</f>
        <v/>
      </c>
      <c r="F397" s="1" t="str">
        <f>IF(IFERROR('1-Kurs'!F397/'1-Kurs'!F396-1,"")&lt;&gt;-100%,IFERROR('1-Kurs'!F397/'1-Kurs'!F396-1,""),"")</f>
        <v/>
      </c>
      <c r="G397" s="1" t="str">
        <f>IF(IFERROR('1-Kurs'!G397/'1-Kurs'!G396-1,"")&lt;&gt;-100%,IFERROR('1-Kurs'!G397/'1-Kurs'!G396-1,""),"")</f>
        <v/>
      </c>
      <c r="H397" s="1" t="str">
        <f>IF(IFERROR('1-Kurs'!H397/'1-Kurs'!H396-1,"")&lt;&gt;-100%,IFERROR('1-Kurs'!H397/'1-Kurs'!H396-1,""),"")</f>
        <v/>
      </c>
      <c r="I397" s="1" t="str">
        <f>IF(IFERROR('1-Kurs'!I397/'1-Kurs'!I396-1,"")&lt;&gt;-100%,IFERROR('1-Kurs'!I397/'1-Kurs'!I396-1,""),"")</f>
        <v/>
      </c>
      <c r="J397" s="1" t="str">
        <f>IF(IFERROR('1-Kurs'!J397/'1-Kurs'!J396-1,"")&lt;&gt;-100%,IFERROR('1-Kurs'!J397/'1-Kurs'!J396-1,""),"")</f>
        <v/>
      </c>
      <c r="K397" s="1" t="str">
        <f>IF(IFERROR('1-Kurs'!K397/'1-Kurs'!K396-1,"")&lt;&gt;-100%,IFERROR('1-Kurs'!K397/'1-Kurs'!K396-1,""),"")</f>
        <v/>
      </c>
      <c r="L397" s="1" t="str">
        <f>IF(IFERROR('1-Kurs'!L397/'1-Kurs'!L396-1,"")&lt;&gt;-100%,IFERROR('1-Kurs'!L397/'1-Kurs'!L396-1,""),"")</f>
        <v/>
      </c>
      <c r="M397" s="1" t="str">
        <f>IF(IFERROR('1-Kurs'!M397/'1-Kurs'!M396-1,"")&lt;&gt;-100%,IFERROR('1-Kurs'!M397/'1-Kurs'!M396-1,""),"")</f>
        <v/>
      </c>
      <c r="N397" s="1" t="str">
        <f>IF(IFERROR('1-Kurs'!N397/'1-Kurs'!N396-1,"")&lt;&gt;-100%,IFERROR('1-Kurs'!N397/'1-Kurs'!N396-1,""),"")</f>
        <v/>
      </c>
      <c r="O397" s="1" t="str">
        <f>IF(IFERROR('1-Kurs'!O397/'1-Kurs'!O396-1,"")&lt;&gt;-100%,IFERROR('1-Kurs'!O397/'1-Kurs'!O396-1,""),"")</f>
        <v/>
      </c>
      <c r="P397" s="1" t="str">
        <f>IF(IFERROR('1-Kurs'!P397/'1-Kurs'!P396-1,"")&lt;&gt;-100%,IFERROR('1-Kurs'!P397/'1-Kurs'!P396-1,""),"")</f>
        <v/>
      </c>
      <c r="Q397" s="1" t="str">
        <f>IF(IFERROR('1-Kurs'!Q397/'1-Kurs'!Q396-1,"")&lt;&gt;-100%,IFERROR('1-Kurs'!Q397/'1-Kurs'!Q396-1,""),"")</f>
        <v/>
      </c>
      <c r="R397" s="1" t="str">
        <f>IF(IFERROR('1-Kurs'!R397/'1-Kurs'!R396-1,"")&lt;&gt;-100%,IFERROR('1-Kurs'!R397/'1-Kurs'!R396-1,""),"")</f>
        <v/>
      </c>
      <c r="S397" s="1" t="str">
        <f>IF(IFERROR('1-Kurs'!S397/'1-Kurs'!S396-1,"")&lt;&gt;-100%,IFERROR('1-Kurs'!S397/'1-Kurs'!S396-1,""),"")</f>
        <v/>
      </c>
      <c r="T397" s="1" t="str">
        <f>IF(IFERROR('1-Kurs'!T397/'1-Kurs'!T396-1,"")&lt;&gt;-100%,IFERROR('1-Kurs'!T397/'1-Kurs'!T396-1,""),"")</f>
        <v/>
      </c>
      <c r="U397" s="1" t="str">
        <f>IF(IFERROR('1-Kurs'!U397/'1-Kurs'!U396-1,"")&lt;&gt;-100%,IFERROR('1-Kurs'!U397/'1-Kurs'!U396-1,""),"")</f>
        <v/>
      </c>
      <c r="V397" s="1" t="str">
        <f>IF(IFERROR('1-Kurs'!V397/'1-Kurs'!V396-1,"")&lt;&gt;-100%,IFERROR('1-Kurs'!V397/'1-Kurs'!V396-1,""),"")</f>
        <v/>
      </c>
      <c r="W397" s="1" t="str">
        <f>IF(IFERROR('1-Kurs'!W397/'1-Kurs'!W396-1,"")&lt;&gt;-100%,IFERROR('1-Kurs'!W397/'1-Kurs'!W396-1,""),"")</f>
        <v/>
      </c>
      <c r="X397" s="1" t="str">
        <f>IF(IFERROR('1-Kurs'!X397/'1-Kurs'!X396-1,"")&lt;&gt;-100%,IFERROR('1-Kurs'!X397/'1-Kurs'!X396-1,""),"")</f>
        <v/>
      </c>
      <c r="Y397" s="1" t="str">
        <f>IF(IFERROR('1-Kurs'!Y397/'1-Kurs'!Y396-1,"")&lt;&gt;-100%,IFERROR('1-Kurs'!Y397/'1-Kurs'!Y396-1,""),"")</f>
        <v/>
      </c>
      <c r="Z397" s="1" t="str">
        <f>IF(IFERROR('1-Kurs'!Z397/'1-Kurs'!Z396-1,"")&lt;&gt;-100%,IFERROR('1-Kurs'!Z397/'1-Kurs'!Z396-1,""),"")</f>
        <v/>
      </c>
      <c r="AA397" s="1" t="str">
        <f>IF(IFERROR('1-Kurs'!AA397/'1-Kurs'!AA396-1,"")&lt;&gt;-100%,IFERROR('1-Kurs'!AA397/'1-Kurs'!AA396-1,""),"")</f>
        <v/>
      </c>
      <c r="AB397" s="1" t="str">
        <f>IF(IFERROR('1-Kurs'!AB397/'1-Kurs'!AB396-1,"")&lt;&gt;-100%,IFERROR('1-Kurs'!AB397/'1-Kurs'!AB396-1,""),"")</f>
        <v/>
      </c>
      <c r="AC397" s="5"/>
    </row>
    <row r="398" spans="1:29" ht="12.75" customHeight="1" x14ac:dyDescent="0.2">
      <c r="A398" s="9" t="str">
        <f>IF('1-Kurs'!A398=0,"",'1-Kurs'!A398)</f>
        <v/>
      </c>
      <c r="B398" s="1" t="str">
        <f>IF(IFERROR('1-Kurs'!B398/'1-Kurs'!B397-1,"")&lt;&gt;-100%,IFERROR('1-Kurs'!B398/'1-Kurs'!B397-1,""),"")</f>
        <v/>
      </c>
      <c r="C398" s="1" t="str">
        <f>IF(IFERROR('1-Kurs'!C398/'1-Kurs'!C397-1,"")&lt;&gt;-100%,IFERROR('1-Kurs'!C398/'1-Kurs'!C397-1,""),"")</f>
        <v/>
      </c>
      <c r="D398" s="1" t="str">
        <f>IF(IFERROR('1-Kurs'!D398/'1-Kurs'!D397-1,"")&lt;&gt;-100%,IFERROR('1-Kurs'!D398/'1-Kurs'!D397-1,""),"")</f>
        <v/>
      </c>
      <c r="E398" s="1" t="str">
        <f>IF(IFERROR('1-Kurs'!E398/'1-Kurs'!E397-1,"")&lt;&gt;-100%,IFERROR('1-Kurs'!E398/'1-Kurs'!E397-1,""),"")</f>
        <v/>
      </c>
      <c r="F398" s="1" t="str">
        <f>IF(IFERROR('1-Kurs'!F398/'1-Kurs'!F397-1,"")&lt;&gt;-100%,IFERROR('1-Kurs'!F398/'1-Kurs'!F397-1,""),"")</f>
        <v/>
      </c>
      <c r="G398" s="1" t="str">
        <f>IF(IFERROR('1-Kurs'!G398/'1-Kurs'!G397-1,"")&lt;&gt;-100%,IFERROR('1-Kurs'!G398/'1-Kurs'!G397-1,""),"")</f>
        <v/>
      </c>
      <c r="H398" s="1" t="str">
        <f>IF(IFERROR('1-Kurs'!H398/'1-Kurs'!H397-1,"")&lt;&gt;-100%,IFERROR('1-Kurs'!H398/'1-Kurs'!H397-1,""),"")</f>
        <v/>
      </c>
      <c r="I398" s="1" t="str">
        <f>IF(IFERROR('1-Kurs'!I398/'1-Kurs'!I397-1,"")&lt;&gt;-100%,IFERROR('1-Kurs'!I398/'1-Kurs'!I397-1,""),"")</f>
        <v/>
      </c>
      <c r="J398" s="1" t="str">
        <f>IF(IFERROR('1-Kurs'!J398/'1-Kurs'!J397-1,"")&lt;&gt;-100%,IFERROR('1-Kurs'!J398/'1-Kurs'!J397-1,""),"")</f>
        <v/>
      </c>
      <c r="K398" s="1" t="str">
        <f>IF(IFERROR('1-Kurs'!K398/'1-Kurs'!K397-1,"")&lt;&gt;-100%,IFERROR('1-Kurs'!K398/'1-Kurs'!K397-1,""),"")</f>
        <v/>
      </c>
      <c r="L398" s="1" t="str">
        <f>IF(IFERROR('1-Kurs'!L398/'1-Kurs'!L397-1,"")&lt;&gt;-100%,IFERROR('1-Kurs'!L398/'1-Kurs'!L397-1,""),"")</f>
        <v/>
      </c>
      <c r="M398" s="1" t="str">
        <f>IF(IFERROR('1-Kurs'!M398/'1-Kurs'!M397-1,"")&lt;&gt;-100%,IFERROR('1-Kurs'!M398/'1-Kurs'!M397-1,""),"")</f>
        <v/>
      </c>
      <c r="N398" s="1" t="str">
        <f>IF(IFERROR('1-Kurs'!N398/'1-Kurs'!N397-1,"")&lt;&gt;-100%,IFERROR('1-Kurs'!N398/'1-Kurs'!N397-1,""),"")</f>
        <v/>
      </c>
      <c r="O398" s="1" t="str">
        <f>IF(IFERROR('1-Kurs'!O398/'1-Kurs'!O397-1,"")&lt;&gt;-100%,IFERROR('1-Kurs'!O398/'1-Kurs'!O397-1,""),"")</f>
        <v/>
      </c>
      <c r="P398" s="1" t="str">
        <f>IF(IFERROR('1-Kurs'!P398/'1-Kurs'!P397-1,"")&lt;&gt;-100%,IFERROR('1-Kurs'!P398/'1-Kurs'!P397-1,""),"")</f>
        <v/>
      </c>
      <c r="Q398" s="1" t="str">
        <f>IF(IFERROR('1-Kurs'!Q398/'1-Kurs'!Q397-1,"")&lt;&gt;-100%,IFERROR('1-Kurs'!Q398/'1-Kurs'!Q397-1,""),"")</f>
        <v/>
      </c>
      <c r="R398" s="1" t="str">
        <f>IF(IFERROR('1-Kurs'!R398/'1-Kurs'!R397-1,"")&lt;&gt;-100%,IFERROR('1-Kurs'!R398/'1-Kurs'!R397-1,""),"")</f>
        <v/>
      </c>
      <c r="S398" s="1" t="str">
        <f>IF(IFERROR('1-Kurs'!S398/'1-Kurs'!S397-1,"")&lt;&gt;-100%,IFERROR('1-Kurs'!S398/'1-Kurs'!S397-1,""),"")</f>
        <v/>
      </c>
      <c r="T398" s="1" t="str">
        <f>IF(IFERROR('1-Kurs'!T398/'1-Kurs'!T397-1,"")&lt;&gt;-100%,IFERROR('1-Kurs'!T398/'1-Kurs'!T397-1,""),"")</f>
        <v/>
      </c>
      <c r="U398" s="1" t="str">
        <f>IF(IFERROR('1-Kurs'!U398/'1-Kurs'!U397-1,"")&lt;&gt;-100%,IFERROR('1-Kurs'!U398/'1-Kurs'!U397-1,""),"")</f>
        <v/>
      </c>
      <c r="V398" s="1" t="str">
        <f>IF(IFERROR('1-Kurs'!V398/'1-Kurs'!V397-1,"")&lt;&gt;-100%,IFERROR('1-Kurs'!V398/'1-Kurs'!V397-1,""),"")</f>
        <v/>
      </c>
      <c r="W398" s="1" t="str">
        <f>IF(IFERROR('1-Kurs'!W398/'1-Kurs'!W397-1,"")&lt;&gt;-100%,IFERROR('1-Kurs'!W398/'1-Kurs'!W397-1,""),"")</f>
        <v/>
      </c>
      <c r="X398" s="1" t="str">
        <f>IF(IFERROR('1-Kurs'!X398/'1-Kurs'!X397-1,"")&lt;&gt;-100%,IFERROR('1-Kurs'!X398/'1-Kurs'!X397-1,""),"")</f>
        <v/>
      </c>
      <c r="Y398" s="1" t="str">
        <f>IF(IFERROR('1-Kurs'!Y398/'1-Kurs'!Y397-1,"")&lt;&gt;-100%,IFERROR('1-Kurs'!Y398/'1-Kurs'!Y397-1,""),"")</f>
        <v/>
      </c>
      <c r="Z398" s="1" t="str">
        <f>IF(IFERROR('1-Kurs'!Z398/'1-Kurs'!Z397-1,"")&lt;&gt;-100%,IFERROR('1-Kurs'!Z398/'1-Kurs'!Z397-1,""),"")</f>
        <v/>
      </c>
      <c r="AA398" s="1" t="str">
        <f>IF(IFERROR('1-Kurs'!AA398/'1-Kurs'!AA397-1,"")&lt;&gt;-100%,IFERROR('1-Kurs'!AA398/'1-Kurs'!AA397-1,""),"")</f>
        <v/>
      </c>
      <c r="AB398" s="1" t="str">
        <f>IF(IFERROR('1-Kurs'!AB398/'1-Kurs'!AB397-1,"")&lt;&gt;-100%,IFERROR('1-Kurs'!AB398/'1-Kurs'!AB397-1,""),"")</f>
        <v/>
      </c>
      <c r="AC398" s="5"/>
    </row>
    <row r="399" spans="1:29" ht="12.75" customHeight="1" x14ac:dyDescent="0.2">
      <c r="A399" s="9" t="str">
        <f>IF('1-Kurs'!A399=0,"",'1-Kurs'!A399)</f>
        <v/>
      </c>
      <c r="B399" s="1" t="str">
        <f>IF(IFERROR('1-Kurs'!B399/'1-Kurs'!B398-1,"")&lt;&gt;-100%,IFERROR('1-Kurs'!B399/'1-Kurs'!B398-1,""),"")</f>
        <v/>
      </c>
      <c r="C399" s="1" t="str">
        <f>IF(IFERROR('1-Kurs'!C399/'1-Kurs'!C398-1,"")&lt;&gt;-100%,IFERROR('1-Kurs'!C399/'1-Kurs'!C398-1,""),"")</f>
        <v/>
      </c>
      <c r="D399" s="1" t="str">
        <f>IF(IFERROR('1-Kurs'!D399/'1-Kurs'!D398-1,"")&lt;&gt;-100%,IFERROR('1-Kurs'!D399/'1-Kurs'!D398-1,""),"")</f>
        <v/>
      </c>
      <c r="E399" s="1" t="str">
        <f>IF(IFERROR('1-Kurs'!E399/'1-Kurs'!E398-1,"")&lt;&gt;-100%,IFERROR('1-Kurs'!E399/'1-Kurs'!E398-1,""),"")</f>
        <v/>
      </c>
      <c r="F399" s="1" t="str">
        <f>IF(IFERROR('1-Kurs'!F399/'1-Kurs'!F398-1,"")&lt;&gt;-100%,IFERROR('1-Kurs'!F399/'1-Kurs'!F398-1,""),"")</f>
        <v/>
      </c>
      <c r="G399" s="1" t="str">
        <f>IF(IFERROR('1-Kurs'!G399/'1-Kurs'!G398-1,"")&lt;&gt;-100%,IFERROR('1-Kurs'!G399/'1-Kurs'!G398-1,""),"")</f>
        <v/>
      </c>
      <c r="H399" s="1" t="str">
        <f>IF(IFERROR('1-Kurs'!H399/'1-Kurs'!H398-1,"")&lt;&gt;-100%,IFERROR('1-Kurs'!H399/'1-Kurs'!H398-1,""),"")</f>
        <v/>
      </c>
      <c r="I399" s="1" t="str">
        <f>IF(IFERROR('1-Kurs'!I399/'1-Kurs'!I398-1,"")&lt;&gt;-100%,IFERROR('1-Kurs'!I399/'1-Kurs'!I398-1,""),"")</f>
        <v/>
      </c>
      <c r="J399" s="1" t="str">
        <f>IF(IFERROR('1-Kurs'!J399/'1-Kurs'!J398-1,"")&lt;&gt;-100%,IFERROR('1-Kurs'!J399/'1-Kurs'!J398-1,""),"")</f>
        <v/>
      </c>
      <c r="K399" s="1" t="str">
        <f>IF(IFERROR('1-Kurs'!K399/'1-Kurs'!K398-1,"")&lt;&gt;-100%,IFERROR('1-Kurs'!K399/'1-Kurs'!K398-1,""),"")</f>
        <v/>
      </c>
      <c r="L399" s="1" t="str">
        <f>IF(IFERROR('1-Kurs'!L399/'1-Kurs'!L398-1,"")&lt;&gt;-100%,IFERROR('1-Kurs'!L399/'1-Kurs'!L398-1,""),"")</f>
        <v/>
      </c>
      <c r="M399" s="1" t="str">
        <f>IF(IFERROR('1-Kurs'!M399/'1-Kurs'!M398-1,"")&lt;&gt;-100%,IFERROR('1-Kurs'!M399/'1-Kurs'!M398-1,""),"")</f>
        <v/>
      </c>
      <c r="N399" s="1" t="str">
        <f>IF(IFERROR('1-Kurs'!N399/'1-Kurs'!N398-1,"")&lt;&gt;-100%,IFERROR('1-Kurs'!N399/'1-Kurs'!N398-1,""),"")</f>
        <v/>
      </c>
      <c r="O399" s="1" t="str">
        <f>IF(IFERROR('1-Kurs'!O399/'1-Kurs'!O398-1,"")&lt;&gt;-100%,IFERROR('1-Kurs'!O399/'1-Kurs'!O398-1,""),"")</f>
        <v/>
      </c>
      <c r="P399" s="1" t="str">
        <f>IF(IFERROR('1-Kurs'!P399/'1-Kurs'!P398-1,"")&lt;&gt;-100%,IFERROR('1-Kurs'!P399/'1-Kurs'!P398-1,""),"")</f>
        <v/>
      </c>
      <c r="Q399" s="1" t="str">
        <f>IF(IFERROR('1-Kurs'!Q399/'1-Kurs'!Q398-1,"")&lt;&gt;-100%,IFERROR('1-Kurs'!Q399/'1-Kurs'!Q398-1,""),"")</f>
        <v/>
      </c>
      <c r="R399" s="1" t="str">
        <f>IF(IFERROR('1-Kurs'!R399/'1-Kurs'!R398-1,"")&lt;&gt;-100%,IFERROR('1-Kurs'!R399/'1-Kurs'!R398-1,""),"")</f>
        <v/>
      </c>
      <c r="S399" s="1" t="str">
        <f>IF(IFERROR('1-Kurs'!S399/'1-Kurs'!S398-1,"")&lt;&gt;-100%,IFERROR('1-Kurs'!S399/'1-Kurs'!S398-1,""),"")</f>
        <v/>
      </c>
      <c r="T399" s="1" t="str">
        <f>IF(IFERROR('1-Kurs'!T399/'1-Kurs'!T398-1,"")&lt;&gt;-100%,IFERROR('1-Kurs'!T399/'1-Kurs'!T398-1,""),"")</f>
        <v/>
      </c>
      <c r="U399" s="1" t="str">
        <f>IF(IFERROR('1-Kurs'!U399/'1-Kurs'!U398-1,"")&lt;&gt;-100%,IFERROR('1-Kurs'!U399/'1-Kurs'!U398-1,""),"")</f>
        <v/>
      </c>
      <c r="V399" s="1" t="str">
        <f>IF(IFERROR('1-Kurs'!V399/'1-Kurs'!V398-1,"")&lt;&gt;-100%,IFERROR('1-Kurs'!V399/'1-Kurs'!V398-1,""),"")</f>
        <v/>
      </c>
      <c r="W399" s="1" t="str">
        <f>IF(IFERROR('1-Kurs'!W399/'1-Kurs'!W398-1,"")&lt;&gt;-100%,IFERROR('1-Kurs'!W399/'1-Kurs'!W398-1,""),"")</f>
        <v/>
      </c>
      <c r="X399" s="1" t="str">
        <f>IF(IFERROR('1-Kurs'!X399/'1-Kurs'!X398-1,"")&lt;&gt;-100%,IFERROR('1-Kurs'!X399/'1-Kurs'!X398-1,""),"")</f>
        <v/>
      </c>
      <c r="Y399" s="1" t="str">
        <f>IF(IFERROR('1-Kurs'!Y399/'1-Kurs'!Y398-1,"")&lt;&gt;-100%,IFERROR('1-Kurs'!Y399/'1-Kurs'!Y398-1,""),"")</f>
        <v/>
      </c>
      <c r="Z399" s="1" t="str">
        <f>IF(IFERROR('1-Kurs'!Z399/'1-Kurs'!Z398-1,"")&lt;&gt;-100%,IFERROR('1-Kurs'!Z399/'1-Kurs'!Z398-1,""),"")</f>
        <v/>
      </c>
      <c r="AA399" s="1" t="str">
        <f>IF(IFERROR('1-Kurs'!AA399/'1-Kurs'!AA398-1,"")&lt;&gt;-100%,IFERROR('1-Kurs'!AA399/'1-Kurs'!AA398-1,""),"")</f>
        <v/>
      </c>
      <c r="AB399" s="1" t="str">
        <f>IF(IFERROR('1-Kurs'!AB399/'1-Kurs'!AB398-1,"")&lt;&gt;-100%,IFERROR('1-Kurs'!AB399/'1-Kurs'!AB398-1,""),"")</f>
        <v/>
      </c>
      <c r="AC399" s="5"/>
    </row>
    <row r="400" spans="1:29" ht="12.75" customHeight="1" x14ac:dyDescent="0.2">
      <c r="A400" s="9" t="str">
        <f>IF('1-Kurs'!A400=0,"",'1-Kurs'!A400)</f>
        <v/>
      </c>
      <c r="B400" s="1" t="str">
        <f>IF(IFERROR('1-Kurs'!B400/'1-Kurs'!B399-1,"")&lt;&gt;-100%,IFERROR('1-Kurs'!B400/'1-Kurs'!B399-1,""),"")</f>
        <v/>
      </c>
      <c r="C400" s="1" t="str">
        <f>IF(IFERROR('1-Kurs'!C400/'1-Kurs'!C399-1,"")&lt;&gt;-100%,IFERROR('1-Kurs'!C400/'1-Kurs'!C399-1,""),"")</f>
        <v/>
      </c>
      <c r="D400" s="1" t="str">
        <f>IF(IFERROR('1-Kurs'!D400/'1-Kurs'!D399-1,"")&lt;&gt;-100%,IFERROR('1-Kurs'!D400/'1-Kurs'!D399-1,""),"")</f>
        <v/>
      </c>
      <c r="E400" s="1" t="str">
        <f>IF(IFERROR('1-Kurs'!E400/'1-Kurs'!E399-1,"")&lt;&gt;-100%,IFERROR('1-Kurs'!E400/'1-Kurs'!E399-1,""),"")</f>
        <v/>
      </c>
      <c r="F400" s="1" t="str">
        <f>IF(IFERROR('1-Kurs'!F400/'1-Kurs'!F399-1,"")&lt;&gt;-100%,IFERROR('1-Kurs'!F400/'1-Kurs'!F399-1,""),"")</f>
        <v/>
      </c>
      <c r="G400" s="1" t="str">
        <f>IF(IFERROR('1-Kurs'!G400/'1-Kurs'!G399-1,"")&lt;&gt;-100%,IFERROR('1-Kurs'!G400/'1-Kurs'!G399-1,""),"")</f>
        <v/>
      </c>
      <c r="H400" s="1" t="str">
        <f>IF(IFERROR('1-Kurs'!H400/'1-Kurs'!H399-1,"")&lt;&gt;-100%,IFERROR('1-Kurs'!H400/'1-Kurs'!H399-1,""),"")</f>
        <v/>
      </c>
      <c r="I400" s="1" t="str">
        <f>IF(IFERROR('1-Kurs'!I400/'1-Kurs'!I399-1,"")&lt;&gt;-100%,IFERROR('1-Kurs'!I400/'1-Kurs'!I399-1,""),"")</f>
        <v/>
      </c>
      <c r="J400" s="1" t="str">
        <f>IF(IFERROR('1-Kurs'!J400/'1-Kurs'!J399-1,"")&lt;&gt;-100%,IFERROR('1-Kurs'!J400/'1-Kurs'!J399-1,""),"")</f>
        <v/>
      </c>
      <c r="K400" s="1" t="str">
        <f>IF(IFERROR('1-Kurs'!K400/'1-Kurs'!K399-1,"")&lt;&gt;-100%,IFERROR('1-Kurs'!K400/'1-Kurs'!K399-1,""),"")</f>
        <v/>
      </c>
      <c r="L400" s="1" t="str">
        <f>IF(IFERROR('1-Kurs'!L400/'1-Kurs'!L399-1,"")&lt;&gt;-100%,IFERROR('1-Kurs'!L400/'1-Kurs'!L399-1,""),"")</f>
        <v/>
      </c>
      <c r="M400" s="1" t="str">
        <f>IF(IFERROR('1-Kurs'!M400/'1-Kurs'!M399-1,"")&lt;&gt;-100%,IFERROR('1-Kurs'!M400/'1-Kurs'!M399-1,""),"")</f>
        <v/>
      </c>
      <c r="N400" s="1" t="str">
        <f>IF(IFERROR('1-Kurs'!N400/'1-Kurs'!N399-1,"")&lt;&gt;-100%,IFERROR('1-Kurs'!N400/'1-Kurs'!N399-1,""),"")</f>
        <v/>
      </c>
      <c r="O400" s="1" t="str">
        <f>IF(IFERROR('1-Kurs'!O400/'1-Kurs'!O399-1,"")&lt;&gt;-100%,IFERROR('1-Kurs'!O400/'1-Kurs'!O399-1,""),"")</f>
        <v/>
      </c>
      <c r="P400" s="1" t="str">
        <f>IF(IFERROR('1-Kurs'!P400/'1-Kurs'!P399-1,"")&lt;&gt;-100%,IFERROR('1-Kurs'!P400/'1-Kurs'!P399-1,""),"")</f>
        <v/>
      </c>
      <c r="Q400" s="1" t="str">
        <f>IF(IFERROR('1-Kurs'!Q400/'1-Kurs'!Q399-1,"")&lt;&gt;-100%,IFERROR('1-Kurs'!Q400/'1-Kurs'!Q399-1,""),"")</f>
        <v/>
      </c>
      <c r="R400" s="1" t="str">
        <f>IF(IFERROR('1-Kurs'!R400/'1-Kurs'!R399-1,"")&lt;&gt;-100%,IFERROR('1-Kurs'!R400/'1-Kurs'!R399-1,""),"")</f>
        <v/>
      </c>
      <c r="S400" s="1" t="str">
        <f>IF(IFERROR('1-Kurs'!S400/'1-Kurs'!S399-1,"")&lt;&gt;-100%,IFERROR('1-Kurs'!S400/'1-Kurs'!S399-1,""),"")</f>
        <v/>
      </c>
      <c r="T400" s="1" t="str">
        <f>IF(IFERROR('1-Kurs'!T400/'1-Kurs'!T399-1,"")&lt;&gt;-100%,IFERROR('1-Kurs'!T400/'1-Kurs'!T399-1,""),"")</f>
        <v/>
      </c>
      <c r="U400" s="1" t="str">
        <f>IF(IFERROR('1-Kurs'!U400/'1-Kurs'!U399-1,"")&lt;&gt;-100%,IFERROR('1-Kurs'!U400/'1-Kurs'!U399-1,""),"")</f>
        <v/>
      </c>
      <c r="V400" s="1" t="str">
        <f>IF(IFERROR('1-Kurs'!V400/'1-Kurs'!V399-1,"")&lt;&gt;-100%,IFERROR('1-Kurs'!V400/'1-Kurs'!V399-1,""),"")</f>
        <v/>
      </c>
      <c r="W400" s="1" t="str">
        <f>IF(IFERROR('1-Kurs'!W400/'1-Kurs'!W399-1,"")&lt;&gt;-100%,IFERROR('1-Kurs'!W400/'1-Kurs'!W399-1,""),"")</f>
        <v/>
      </c>
      <c r="X400" s="1" t="str">
        <f>IF(IFERROR('1-Kurs'!X400/'1-Kurs'!X399-1,"")&lt;&gt;-100%,IFERROR('1-Kurs'!X400/'1-Kurs'!X399-1,""),"")</f>
        <v/>
      </c>
      <c r="Y400" s="1" t="str">
        <f>IF(IFERROR('1-Kurs'!Y400/'1-Kurs'!Y399-1,"")&lt;&gt;-100%,IFERROR('1-Kurs'!Y400/'1-Kurs'!Y399-1,""),"")</f>
        <v/>
      </c>
      <c r="Z400" s="1" t="str">
        <f>IF(IFERROR('1-Kurs'!Z400/'1-Kurs'!Z399-1,"")&lt;&gt;-100%,IFERROR('1-Kurs'!Z400/'1-Kurs'!Z399-1,""),"")</f>
        <v/>
      </c>
      <c r="AA400" s="1" t="str">
        <f>IF(IFERROR('1-Kurs'!AA400/'1-Kurs'!AA399-1,"")&lt;&gt;-100%,IFERROR('1-Kurs'!AA400/'1-Kurs'!AA399-1,""),"")</f>
        <v/>
      </c>
      <c r="AB400" s="1" t="str">
        <f>IF(IFERROR('1-Kurs'!AB400/'1-Kurs'!AB399-1,"")&lt;&gt;-100%,IFERROR('1-Kurs'!AB400/'1-Kurs'!AB399-1,""),"")</f>
        <v/>
      </c>
      <c r="AC400" s="5"/>
    </row>
    <row r="401" spans="1:29" ht="12.75" customHeight="1" x14ac:dyDescent="0.2">
      <c r="A401" s="9" t="str">
        <f>IF('1-Kurs'!A401=0,"",'1-Kurs'!A401)</f>
        <v/>
      </c>
      <c r="B401" s="1" t="str">
        <f>IF(IFERROR('1-Kurs'!B401/'1-Kurs'!B400-1,"")&lt;&gt;-100%,IFERROR('1-Kurs'!B401/'1-Kurs'!B400-1,""),"")</f>
        <v/>
      </c>
      <c r="C401" s="1" t="str">
        <f>IF(IFERROR('1-Kurs'!C401/'1-Kurs'!C400-1,"")&lt;&gt;-100%,IFERROR('1-Kurs'!C401/'1-Kurs'!C400-1,""),"")</f>
        <v/>
      </c>
      <c r="D401" s="1" t="str">
        <f>IF(IFERROR('1-Kurs'!D401/'1-Kurs'!D400-1,"")&lt;&gt;-100%,IFERROR('1-Kurs'!D401/'1-Kurs'!D400-1,""),"")</f>
        <v/>
      </c>
      <c r="E401" s="1" t="str">
        <f>IF(IFERROR('1-Kurs'!E401/'1-Kurs'!E400-1,"")&lt;&gt;-100%,IFERROR('1-Kurs'!E401/'1-Kurs'!E400-1,""),"")</f>
        <v/>
      </c>
      <c r="F401" s="1" t="str">
        <f>IF(IFERROR('1-Kurs'!F401/'1-Kurs'!F400-1,"")&lt;&gt;-100%,IFERROR('1-Kurs'!F401/'1-Kurs'!F400-1,""),"")</f>
        <v/>
      </c>
      <c r="G401" s="1" t="str">
        <f>IF(IFERROR('1-Kurs'!G401/'1-Kurs'!G400-1,"")&lt;&gt;-100%,IFERROR('1-Kurs'!G401/'1-Kurs'!G400-1,""),"")</f>
        <v/>
      </c>
      <c r="H401" s="1" t="str">
        <f>IF(IFERROR('1-Kurs'!H401/'1-Kurs'!H400-1,"")&lt;&gt;-100%,IFERROR('1-Kurs'!H401/'1-Kurs'!H400-1,""),"")</f>
        <v/>
      </c>
      <c r="I401" s="1" t="str">
        <f>IF(IFERROR('1-Kurs'!I401/'1-Kurs'!I400-1,"")&lt;&gt;-100%,IFERROR('1-Kurs'!I401/'1-Kurs'!I400-1,""),"")</f>
        <v/>
      </c>
      <c r="J401" s="1" t="str">
        <f>IF(IFERROR('1-Kurs'!J401/'1-Kurs'!J400-1,"")&lt;&gt;-100%,IFERROR('1-Kurs'!J401/'1-Kurs'!J400-1,""),"")</f>
        <v/>
      </c>
      <c r="K401" s="1" t="str">
        <f>IF(IFERROR('1-Kurs'!K401/'1-Kurs'!K400-1,"")&lt;&gt;-100%,IFERROR('1-Kurs'!K401/'1-Kurs'!K400-1,""),"")</f>
        <v/>
      </c>
      <c r="L401" s="1" t="str">
        <f>IF(IFERROR('1-Kurs'!L401/'1-Kurs'!L400-1,"")&lt;&gt;-100%,IFERROR('1-Kurs'!L401/'1-Kurs'!L400-1,""),"")</f>
        <v/>
      </c>
      <c r="M401" s="1" t="str">
        <f>IF(IFERROR('1-Kurs'!M401/'1-Kurs'!M400-1,"")&lt;&gt;-100%,IFERROR('1-Kurs'!M401/'1-Kurs'!M400-1,""),"")</f>
        <v/>
      </c>
      <c r="N401" s="1" t="str">
        <f>IF(IFERROR('1-Kurs'!N401/'1-Kurs'!N400-1,"")&lt;&gt;-100%,IFERROR('1-Kurs'!N401/'1-Kurs'!N400-1,""),"")</f>
        <v/>
      </c>
      <c r="O401" s="1" t="str">
        <f>IF(IFERROR('1-Kurs'!O401/'1-Kurs'!O400-1,"")&lt;&gt;-100%,IFERROR('1-Kurs'!O401/'1-Kurs'!O400-1,""),"")</f>
        <v/>
      </c>
      <c r="P401" s="1" t="str">
        <f>IF(IFERROR('1-Kurs'!P401/'1-Kurs'!P400-1,"")&lt;&gt;-100%,IFERROR('1-Kurs'!P401/'1-Kurs'!P400-1,""),"")</f>
        <v/>
      </c>
      <c r="Q401" s="1" t="str">
        <f>IF(IFERROR('1-Kurs'!Q401/'1-Kurs'!Q400-1,"")&lt;&gt;-100%,IFERROR('1-Kurs'!Q401/'1-Kurs'!Q400-1,""),"")</f>
        <v/>
      </c>
      <c r="R401" s="1" t="str">
        <f>IF(IFERROR('1-Kurs'!R401/'1-Kurs'!R400-1,"")&lt;&gt;-100%,IFERROR('1-Kurs'!R401/'1-Kurs'!R400-1,""),"")</f>
        <v/>
      </c>
      <c r="S401" s="1" t="str">
        <f>IF(IFERROR('1-Kurs'!S401/'1-Kurs'!S400-1,"")&lt;&gt;-100%,IFERROR('1-Kurs'!S401/'1-Kurs'!S400-1,""),"")</f>
        <v/>
      </c>
      <c r="T401" s="1" t="str">
        <f>IF(IFERROR('1-Kurs'!T401/'1-Kurs'!T400-1,"")&lt;&gt;-100%,IFERROR('1-Kurs'!T401/'1-Kurs'!T400-1,""),"")</f>
        <v/>
      </c>
      <c r="U401" s="1" t="str">
        <f>IF(IFERROR('1-Kurs'!U401/'1-Kurs'!U400-1,"")&lt;&gt;-100%,IFERROR('1-Kurs'!U401/'1-Kurs'!U400-1,""),"")</f>
        <v/>
      </c>
      <c r="V401" s="1" t="str">
        <f>IF(IFERROR('1-Kurs'!V401/'1-Kurs'!V400-1,"")&lt;&gt;-100%,IFERROR('1-Kurs'!V401/'1-Kurs'!V400-1,""),"")</f>
        <v/>
      </c>
      <c r="W401" s="1" t="str">
        <f>IF(IFERROR('1-Kurs'!W401/'1-Kurs'!W400-1,"")&lt;&gt;-100%,IFERROR('1-Kurs'!W401/'1-Kurs'!W400-1,""),"")</f>
        <v/>
      </c>
      <c r="X401" s="1" t="str">
        <f>IF(IFERROR('1-Kurs'!X401/'1-Kurs'!X400-1,"")&lt;&gt;-100%,IFERROR('1-Kurs'!X401/'1-Kurs'!X400-1,""),"")</f>
        <v/>
      </c>
      <c r="Y401" s="1" t="str">
        <f>IF(IFERROR('1-Kurs'!Y401/'1-Kurs'!Y400-1,"")&lt;&gt;-100%,IFERROR('1-Kurs'!Y401/'1-Kurs'!Y400-1,""),"")</f>
        <v/>
      </c>
      <c r="Z401" s="1" t="str">
        <f>IF(IFERROR('1-Kurs'!Z401/'1-Kurs'!Z400-1,"")&lt;&gt;-100%,IFERROR('1-Kurs'!Z401/'1-Kurs'!Z400-1,""),"")</f>
        <v/>
      </c>
      <c r="AA401" s="1" t="str">
        <f>IF(IFERROR('1-Kurs'!AA401/'1-Kurs'!AA400-1,"")&lt;&gt;-100%,IFERROR('1-Kurs'!AA401/'1-Kurs'!AA400-1,""),"")</f>
        <v/>
      </c>
      <c r="AB401" s="1" t="str">
        <f>IF(IFERROR('1-Kurs'!AB401/'1-Kurs'!AB400-1,"")&lt;&gt;-100%,IFERROR('1-Kurs'!AB401/'1-Kurs'!AB400-1,""),"")</f>
        <v/>
      </c>
      <c r="AC401" s="5"/>
    </row>
    <row r="402" spans="1:29" ht="12.75" customHeight="1" x14ac:dyDescent="0.2">
      <c r="A402" s="9" t="str">
        <f>IF('1-Kurs'!A402=0,"",'1-Kurs'!A402)</f>
        <v/>
      </c>
      <c r="B402" s="1" t="str">
        <f>IF(IFERROR('1-Kurs'!B402/'1-Kurs'!B401-1,"")&lt;&gt;-100%,IFERROR('1-Kurs'!B402/'1-Kurs'!B401-1,""),"")</f>
        <v/>
      </c>
      <c r="C402" s="1" t="str">
        <f>IF(IFERROR('1-Kurs'!C402/'1-Kurs'!C401-1,"")&lt;&gt;-100%,IFERROR('1-Kurs'!C402/'1-Kurs'!C401-1,""),"")</f>
        <v/>
      </c>
      <c r="D402" s="1" t="str">
        <f>IF(IFERROR('1-Kurs'!D402/'1-Kurs'!D401-1,"")&lt;&gt;-100%,IFERROR('1-Kurs'!D402/'1-Kurs'!D401-1,""),"")</f>
        <v/>
      </c>
      <c r="E402" s="1" t="str">
        <f>IF(IFERROR('1-Kurs'!E402/'1-Kurs'!E401-1,"")&lt;&gt;-100%,IFERROR('1-Kurs'!E402/'1-Kurs'!E401-1,""),"")</f>
        <v/>
      </c>
      <c r="F402" s="1" t="str">
        <f>IF(IFERROR('1-Kurs'!F402/'1-Kurs'!F401-1,"")&lt;&gt;-100%,IFERROR('1-Kurs'!F402/'1-Kurs'!F401-1,""),"")</f>
        <v/>
      </c>
      <c r="G402" s="1" t="str">
        <f>IF(IFERROR('1-Kurs'!G402/'1-Kurs'!G401-1,"")&lt;&gt;-100%,IFERROR('1-Kurs'!G402/'1-Kurs'!G401-1,""),"")</f>
        <v/>
      </c>
      <c r="H402" s="1" t="str">
        <f>IF(IFERROR('1-Kurs'!H402/'1-Kurs'!H401-1,"")&lt;&gt;-100%,IFERROR('1-Kurs'!H402/'1-Kurs'!H401-1,""),"")</f>
        <v/>
      </c>
      <c r="I402" s="1" t="str">
        <f>IF(IFERROR('1-Kurs'!I402/'1-Kurs'!I401-1,"")&lt;&gt;-100%,IFERROR('1-Kurs'!I402/'1-Kurs'!I401-1,""),"")</f>
        <v/>
      </c>
      <c r="J402" s="1" t="str">
        <f>IF(IFERROR('1-Kurs'!J402/'1-Kurs'!J401-1,"")&lt;&gt;-100%,IFERROR('1-Kurs'!J402/'1-Kurs'!J401-1,""),"")</f>
        <v/>
      </c>
      <c r="K402" s="1" t="str">
        <f>IF(IFERROR('1-Kurs'!K402/'1-Kurs'!K401-1,"")&lt;&gt;-100%,IFERROR('1-Kurs'!K402/'1-Kurs'!K401-1,""),"")</f>
        <v/>
      </c>
      <c r="L402" s="1" t="str">
        <f>IF(IFERROR('1-Kurs'!L402/'1-Kurs'!L401-1,"")&lt;&gt;-100%,IFERROR('1-Kurs'!L402/'1-Kurs'!L401-1,""),"")</f>
        <v/>
      </c>
      <c r="M402" s="1" t="str">
        <f>IF(IFERROR('1-Kurs'!M402/'1-Kurs'!M401-1,"")&lt;&gt;-100%,IFERROR('1-Kurs'!M402/'1-Kurs'!M401-1,""),"")</f>
        <v/>
      </c>
      <c r="N402" s="1" t="str">
        <f>IF(IFERROR('1-Kurs'!N402/'1-Kurs'!N401-1,"")&lt;&gt;-100%,IFERROR('1-Kurs'!N402/'1-Kurs'!N401-1,""),"")</f>
        <v/>
      </c>
      <c r="O402" s="1" t="str">
        <f>IF(IFERROR('1-Kurs'!O402/'1-Kurs'!O401-1,"")&lt;&gt;-100%,IFERROR('1-Kurs'!O402/'1-Kurs'!O401-1,""),"")</f>
        <v/>
      </c>
      <c r="P402" s="1" t="str">
        <f>IF(IFERROR('1-Kurs'!P402/'1-Kurs'!P401-1,"")&lt;&gt;-100%,IFERROR('1-Kurs'!P402/'1-Kurs'!P401-1,""),"")</f>
        <v/>
      </c>
      <c r="Q402" s="1" t="str">
        <f>IF(IFERROR('1-Kurs'!Q402/'1-Kurs'!Q401-1,"")&lt;&gt;-100%,IFERROR('1-Kurs'!Q402/'1-Kurs'!Q401-1,""),"")</f>
        <v/>
      </c>
      <c r="R402" s="1" t="str">
        <f>IF(IFERROR('1-Kurs'!R402/'1-Kurs'!R401-1,"")&lt;&gt;-100%,IFERROR('1-Kurs'!R402/'1-Kurs'!R401-1,""),"")</f>
        <v/>
      </c>
      <c r="S402" s="1" t="str">
        <f>IF(IFERROR('1-Kurs'!S402/'1-Kurs'!S401-1,"")&lt;&gt;-100%,IFERROR('1-Kurs'!S402/'1-Kurs'!S401-1,""),"")</f>
        <v/>
      </c>
      <c r="T402" s="1" t="str">
        <f>IF(IFERROR('1-Kurs'!T402/'1-Kurs'!T401-1,"")&lt;&gt;-100%,IFERROR('1-Kurs'!T402/'1-Kurs'!T401-1,""),"")</f>
        <v/>
      </c>
      <c r="U402" s="1" t="str">
        <f>IF(IFERROR('1-Kurs'!U402/'1-Kurs'!U401-1,"")&lt;&gt;-100%,IFERROR('1-Kurs'!U402/'1-Kurs'!U401-1,""),"")</f>
        <v/>
      </c>
      <c r="V402" s="1" t="str">
        <f>IF(IFERROR('1-Kurs'!V402/'1-Kurs'!V401-1,"")&lt;&gt;-100%,IFERROR('1-Kurs'!V402/'1-Kurs'!V401-1,""),"")</f>
        <v/>
      </c>
      <c r="W402" s="1" t="str">
        <f>IF(IFERROR('1-Kurs'!W402/'1-Kurs'!W401-1,"")&lt;&gt;-100%,IFERROR('1-Kurs'!W402/'1-Kurs'!W401-1,""),"")</f>
        <v/>
      </c>
      <c r="X402" s="1" t="str">
        <f>IF(IFERROR('1-Kurs'!X402/'1-Kurs'!X401-1,"")&lt;&gt;-100%,IFERROR('1-Kurs'!X402/'1-Kurs'!X401-1,""),"")</f>
        <v/>
      </c>
      <c r="Y402" s="1" t="str">
        <f>IF(IFERROR('1-Kurs'!Y402/'1-Kurs'!Y401-1,"")&lt;&gt;-100%,IFERROR('1-Kurs'!Y402/'1-Kurs'!Y401-1,""),"")</f>
        <v/>
      </c>
      <c r="Z402" s="1" t="str">
        <f>IF(IFERROR('1-Kurs'!Z402/'1-Kurs'!Z401-1,"")&lt;&gt;-100%,IFERROR('1-Kurs'!Z402/'1-Kurs'!Z401-1,""),"")</f>
        <v/>
      </c>
      <c r="AA402" s="1" t="str">
        <f>IF(IFERROR('1-Kurs'!AA402/'1-Kurs'!AA401-1,"")&lt;&gt;-100%,IFERROR('1-Kurs'!AA402/'1-Kurs'!AA401-1,""),"")</f>
        <v/>
      </c>
      <c r="AB402" s="1" t="str">
        <f>IF(IFERROR('1-Kurs'!AB402/'1-Kurs'!AB401-1,"")&lt;&gt;-100%,IFERROR('1-Kurs'!AB402/'1-Kurs'!AB401-1,""),"")</f>
        <v/>
      </c>
      <c r="AC402" s="5"/>
    </row>
    <row r="403" spans="1:29" ht="12.75" customHeight="1" x14ac:dyDescent="0.2">
      <c r="A403" s="9" t="str">
        <f>IF('1-Kurs'!A403=0,"",'1-Kurs'!A403)</f>
        <v/>
      </c>
      <c r="B403" s="1" t="str">
        <f>IF(IFERROR('1-Kurs'!B403/'1-Kurs'!B402-1,"")&lt;&gt;-100%,IFERROR('1-Kurs'!B403/'1-Kurs'!B402-1,""),"")</f>
        <v/>
      </c>
      <c r="C403" s="1" t="str">
        <f>IF(IFERROR('1-Kurs'!C403/'1-Kurs'!C402-1,"")&lt;&gt;-100%,IFERROR('1-Kurs'!C403/'1-Kurs'!C402-1,""),"")</f>
        <v/>
      </c>
      <c r="D403" s="1" t="str">
        <f>IF(IFERROR('1-Kurs'!D403/'1-Kurs'!D402-1,"")&lt;&gt;-100%,IFERROR('1-Kurs'!D403/'1-Kurs'!D402-1,""),"")</f>
        <v/>
      </c>
      <c r="E403" s="1" t="str">
        <f>IF(IFERROR('1-Kurs'!E403/'1-Kurs'!E402-1,"")&lt;&gt;-100%,IFERROR('1-Kurs'!E403/'1-Kurs'!E402-1,""),"")</f>
        <v/>
      </c>
      <c r="F403" s="1" t="str">
        <f>IF(IFERROR('1-Kurs'!F403/'1-Kurs'!F402-1,"")&lt;&gt;-100%,IFERROR('1-Kurs'!F403/'1-Kurs'!F402-1,""),"")</f>
        <v/>
      </c>
      <c r="G403" s="1" t="str">
        <f>IF(IFERROR('1-Kurs'!G403/'1-Kurs'!G402-1,"")&lt;&gt;-100%,IFERROR('1-Kurs'!G403/'1-Kurs'!G402-1,""),"")</f>
        <v/>
      </c>
      <c r="H403" s="1" t="str">
        <f>IF(IFERROR('1-Kurs'!H403/'1-Kurs'!H402-1,"")&lt;&gt;-100%,IFERROR('1-Kurs'!H403/'1-Kurs'!H402-1,""),"")</f>
        <v/>
      </c>
      <c r="I403" s="1" t="str">
        <f>IF(IFERROR('1-Kurs'!I403/'1-Kurs'!I402-1,"")&lt;&gt;-100%,IFERROR('1-Kurs'!I403/'1-Kurs'!I402-1,""),"")</f>
        <v/>
      </c>
      <c r="J403" s="1" t="str">
        <f>IF(IFERROR('1-Kurs'!J403/'1-Kurs'!J402-1,"")&lt;&gt;-100%,IFERROR('1-Kurs'!J403/'1-Kurs'!J402-1,""),"")</f>
        <v/>
      </c>
      <c r="K403" s="1" t="str">
        <f>IF(IFERROR('1-Kurs'!K403/'1-Kurs'!K402-1,"")&lt;&gt;-100%,IFERROR('1-Kurs'!K403/'1-Kurs'!K402-1,""),"")</f>
        <v/>
      </c>
      <c r="L403" s="1" t="str">
        <f>IF(IFERROR('1-Kurs'!L403/'1-Kurs'!L402-1,"")&lt;&gt;-100%,IFERROR('1-Kurs'!L403/'1-Kurs'!L402-1,""),"")</f>
        <v/>
      </c>
      <c r="M403" s="1" t="str">
        <f>IF(IFERROR('1-Kurs'!M403/'1-Kurs'!M402-1,"")&lt;&gt;-100%,IFERROR('1-Kurs'!M403/'1-Kurs'!M402-1,""),"")</f>
        <v/>
      </c>
      <c r="N403" s="1" t="str">
        <f>IF(IFERROR('1-Kurs'!N403/'1-Kurs'!N402-1,"")&lt;&gt;-100%,IFERROR('1-Kurs'!N403/'1-Kurs'!N402-1,""),"")</f>
        <v/>
      </c>
      <c r="O403" s="1" t="str">
        <f>IF(IFERROR('1-Kurs'!O403/'1-Kurs'!O402-1,"")&lt;&gt;-100%,IFERROR('1-Kurs'!O403/'1-Kurs'!O402-1,""),"")</f>
        <v/>
      </c>
      <c r="P403" s="1" t="str">
        <f>IF(IFERROR('1-Kurs'!P403/'1-Kurs'!P402-1,"")&lt;&gt;-100%,IFERROR('1-Kurs'!P403/'1-Kurs'!P402-1,""),"")</f>
        <v/>
      </c>
      <c r="Q403" s="1" t="str">
        <f>IF(IFERROR('1-Kurs'!Q403/'1-Kurs'!Q402-1,"")&lt;&gt;-100%,IFERROR('1-Kurs'!Q403/'1-Kurs'!Q402-1,""),"")</f>
        <v/>
      </c>
      <c r="R403" s="1" t="str">
        <f>IF(IFERROR('1-Kurs'!R403/'1-Kurs'!R402-1,"")&lt;&gt;-100%,IFERROR('1-Kurs'!R403/'1-Kurs'!R402-1,""),"")</f>
        <v/>
      </c>
      <c r="S403" s="1" t="str">
        <f>IF(IFERROR('1-Kurs'!S403/'1-Kurs'!S402-1,"")&lt;&gt;-100%,IFERROR('1-Kurs'!S403/'1-Kurs'!S402-1,""),"")</f>
        <v/>
      </c>
      <c r="T403" s="1" t="str">
        <f>IF(IFERROR('1-Kurs'!T403/'1-Kurs'!T402-1,"")&lt;&gt;-100%,IFERROR('1-Kurs'!T403/'1-Kurs'!T402-1,""),"")</f>
        <v/>
      </c>
      <c r="U403" s="1" t="str">
        <f>IF(IFERROR('1-Kurs'!U403/'1-Kurs'!U402-1,"")&lt;&gt;-100%,IFERROR('1-Kurs'!U403/'1-Kurs'!U402-1,""),"")</f>
        <v/>
      </c>
      <c r="V403" s="1" t="str">
        <f>IF(IFERROR('1-Kurs'!V403/'1-Kurs'!V402-1,"")&lt;&gt;-100%,IFERROR('1-Kurs'!V403/'1-Kurs'!V402-1,""),"")</f>
        <v/>
      </c>
      <c r="W403" s="1" t="str">
        <f>IF(IFERROR('1-Kurs'!W403/'1-Kurs'!W402-1,"")&lt;&gt;-100%,IFERROR('1-Kurs'!W403/'1-Kurs'!W402-1,""),"")</f>
        <v/>
      </c>
      <c r="X403" s="1" t="str">
        <f>IF(IFERROR('1-Kurs'!X403/'1-Kurs'!X402-1,"")&lt;&gt;-100%,IFERROR('1-Kurs'!X403/'1-Kurs'!X402-1,""),"")</f>
        <v/>
      </c>
      <c r="Y403" s="1" t="str">
        <f>IF(IFERROR('1-Kurs'!Y403/'1-Kurs'!Y402-1,"")&lt;&gt;-100%,IFERROR('1-Kurs'!Y403/'1-Kurs'!Y402-1,""),"")</f>
        <v/>
      </c>
      <c r="Z403" s="1" t="str">
        <f>IF(IFERROR('1-Kurs'!Z403/'1-Kurs'!Z402-1,"")&lt;&gt;-100%,IFERROR('1-Kurs'!Z403/'1-Kurs'!Z402-1,""),"")</f>
        <v/>
      </c>
      <c r="AA403" s="1" t="str">
        <f>IF(IFERROR('1-Kurs'!AA403/'1-Kurs'!AA402-1,"")&lt;&gt;-100%,IFERROR('1-Kurs'!AA403/'1-Kurs'!AA402-1,""),"")</f>
        <v/>
      </c>
      <c r="AB403" s="1" t="str">
        <f>IF(IFERROR('1-Kurs'!AB403/'1-Kurs'!AB402-1,"")&lt;&gt;-100%,IFERROR('1-Kurs'!AB403/'1-Kurs'!AB402-1,""),"")</f>
        <v/>
      </c>
      <c r="AC403" s="5"/>
    </row>
    <row r="404" spans="1:29" ht="12.75" customHeight="1" x14ac:dyDescent="0.2">
      <c r="A404" s="9" t="str">
        <f>IF('1-Kurs'!A404=0,"",'1-Kurs'!A404)</f>
        <v/>
      </c>
      <c r="B404" s="1" t="str">
        <f>IF(IFERROR('1-Kurs'!B404/'1-Kurs'!B403-1,"")&lt;&gt;-100%,IFERROR('1-Kurs'!B404/'1-Kurs'!B403-1,""),"")</f>
        <v/>
      </c>
      <c r="C404" s="1" t="str">
        <f>IF(IFERROR('1-Kurs'!C404/'1-Kurs'!C403-1,"")&lt;&gt;-100%,IFERROR('1-Kurs'!C404/'1-Kurs'!C403-1,""),"")</f>
        <v/>
      </c>
      <c r="D404" s="1" t="str">
        <f>IF(IFERROR('1-Kurs'!D404/'1-Kurs'!D403-1,"")&lt;&gt;-100%,IFERROR('1-Kurs'!D404/'1-Kurs'!D403-1,""),"")</f>
        <v/>
      </c>
      <c r="E404" s="1" t="str">
        <f>IF(IFERROR('1-Kurs'!E404/'1-Kurs'!E403-1,"")&lt;&gt;-100%,IFERROR('1-Kurs'!E404/'1-Kurs'!E403-1,""),"")</f>
        <v/>
      </c>
      <c r="F404" s="1" t="str">
        <f>IF(IFERROR('1-Kurs'!F404/'1-Kurs'!F403-1,"")&lt;&gt;-100%,IFERROR('1-Kurs'!F404/'1-Kurs'!F403-1,""),"")</f>
        <v/>
      </c>
      <c r="G404" s="1" t="str">
        <f>IF(IFERROR('1-Kurs'!G404/'1-Kurs'!G403-1,"")&lt;&gt;-100%,IFERROR('1-Kurs'!G404/'1-Kurs'!G403-1,""),"")</f>
        <v/>
      </c>
      <c r="H404" s="1" t="str">
        <f>IF(IFERROR('1-Kurs'!H404/'1-Kurs'!H403-1,"")&lt;&gt;-100%,IFERROR('1-Kurs'!H404/'1-Kurs'!H403-1,""),"")</f>
        <v/>
      </c>
      <c r="I404" s="1" t="str">
        <f>IF(IFERROR('1-Kurs'!I404/'1-Kurs'!I403-1,"")&lt;&gt;-100%,IFERROR('1-Kurs'!I404/'1-Kurs'!I403-1,""),"")</f>
        <v/>
      </c>
      <c r="J404" s="1" t="str">
        <f>IF(IFERROR('1-Kurs'!J404/'1-Kurs'!J403-1,"")&lt;&gt;-100%,IFERROR('1-Kurs'!J404/'1-Kurs'!J403-1,""),"")</f>
        <v/>
      </c>
      <c r="K404" s="1" t="str">
        <f>IF(IFERROR('1-Kurs'!K404/'1-Kurs'!K403-1,"")&lt;&gt;-100%,IFERROR('1-Kurs'!K404/'1-Kurs'!K403-1,""),"")</f>
        <v/>
      </c>
      <c r="L404" s="1" t="str">
        <f>IF(IFERROR('1-Kurs'!L404/'1-Kurs'!L403-1,"")&lt;&gt;-100%,IFERROR('1-Kurs'!L404/'1-Kurs'!L403-1,""),"")</f>
        <v/>
      </c>
      <c r="M404" s="1" t="str">
        <f>IF(IFERROR('1-Kurs'!M404/'1-Kurs'!M403-1,"")&lt;&gt;-100%,IFERROR('1-Kurs'!M404/'1-Kurs'!M403-1,""),"")</f>
        <v/>
      </c>
      <c r="N404" s="1" t="str">
        <f>IF(IFERROR('1-Kurs'!N404/'1-Kurs'!N403-1,"")&lt;&gt;-100%,IFERROR('1-Kurs'!N404/'1-Kurs'!N403-1,""),"")</f>
        <v/>
      </c>
      <c r="O404" s="1" t="str">
        <f>IF(IFERROR('1-Kurs'!O404/'1-Kurs'!O403-1,"")&lt;&gt;-100%,IFERROR('1-Kurs'!O404/'1-Kurs'!O403-1,""),"")</f>
        <v/>
      </c>
      <c r="P404" s="1" t="str">
        <f>IF(IFERROR('1-Kurs'!P404/'1-Kurs'!P403-1,"")&lt;&gt;-100%,IFERROR('1-Kurs'!P404/'1-Kurs'!P403-1,""),"")</f>
        <v/>
      </c>
      <c r="Q404" s="1" t="str">
        <f>IF(IFERROR('1-Kurs'!Q404/'1-Kurs'!Q403-1,"")&lt;&gt;-100%,IFERROR('1-Kurs'!Q404/'1-Kurs'!Q403-1,""),"")</f>
        <v/>
      </c>
      <c r="R404" s="1" t="str">
        <f>IF(IFERROR('1-Kurs'!R404/'1-Kurs'!R403-1,"")&lt;&gt;-100%,IFERROR('1-Kurs'!R404/'1-Kurs'!R403-1,""),"")</f>
        <v/>
      </c>
      <c r="S404" s="1" t="str">
        <f>IF(IFERROR('1-Kurs'!S404/'1-Kurs'!S403-1,"")&lt;&gt;-100%,IFERROR('1-Kurs'!S404/'1-Kurs'!S403-1,""),"")</f>
        <v/>
      </c>
      <c r="T404" s="1" t="str">
        <f>IF(IFERROR('1-Kurs'!T404/'1-Kurs'!T403-1,"")&lt;&gt;-100%,IFERROR('1-Kurs'!T404/'1-Kurs'!T403-1,""),"")</f>
        <v/>
      </c>
      <c r="U404" s="1" t="str">
        <f>IF(IFERROR('1-Kurs'!U404/'1-Kurs'!U403-1,"")&lt;&gt;-100%,IFERROR('1-Kurs'!U404/'1-Kurs'!U403-1,""),"")</f>
        <v/>
      </c>
      <c r="V404" s="1" t="str">
        <f>IF(IFERROR('1-Kurs'!V404/'1-Kurs'!V403-1,"")&lt;&gt;-100%,IFERROR('1-Kurs'!V404/'1-Kurs'!V403-1,""),"")</f>
        <v/>
      </c>
      <c r="W404" s="1" t="str">
        <f>IF(IFERROR('1-Kurs'!W404/'1-Kurs'!W403-1,"")&lt;&gt;-100%,IFERROR('1-Kurs'!W404/'1-Kurs'!W403-1,""),"")</f>
        <v/>
      </c>
      <c r="X404" s="1" t="str">
        <f>IF(IFERROR('1-Kurs'!X404/'1-Kurs'!X403-1,"")&lt;&gt;-100%,IFERROR('1-Kurs'!X404/'1-Kurs'!X403-1,""),"")</f>
        <v/>
      </c>
      <c r="Y404" s="1" t="str">
        <f>IF(IFERROR('1-Kurs'!Y404/'1-Kurs'!Y403-1,"")&lt;&gt;-100%,IFERROR('1-Kurs'!Y404/'1-Kurs'!Y403-1,""),"")</f>
        <v/>
      </c>
      <c r="Z404" s="1" t="str">
        <f>IF(IFERROR('1-Kurs'!Z404/'1-Kurs'!Z403-1,"")&lt;&gt;-100%,IFERROR('1-Kurs'!Z404/'1-Kurs'!Z403-1,""),"")</f>
        <v/>
      </c>
      <c r="AA404" s="1" t="str">
        <f>IF(IFERROR('1-Kurs'!AA404/'1-Kurs'!AA403-1,"")&lt;&gt;-100%,IFERROR('1-Kurs'!AA404/'1-Kurs'!AA403-1,""),"")</f>
        <v/>
      </c>
      <c r="AB404" s="1" t="str">
        <f>IF(IFERROR('1-Kurs'!AB404/'1-Kurs'!AB403-1,"")&lt;&gt;-100%,IFERROR('1-Kurs'!AB404/'1-Kurs'!AB403-1,""),"")</f>
        <v/>
      </c>
      <c r="AC404" s="5"/>
    </row>
    <row r="405" spans="1:29" ht="12.75" customHeight="1" x14ac:dyDescent="0.2">
      <c r="A405" s="9" t="str">
        <f>IF('1-Kurs'!A405=0,"",'1-Kurs'!A405)</f>
        <v/>
      </c>
      <c r="B405" s="1" t="str">
        <f>IF(IFERROR('1-Kurs'!B405/'1-Kurs'!B404-1,"")&lt;&gt;-100%,IFERROR('1-Kurs'!B405/'1-Kurs'!B404-1,""),"")</f>
        <v/>
      </c>
      <c r="C405" s="1" t="str">
        <f>IF(IFERROR('1-Kurs'!C405/'1-Kurs'!C404-1,"")&lt;&gt;-100%,IFERROR('1-Kurs'!C405/'1-Kurs'!C404-1,""),"")</f>
        <v/>
      </c>
      <c r="D405" s="1" t="str">
        <f>IF(IFERROR('1-Kurs'!D405/'1-Kurs'!D404-1,"")&lt;&gt;-100%,IFERROR('1-Kurs'!D405/'1-Kurs'!D404-1,""),"")</f>
        <v/>
      </c>
      <c r="E405" s="1" t="str">
        <f>IF(IFERROR('1-Kurs'!E405/'1-Kurs'!E404-1,"")&lt;&gt;-100%,IFERROR('1-Kurs'!E405/'1-Kurs'!E404-1,""),"")</f>
        <v/>
      </c>
      <c r="F405" s="1" t="str">
        <f>IF(IFERROR('1-Kurs'!F405/'1-Kurs'!F404-1,"")&lt;&gt;-100%,IFERROR('1-Kurs'!F405/'1-Kurs'!F404-1,""),"")</f>
        <v/>
      </c>
      <c r="G405" s="1" t="str">
        <f>IF(IFERROR('1-Kurs'!G405/'1-Kurs'!G404-1,"")&lt;&gt;-100%,IFERROR('1-Kurs'!G405/'1-Kurs'!G404-1,""),"")</f>
        <v/>
      </c>
      <c r="H405" s="1" t="str">
        <f>IF(IFERROR('1-Kurs'!H405/'1-Kurs'!H404-1,"")&lt;&gt;-100%,IFERROR('1-Kurs'!H405/'1-Kurs'!H404-1,""),"")</f>
        <v/>
      </c>
      <c r="I405" s="1" t="str">
        <f>IF(IFERROR('1-Kurs'!I405/'1-Kurs'!I404-1,"")&lt;&gt;-100%,IFERROR('1-Kurs'!I405/'1-Kurs'!I404-1,""),"")</f>
        <v/>
      </c>
      <c r="J405" s="1" t="str">
        <f>IF(IFERROR('1-Kurs'!J405/'1-Kurs'!J404-1,"")&lt;&gt;-100%,IFERROR('1-Kurs'!J405/'1-Kurs'!J404-1,""),"")</f>
        <v/>
      </c>
      <c r="K405" s="1" t="str">
        <f>IF(IFERROR('1-Kurs'!K405/'1-Kurs'!K404-1,"")&lt;&gt;-100%,IFERROR('1-Kurs'!K405/'1-Kurs'!K404-1,""),"")</f>
        <v/>
      </c>
      <c r="L405" s="1" t="str">
        <f>IF(IFERROR('1-Kurs'!L405/'1-Kurs'!L404-1,"")&lt;&gt;-100%,IFERROR('1-Kurs'!L405/'1-Kurs'!L404-1,""),"")</f>
        <v/>
      </c>
      <c r="M405" s="1" t="str">
        <f>IF(IFERROR('1-Kurs'!M405/'1-Kurs'!M404-1,"")&lt;&gt;-100%,IFERROR('1-Kurs'!M405/'1-Kurs'!M404-1,""),"")</f>
        <v/>
      </c>
      <c r="N405" s="1" t="str">
        <f>IF(IFERROR('1-Kurs'!N405/'1-Kurs'!N404-1,"")&lt;&gt;-100%,IFERROR('1-Kurs'!N405/'1-Kurs'!N404-1,""),"")</f>
        <v/>
      </c>
      <c r="O405" s="1" t="str">
        <f>IF(IFERROR('1-Kurs'!O405/'1-Kurs'!O404-1,"")&lt;&gt;-100%,IFERROR('1-Kurs'!O405/'1-Kurs'!O404-1,""),"")</f>
        <v/>
      </c>
      <c r="P405" s="1" t="str">
        <f>IF(IFERROR('1-Kurs'!P405/'1-Kurs'!P404-1,"")&lt;&gt;-100%,IFERROR('1-Kurs'!P405/'1-Kurs'!P404-1,""),"")</f>
        <v/>
      </c>
      <c r="Q405" s="1" t="str">
        <f>IF(IFERROR('1-Kurs'!Q405/'1-Kurs'!Q404-1,"")&lt;&gt;-100%,IFERROR('1-Kurs'!Q405/'1-Kurs'!Q404-1,""),"")</f>
        <v/>
      </c>
      <c r="R405" s="1" t="str">
        <f>IF(IFERROR('1-Kurs'!R405/'1-Kurs'!R404-1,"")&lt;&gt;-100%,IFERROR('1-Kurs'!R405/'1-Kurs'!R404-1,""),"")</f>
        <v/>
      </c>
      <c r="S405" s="1" t="str">
        <f>IF(IFERROR('1-Kurs'!S405/'1-Kurs'!S404-1,"")&lt;&gt;-100%,IFERROR('1-Kurs'!S405/'1-Kurs'!S404-1,""),"")</f>
        <v/>
      </c>
      <c r="T405" s="1" t="str">
        <f>IF(IFERROR('1-Kurs'!T405/'1-Kurs'!T404-1,"")&lt;&gt;-100%,IFERROR('1-Kurs'!T405/'1-Kurs'!T404-1,""),"")</f>
        <v/>
      </c>
      <c r="U405" s="1" t="str">
        <f>IF(IFERROR('1-Kurs'!U405/'1-Kurs'!U404-1,"")&lt;&gt;-100%,IFERROR('1-Kurs'!U405/'1-Kurs'!U404-1,""),"")</f>
        <v/>
      </c>
      <c r="V405" s="1" t="str">
        <f>IF(IFERROR('1-Kurs'!V405/'1-Kurs'!V404-1,"")&lt;&gt;-100%,IFERROR('1-Kurs'!V405/'1-Kurs'!V404-1,""),"")</f>
        <v/>
      </c>
      <c r="W405" s="1" t="str">
        <f>IF(IFERROR('1-Kurs'!W405/'1-Kurs'!W404-1,"")&lt;&gt;-100%,IFERROR('1-Kurs'!W405/'1-Kurs'!W404-1,""),"")</f>
        <v/>
      </c>
      <c r="X405" s="1" t="str">
        <f>IF(IFERROR('1-Kurs'!X405/'1-Kurs'!X404-1,"")&lt;&gt;-100%,IFERROR('1-Kurs'!X405/'1-Kurs'!X404-1,""),"")</f>
        <v/>
      </c>
      <c r="Y405" s="1" t="str">
        <f>IF(IFERROR('1-Kurs'!Y405/'1-Kurs'!Y404-1,"")&lt;&gt;-100%,IFERROR('1-Kurs'!Y405/'1-Kurs'!Y404-1,""),"")</f>
        <v/>
      </c>
      <c r="Z405" s="1" t="str">
        <f>IF(IFERROR('1-Kurs'!Z405/'1-Kurs'!Z404-1,"")&lt;&gt;-100%,IFERROR('1-Kurs'!Z405/'1-Kurs'!Z404-1,""),"")</f>
        <v/>
      </c>
      <c r="AA405" s="1" t="str">
        <f>IF(IFERROR('1-Kurs'!AA405/'1-Kurs'!AA404-1,"")&lt;&gt;-100%,IFERROR('1-Kurs'!AA405/'1-Kurs'!AA404-1,""),"")</f>
        <v/>
      </c>
      <c r="AB405" s="1" t="str">
        <f>IF(IFERROR('1-Kurs'!AB405/'1-Kurs'!AB404-1,"")&lt;&gt;-100%,IFERROR('1-Kurs'!AB405/'1-Kurs'!AB404-1,""),"")</f>
        <v/>
      </c>
      <c r="AC405" s="5"/>
    </row>
    <row r="406" spans="1:29" ht="12.75" customHeight="1" x14ac:dyDescent="0.2">
      <c r="A406" s="9" t="str">
        <f>IF('1-Kurs'!A406=0,"",'1-Kurs'!A406)</f>
        <v/>
      </c>
      <c r="B406" s="1" t="str">
        <f>IF(IFERROR('1-Kurs'!B406/'1-Kurs'!B405-1,"")&lt;&gt;-100%,IFERROR('1-Kurs'!B406/'1-Kurs'!B405-1,""),"")</f>
        <v/>
      </c>
      <c r="C406" s="1" t="str">
        <f>IF(IFERROR('1-Kurs'!C406/'1-Kurs'!C405-1,"")&lt;&gt;-100%,IFERROR('1-Kurs'!C406/'1-Kurs'!C405-1,""),"")</f>
        <v/>
      </c>
      <c r="D406" s="1" t="str">
        <f>IF(IFERROR('1-Kurs'!D406/'1-Kurs'!D405-1,"")&lt;&gt;-100%,IFERROR('1-Kurs'!D406/'1-Kurs'!D405-1,""),"")</f>
        <v/>
      </c>
      <c r="E406" s="1" t="str">
        <f>IF(IFERROR('1-Kurs'!E406/'1-Kurs'!E405-1,"")&lt;&gt;-100%,IFERROR('1-Kurs'!E406/'1-Kurs'!E405-1,""),"")</f>
        <v/>
      </c>
      <c r="F406" s="1" t="str">
        <f>IF(IFERROR('1-Kurs'!F406/'1-Kurs'!F405-1,"")&lt;&gt;-100%,IFERROR('1-Kurs'!F406/'1-Kurs'!F405-1,""),"")</f>
        <v/>
      </c>
      <c r="G406" s="1" t="str">
        <f>IF(IFERROR('1-Kurs'!G406/'1-Kurs'!G405-1,"")&lt;&gt;-100%,IFERROR('1-Kurs'!G406/'1-Kurs'!G405-1,""),"")</f>
        <v/>
      </c>
      <c r="H406" s="1" t="str">
        <f>IF(IFERROR('1-Kurs'!H406/'1-Kurs'!H405-1,"")&lt;&gt;-100%,IFERROR('1-Kurs'!H406/'1-Kurs'!H405-1,""),"")</f>
        <v/>
      </c>
      <c r="I406" s="1" t="str">
        <f>IF(IFERROR('1-Kurs'!I406/'1-Kurs'!I405-1,"")&lt;&gt;-100%,IFERROR('1-Kurs'!I406/'1-Kurs'!I405-1,""),"")</f>
        <v/>
      </c>
      <c r="J406" s="1" t="str">
        <f>IF(IFERROR('1-Kurs'!J406/'1-Kurs'!J405-1,"")&lt;&gt;-100%,IFERROR('1-Kurs'!J406/'1-Kurs'!J405-1,""),"")</f>
        <v/>
      </c>
      <c r="K406" s="1" t="str">
        <f>IF(IFERROR('1-Kurs'!K406/'1-Kurs'!K405-1,"")&lt;&gt;-100%,IFERROR('1-Kurs'!K406/'1-Kurs'!K405-1,""),"")</f>
        <v/>
      </c>
      <c r="L406" s="1" t="str">
        <f>IF(IFERROR('1-Kurs'!L406/'1-Kurs'!L405-1,"")&lt;&gt;-100%,IFERROR('1-Kurs'!L406/'1-Kurs'!L405-1,""),"")</f>
        <v/>
      </c>
      <c r="M406" s="1" t="str">
        <f>IF(IFERROR('1-Kurs'!M406/'1-Kurs'!M405-1,"")&lt;&gt;-100%,IFERROR('1-Kurs'!M406/'1-Kurs'!M405-1,""),"")</f>
        <v/>
      </c>
      <c r="N406" s="1" t="str">
        <f>IF(IFERROR('1-Kurs'!N406/'1-Kurs'!N405-1,"")&lt;&gt;-100%,IFERROR('1-Kurs'!N406/'1-Kurs'!N405-1,""),"")</f>
        <v/>
      </c>
      <c r="O406" s="1" t="str">
        <f>IF(IFERROR('1-Kurs'!O406/'1-Kurs'!O405-1,"")&lt;&gt;-100%,IFERROR('1-Kurs'!O406/'1-Kurs'!O405-1,""),"")</f>
        <v/>
      </c>
      <c r="P406" s="1" t="str">
        <f>IF(IFERROR('1-Kurs'!P406/'1-Kurs'!P405-1,"")&lt;&gt;-100%,IFERROR('1-Kurs'!P406/'1-Kurs'!P405-1,""),"")</f>
        <v/>
      </c>
      <c r="Q406" s="1" t="str">
        <f>IF(IFERROR('1-Kurs'!Q406/'1-Kurs'!Q405-1,"")&lt;&gt;-100%,IFERROR('1-Kurs'!Q406/'1-Kurs'!Q405-1,""),"")</f>
        <v/>
      </c>
      <c r="R406" s="1" t="str">
        <f>IF(IFERROR('1-Kurs'!R406/'1-Kurs'!R405-1,"")&lt;&gt;-100%,IFERROR('1-Kurs'!R406/'1-Kurs'!R405-1,""),"")</f>
        <v/>
      </c>
      <c r="S406" s="1" t="str">
        <f>IF(IFERROR('1-Kurs'!S406/'1-Kurs'!S405-1,"")&lt;&gt;-100%,IFERROR('1-Kurs'!S406/'1-Kurs'!S405-1,""),"")</f>
        <v/>
      </c>
      <c r="T406" s="1" t="str">
        <f>IF(IFERROR('1-Kurs'!T406/'1-Kurs'!T405-1,"")&lt;&gt;-100%,IFERROR('1-Kurs'!T406/'1-Kurs'!T405-1,""),"")</f>
        <v/>
      </c>
      <c r="U406" s="1" t="str">
        <f>IF(IFERROR('1-Kurs'!U406/'1-Kurs'!U405-1,"")&lt;&gt;-100%,IFERROR('1-Kurs'!U406/'1-Kurs'!U405-1,""),"")</f>
        <v/>
      </c>
      <c r="V406" s="1" t="str">
        <f>IF(IFERROR('1-Kurs'!V406/'1-Kurs'!V405-1,"")&lt;&gt;-100%,IFERROR('1-Kurs'!V406/'1-Kurs'!V405-1,""),"")</f>
        <v/>
      </c>
      <c r="W406" s="1" t="str">
        <f>IF(IFERROR('1-Kurs'!W406/'1-Kurs'!W405-1,"")&lt;&gt;-100%,IFERROR('1-Kurs'!W406/'1-Kurs'!W405-1,""),"")</f>
        <v/>
      </c>
      <c r="X406" s="1" t="str">
        <f>IF(IFERROR('1-Kurs'!X406/'1-Kurs'!X405-1,"")&lt;&gt;-100%,IFERROR('1-Kurs'!X406/'1-Kurs'!X405-1,""),"")</f>
        <v/>
      </c>
      <c r="Y406" s="1" t="str">
        <f>IF(IFERROR('1-Kurs'!Y406/'1-Kurs'!Y405-1,"")&lt;&gt;-100%,IFERROR('1-Kurs'!Y406/'1-Kurs'!Y405-1,""),"")</f>
        <v/>
      </c>
      <c r="Z406" s="1" t="str">
        <f>IF(IFERROR('1-Kurs'!Z406/'1-Kurs'!Z405-1,"")&lt;&gt;-100%,IFERROR('1-Kurs'!Z406/'1-Kurs'!Z405-1,""),"")</f>
        <v/>
      </c>
      <c r="AA406" s="1" t="str">
        <f>IF(IFERROR('1-Kurs'!AA406/'1-Kurs'!AA405-1,"")&lt;&gt;-100%,IFERROR('1-Kurs'!AA406/'1-Kurs'!AA405-1,""),"")</f>
        <v/>
      </c>
      <c r="AB406" s="1" t="str">
        <f>IF(IFERROR('1-Kurs'!AB406/'1-Kurs'!AB405-1,"")&lt;&gt;-100%,IFERROR('1-Kurs'!AB406/'1-Kurs'!AB405-1,""),"")</f>
        <v/>
      </c>
      <c r="AC406" s="5"/>
    </row>
    <row r="407" spans="1:29" ht="12.75" customHeight="1" x14ac:dyDescent="0.2">
      <c r="A407" s="9" t="str">
        <f>IF('1-Kurs'!A407=0,"",'1-Kurs'!A407)</f>
        <v/>
      </c>
      <c r="B407" s="1" t="str">
        <f>IF(IFERROR('1-Kurs'!B407/'1-Kurs'!B406-1,"")&lt;&gt;-100%,IFERROR('1-Kurs'!B407/'1-Kurs'!B406-1,""),"")</f>
        <v/>
      </c>
      <c r="C407" s="1" t="str">
        <f>IF(IFERROR('1-Kurs'!C407/'1-Kurs'!C406-1,"")&lt;&gt;-100%,IFERROR('1-Kurs'!C407/'1-Kurs'!C406-1,""),"")</f>
        <v/>
      </c>
      <c r="D407" s="1" t="str">
        <f>IF(IFERROR('1-Kurs'!D407/'1-Kurs'!D406-1,"")&lt;&gt;-100%,IFERROR('1-Kurs'!D407/'1-Kurs'!D406-1,""),"")</f>
        <v/>
      </c>
      <c r="E407" s="1" t="str">
        <f>IF(IFERROR('1-Kurs'!E407/'1-Kurs'!E406-1,"")&lt;&gt;-100%,IFERROR('1-Kurs'!E407/'1-Kurs'!E406-1,""),"")</f>
        <v/>
      </c>
      <c r="F407" s="1" t="str">
        <f>IF(IFERROR('1-Kurs'!F407/'1-Kurs'!F406-1,"")&lt;&gt;-100%,IFERROR('1-Kurs'!F407/'1-Kurs'!F406-1,""),"")</f>
        <v/>
      </c>
      <c r="G407" s="1" t="str">
        <f>IF(IFERROR('1-Kurs'!G407/'1-Kurs'!G406-1,"")&lt;&gt;-100%,IFERROR('1-Kurs'!G407/'1-Kurs'!G406-1,""),"")</f>
        <v/>
      </c>
      <c r="H407" s="1" t="str">
        <f>IF(IFERROR('1-Kurs'!H407/'1-Kurs'!H406-1,"")&lt;&gt;-100%,IFERROR('1-Kurs'!H407/'1-Kurs'!H406-1,""),"")</f>
        <v/>
      </c>
      <c r="I407" s="1" t="str">
        <f>IF(IFERROR('1-Kurs'!I407/'1-Kurs'!I406-1,"")&lt;&gt;-100%,IFERROR('1-Kurs'!I407/'1-Kurs'!I406-1,""),"")</f>
        <v/>
      </c>
      <c r="J407" s="1" t="str">
        <f>IF(IFERROR('1-Kurs'!J407/'1-Kurs'!J406-1,"")&lt;&gt;-100%,IFERROR('1-Kurs'!J407/'1-Kurs'!J406-1,""),"")</f>
        <v/>
      </c>
      <c r="K407" s="1" t="str">
        <f>IF(IFERROR('1-Kurs'!K407/'1-Kurs'!K406-1,"")&lt;&gt;-100%,IFERROR('1-Kurs'!K407/'1-Kurs'!K406-1,""),"")</f>
        <v/>
      </c>
      <c r="L407" s="1" t="str">
        <f>IF(IFERROR('1-Kurs'!L407/'1-Kurs'!L406-1,"")&lt;&gt;-100%,IFERROR('1-Kurs'!L407/'1-Kurs'!L406-1,""),"")</f>
        <v/>
      </c>
      <c r="M407" s="1" t="str">
        <f>IF(IFERROR('1-Kurs'!M407/'1-Kurs'!M406-1,"")&lt;&gt;-100%,IFERROR('1-Kurs'!M407/'1-Kurs'!M406-1,""),"")</f>
        <v/>
      </c>
      <c r="N407" s="1" t="str">
        <f>IF(IFERROR('1-Kurs'!N407/'1-Kurs'!N406-1,"")&lt;&gt;-100%,IFERROR('1-Kurs'!N407/'1-Kurs'!N406-1,""),"")</f>
        <v/>
      </c>
      <c r="O407" s="1" t="str">
        <f>IF(IFERROR('1-Kurs'!O407/'1-Kurs'!O406-1,"")&lt;&gt;-100%,IFERROR('1-Kurs'!O407/'1-Kurs'!O406-1,""),"")</f>
        <v/>
      </c>
      <c r="P407" s="1" t="str">
        <f>IF(IFERROR('1-Kurs'!P407/'1-Kurs'!P406-1,"")&lt;&gt;-100%,IFERROR('1-Kurs'!P407/'1-Kurs'!P406-1,""),"")</f>
        <v/>
      </c>
      <c r="Q407" s="1" t="str">
        <f>IF(IFERROR('1-Kurs'!Q407/'1-Kurs'!Q406-1,"")&lt;&gt;-100%,IFERROR('1-Kurs'!Q407/'1-Kurs'!Q406-1,""),"")</f>
        <v/>
      </c>
      <c r="R407" s="1" t="str">
        <f>IF(IFERROR('1-Kurs'!R407/'1-Kurs'!R406-1,"")&lt;&gt;-100%,IFERROR('1-Kurs'!R407/'1-Kurs'!R406-1,""),"")</f>
        <v/>
      </c>
      <c r="S407" s="1" t="str">
        <f>IF(IFERROR('1-Kurs'!S407/'1-Kurs'!S406-1,"")&lt;&gt;-100%,IFERROR('1-Kurs'!S407/'1-Kurs'!S406-1,""),"")</f>
        <v/>
      </c>
      <c r="T407" s="1" t="str">
        <f>IF(IFERROR('1-Kurs'!T407/'1-Kurs'!T406-1,"")&lt;&gt;-100%,IFERROR('1-Kurs'!T407/'1-Kurs'!T406-1,""),"")</f>
        <v/>
      </c>
      <c r="U407" s="1" t="str">
        <f>IF(IFERROR('1-Kurs'!U407/'1-Kurs'!U406-1,"")&lt;&gt;-100%,IFERROR('1-Kurs'!U407/'1-Kurs'!U406-1,""),"")</f>
        <v/>
      </c>
      <c r="V407" s="1" t="str">
        <f>IF(IFERROR('1-Kurs'!V407/'1-Kurs'!V406-1,"")&lt;&gt;-100%,IFERROR('1-Kurs'!V407/'1-Kurs'!V406-1,""),"")</f>
        <v/>
      </c>
      <c r="W407" s="1" t="str">
        <f>IF(IFERROR('1-Kurs'!W407/'1-Kurs'!W406-1,"")&lt;&gt;-100%,IFERROR('1-Kurs'!W407/'1-Kurs'!W406-1,""),"")</f>
        <v/>
      </c>
      <c r="X407" s="1" t="str">
        <f>IF(IFERROR('1-Kurs'!X407/'1-Kurs'!X406-1,"")&lt;&gt;-100%,IFERROR('1-Kurs'!X407/'1-Kurs'!X406-1,""),"")</f>
        <v/>
      </c>
      <c r="Y407" s="1" t="str">
        <f>IF(IFERROR('1-Kurs'!Y407/'1-Kurs'!Y406-1,"")&lt;&gt;-100%,IFERROR('1-Kurs'!Y407/'1-Kurs'!Y406-1,""),"")</f>
        <v/>
      </c>
      <c r="Z407" s="1" t="str">
        <f>IF(IFERROR('1-Kurs'!Z407/'1-Kurs'!Z406-1,"")&lt;&gt;-100%,IFERROR('1-Kurs'!Z407/'1-Kurs'!Z406-1,""),"")</f>
        <v/>
      </c>
      <c r="AA407" s="1" t="str">
        <f>IF(IFERROR('1-Kurs'!AA407/'1-Kurs'!AA406-1,"")&lt;&gt;-100%,IFERROR('1-Kurs'!AA407/'1-Kurs'!AA406-1,""),"")</f>
        <v/>
      </c>
      <c r="AB407" s="1" t="str">
        <f>IF(IFERROR('1-Kurs'!AB407/'1-Kurs'!AB406-1,"")&lt;&gt;-100%,IFERROR('1-Kurs'!AB407/'1-Kurs'!AB406-1,""),"")</f>
        <v/>
      </c>
      <c r="AC407" s="5"/>
    </row>
    <row r="408" spans="1:29" ht="12.75" customHeight="1" x14ac:dyDescent="0.2">
      <c r="A408" s="9" t="str">
        <f>IF('1-Kurs'!A408=0,"",'1-Kurs'!A408)</f>
        <v/>
      </c>
      <c r="B408" s="1" t="str">
        <f>IF(IFERROR('1-Kurs'!B408/'1-Kurs'!B407-1,"")&lt;&gt;-100%,IFERROR('1-Kurs'!B408/'1-Kurs'!B407-1,""),"")</f>
        <v/>
      </c>
      <c r="C408" s="1" t="str">
        <f>IF(IFERROR('1-Kurs'!C408/'1-Kurs'!C407-1,"")&lt;&gt;-100%,IFERROR('1-Kurs'!C408/'1-Kurs'!C407-1,""),"")</f>
        <v/>
      </c>
      <c r="D408" s="1" t="str">
        <f>IF(IFERROR('1-Kurs'!D408/'1-Kurs'!D407-1,"")&lt;&gt;-100%,IFERROR('1-Kurs'!D408/'1-Kurs'!D407-1,""),"")</f>
        <v/>
      </c>
      <c r="E408" s="1" t="str">
        <f>IF(IFERROR('1-Kurs'!E408/'1-Kurs'!E407-1,"")&lt;&gt;-100%,IFERROR('1-Kurs'!E408/'1-Kurs'!E407-1,""),"")</f>
        <v/>
      </c>
      <c r="F408" s="1" t="str">
        <f>IF(IFERROR('1-Kurs'!F408/'1-Kurs'!F407-1,"")&lt;&gt;-100%,IFERROR('1-Kurs'!F408/'1-Kurs'!F407-1,""),"")</f>
        <v/>
      </c>
      <c r="G408" s="1" t="str">
        <f>IF(IFERROR('1-Kurs'!G408/'1-Kurs'!G407-1,"")&lt;&gt;-100%,IFERROR('1-Kurs'!G408/'1-Kurs'!G407-1,""),"")</f>
        <v/>
      </c>
      <c r="H408" s="1" t="str">
        <f>IF(IFERROR('1-Kurs'!H408/'1-Kurs'!H407-1,"")&lt;&gt;-100%,IFERROR('1-Kurs'!H408/'1-Kurs'!H407-1,""),"")</f>
        <v/>
      </c>
      <c r="I408" s="1" t="str">
        <f>IF(IFERROR('1-Kurs'!I408/'1-Kurs'!I407-1,"")&lt;&gt;-100%,IFERROR('1-Kurs'!I408/'1-Kurs'!I407-1,""),"")</f>
        <v/>
      </c>
      <c r="J408" s="1" t="str">
        <f>IF(IFERROR('1-Kurs'!J408/'1-Kurs'!J407-1,"")&lt;&gt;-100%,IFERROR('1-Kurs'!J408/'1-Kurs'!J407-1,""),"")</f>
        <v/>
      </c>
      <c r="K408" s="1" t="str">
        <f>IF(IFERROR('1-Kurs'!K408/'1-Kurs'!K407-1,"")&lt;&gt;-100%,IFERROR('1-Kurs'!K408/'1-Kurs'!K407-1,""),"")</f>
        <v/>
      </c>
      <c r="L408" s="1" t="str">
        <f>IF(IFERROR('1-Kurs'!L408/'1-Kurs'!L407-1,"")&lt;&gt;-100%,IFERROR('1-Kurs'!L408/'1-Kurs'!L407-1,""),"")</f>
        <v/>
      </c>
      <c r="M408" s="1" t="str">
        <f>IF(IFERROR('1-Kurs'!M408/'1-Kurs'!M407-1,"")&lt;&gt;-100%,IFERROR('1-Kurs'!M408/'1-Kurs'!M407-1,""),"")</f>
        <v/>
      </c>
      <c r="N408" s="1" t="str">
        <f>IF(IFERROR('1-Kurs'!N408/'1-Kurs'!N407-1,"")&lt;&gt;-100%,IFERROR('1-Kurs'!N408/'1-Kurs'!N407-1,""),"")</f>
        <v/>
      </c>
      <c r="O408" s="1" t="str">
        <f>IF(IFERROR('1-Kurs'!O408/'1-Kurs'!O407-1,"")&lt;&gt;-100%,IFERROR('1-Kurs'!O408/'1-Kurs'!O407-1,""),"")</f>
        <v/>
      </c>
      <c r="P408" s="1" t="str">
        <f>IF(IFERROR('1-Kurs'!P408/'1-Kurs'!P407-1,"")&lt;&gt;-100%,IFERROR('1-Kurs'!P408/'1-Kurs'!P407-1,""),"")</f>
        <v/>
      </c>
      <c r="Q408" s="1" t="str">
        <f>IF(IFERROR('1-Kurs'!Q408/'1-Kurs'!Q407-1,"")&lt;&gt;-100%,IFERROR('1-Kurs'!Q408/'1-Kurs'!Q407-1,""),"")</f>
        <v/>
      </c>
      <c r="R408" s="1" t="str">
        <f>IF(IFERROR('1-Kurs'!R408/'1-Kurs'!R407-1,"")&lt;&gt;-100%,IFERROR('1-Kurs'!R408/'1-Kurs'!R407-1,""),"")</f>
        <v/>
      </c>
      <c r="S408" s="1" t="str">
        <f>IF(IFERROR('1-Kurs'!S408/'1-Kurs'!S407-1,"")&lt;&gt;-100%,IFERROR('1-Kurs'!S408/'1-Kurs'!S407-1,""),"")</f>
        <v/>
      </c>
      <c r="T408" s="1" t="str">
        <f>IF(IFERROR('1-Kurs'!T408/'1-Kurs'!T407-1,"")&lt;&gt;-100%,IFERROR('1-Kurs'!T408/'1-Kurs'!T407-1,""),"")</f>
        <v/>
      </c>
      <c r="U408" s="1" t="str">
        <f>IF(IFERROR('1-Kurs'!U408/'1-Kurs'!U407-1,"")&lt;&gt;-100%,IFERROR('1-Kurs'!U408/'1-Kurs'!U407-1,""),"")</f>
        <v/>
      </c>
      <c r="V408" s="1" t="str">
        <f>IF(IFERROR('1-Kurs'!V408/'1-Kurs'!V407-1,"")&lt;&gt;-100%,IFERROR('1-Kurs'!V408/'1-Kurs'!V407-1,""),"")</f>
        <v/>
      </c>
      <c r="W408" s="1" t="str">
        <f>IF(IFERROR('1-Kurs'!W408/'1-Kurs'!W407-1,"")&lt;&gt;-100%,IFERROR('1-Kurs'!W408/'1-Kurs'!W407-1,""),"")</f>
        <v/>
      </c>
      <c r="X408" s="1" t="str">
        <f>IF(IFERROR('1-Kurs'!X408/'1-Kurs'!X407-1,"")&lt;&gt;-100%,IFERROR('1-Kurs'!X408/'1-Kurs'!X407-1,""),"")</f>
        <v/>
      </c>
      <c r="Y408" s="1" t="str">
        <f>IF(IFERROR('1-Kurs'!Y408/'1-Kurs'!Y407-1,"")&lt;&gt;-100%,IFERROR('1-Kurs'!Y408/'1-Kurs'!Y407-1,""),"")</f>
        <v/>
      </c>
      <c r="Z408" s="1" t="str">
        <f>IF(IFERROR('1-Kurs'!Z408/'1-Kurs'!Z407-1,"")&lt;&gt;-100%,IFERROR('1-Kurs'!Z408/'1-Kurs'!Z407-1,""),"")</f>
        <v/>
      </c>
      <c r="AA408" s="1" t="str">
        <f>IF(IFERROR('1-Kurs'!AA408/'1-Kurs'!AA407-1,"")&lt;&gt;-100%,IFERROR('1-Kurs'!AA408/'1-Kurs'!AA407-1,""),"")</f>
        <v/>
      </c>
      <c r="AB408" s="1" t="str">
        <f>IF(IFERROR('1-Kurs'!AB408/'1-Kurs'!AB407-1,"")&lt;&gt;-100%,IFERROR('1-Kurs'!AB408/'1-Kurs'!AB407-1,""),"")</f>
        <v/>
      </c>
      <c r="AC408" s="5"/>
    </row>
    <row r="409" spans="1:29" ht="12.75" customHeight="1" x14ac:dyDescent="0.2">
      <c r="A409" s="9" t="str">
        <f>IF('1-Kurs'!A409=0,"",'1-Kurs'!A409)</f>
        <v/>
      </c>
      <c r="B409" s="1" t="str">
        <f>IF(IFERROR('1-Kurs'!B409/'1-Kurs'!B408-1,"")&lt;&gt;-100%,IFERROR('1-Kurs'!B409/'1-Kurs'!B408-1,""),"")</f>
        <v/>
      </c>
      <c r="C409" s="1" t="str">
        <f>IF(IFERROR('1-Kurs'!C409/'1-Kurs'!C408-1,"")&lt;&gt;-100%,IFERROR('1-Kurs'!C409/'1-Kurs'!C408-1,""),"")</f>
        <v/>
      </c>
      <c r="D409" s="1" t="str">
        <f>IF(IFERROR('1-Kurs'!D409/'1-Kurs'!D408-1,"")&lt;&gt;-100%,IFERROR('1-Kurs'!D409/'1-Kurs'!D408-1,""),"")</f>
        <v/>
      </c>
      <c r="E409" s="1" t="str">
        <f>IF(IFERROR('1-Kurs'!E409/'1-Kurs'!E408-1,"")&lt;&gt;-100%,IFERROR('1-Kurs'!E409/'1-Kurs'!E408-1,""),"")</f>
        <v/>
      </c>
      <c r="F409" s="1" t="str">
        <f>IF(IFERROR('1-Kurs'!F409/'1-Kurs'!F408-1,"")&lt;&gt;-100%,IFERROR('1-Kurs'!F409/'1-Kurs'!F408-1,""),"")</f>
        <v/>
      </c>
      <c r="G409" s="1" t="str">
        <f>IF(IFERROR('1-Kurs'!G409/'1-Kurs'!G408-1,"")&lt;&gt;-100%,IFERROR('1-Kurs'!G409/'1-Kurs'!G408-1,""),"")</f>
        <v/>
      </c>
      <c r="H409" s="1" t="str">
        <f>IF(IFERROR('1-Kurs'!H409/'1-Kurs'!H408-1,"")&lt;&gt;-100%,IFERROR('1-Kurs'!H409/'1-Kurs'!H408-1,""),"")</f>
        <v/>
      </c>
      <c r="I409" s="1" t="str">
        <f>IF(IFERROR('1-Kurs'!I409/'1-Kurs'!I408-1,"")&lt;&gt;-100%,IFERROR('1-Kurs'!I409/'1-Kurs'!I408-1,""),"")</f>
        <v/>
      </c>
      <c r="J409" s="1" t="str">
        <f>IF(IFERROR('1-Kurs'!J409/'1-Kurs'!J408-1,"")&lt;&gt;-100%,IFERROR('1-Kurs'!J409/'1-Kurs'!J408-1,""),"")</f>
        <v/>
      </c>
      <c r="K409" s="1" t="str">
        <f>IF(IFERROR('1-Kurs'!K409/'1-Kurs'!K408-1,"")&lt;&gt;-100%,IFERROR('1-Kurs'!K409/'1-Kurs'!K408-1,""),"")</f>
        <v/>
      </c>
      <c r="L409" s="1" t="str">
        <f>IF(IFERROR('1-Kurs'!L409/'1-Kurs'!L408-1,"")&lt;&gt;-100%,IFERROR('1-Kurs'!L409/'1-Kurs'!L408-1,""),"")</f>
        <v/>
      </c>
      <c r="M409" s="1" t="str">
        <f>IF(IFERROR('1-Kurs'!M409/'1-Kurs'!M408-1,"")&lt;&gt;-100%,IFERROR('1-Kurs'!M409/'1-Kurs'!M408-1,""),"")</f>
        <v/>
      </c>
      <c r="N409" s="1" t="str">
        <f>IF(IFERROR('1-Kurs'!N409/'1-Kurs'!N408-1,"")&lt;&gt;-100%,IFERROR('1-Kurs'!N409/'1-Kurs'!N408-1,""),"")</f>
        <v/>
      </c>
      <c r="O409" s="1" t="str">
        <f>IF(IFERROR('1-Kurs'!O409/'1-Kurs'!O408-1,"")&lt;&gt;-100%,IFERROR('1-Kurs'!O409/'1-Kurs'!O408-1,""),"")</f>
        <v/>
      </c>
      <c r="P409" s="1" t="str">
        <f>IF(IFERROR('1-Kurs'!P409/'1-Kurs'!P408-1,"")&lt;&gt;-100%,IFERROR('1-Kurs'!P409/'1-Kurs'!P408-1,""),"")</f>
        <v/>
      </c>
      <c r="Q409" s="1" t="str">
        <f>IF(IFERROR('1-Kurs'!Q409/'1-Kurs'!Q408-1,"")&lt;&gt;-100%,IFERROR('1-Kurs'!Q409/'1-Kurs'!Q408-1,""),"")</f>
        <v/>
      </c>
      <c r="R409" s="1" t="str">
        <f>IF(IFERROR('1-Kurs'!R409/'1-Kurs'!R408-1,"")&lt;&gt;-100%,IFERROR('1-Kurs'!R409/'1-Kurs'!R408-1,""),"")</f>
        <v/>
      </c>
      <c r="S409" s="1" t="str">
        <f>IF(IFERROR('1-Kurs'!S409/'1-Kurs'!S408-1,"")&lt;&gt;-100%,IFERROR('1-Kurs'!S409/'1-Kurs'!S408-1,""),"")</f>
        <v/>
      </c>
      <c r="T409" s="1" t="str">
        <f>IF(IFERROR('1-Kurs'!T409/'1-Kurs'!T408-1,"")&lt;&gt;-100%,IFERROR('1-Kurs'!T409/'1-Kurs'!T408-1,""),"")</f>
        <v/>
      </c>
      <c r="U409" s="1" t="str">
        <f>IF(IFERROR('1-Kurs'!U409/'1-Kurs'!U408-1,"")&lt;&gt;-100%,IFERROR('1-Kurs'!U409/'1-Kurs'!U408-1,""),"")</f>
        <v/>
      </c>
      <c r="V409" s="1" t="str">
        <f>IF(IFERROR('1-Kurs'!V409/'1-Kurs'!V408-1,"")&lt;&gt;-100%,IFERROR('1-Kurs'!V409/'1-Kurs'!V408-1,""),"")</f>
        <v/>
      </c>
      <c r="W409" s="1" t="str">
        <f>IF(IFERROR('1-Kurs'!W409/'1-Kurs'!W408-1,"")&lt;&gt;-100%,IFERROR('1-Kurs'!W409/'1-Kurs'!W408-1,""),"")</f>
        <v/>
      </c>
      <c r="X409" s="1" t="str">
        <f>IF(IFERROR('1-Kurs'!X409/'1-Kurs'!X408-1,"")&lt;&gt;-100%,IFERROR('1-Kurs'!X409/'1-Kurs'!X408-1,""),"")</f>
        <v/>
      </c>
      <c r="Y409" s="1" t="str">
        <f>IF(IFERROR('1-Kurs'!Y409/'1-Kurs'!Y408-1,"")&lt;&gt;-100%,IFERROR('1-Kurs'!Y409/'1-Kurs'!Y408-1,""),"")</f>
        <v/>
      </c>
      <c r="Z409" s="1" t="str">
        <f>IF(IFERROR('1-Kurs'!Z409/'1-Kurs'!Z408-1,"")&lt;&gt;-100%,IFERROR('1-Kurs'!Z409/'1-Kurs'!Z408-1,""),"")</f>
        <v/>
      </c>
      <c r="AA409" s="1" t="str">
        <f>IF(IFERROR('1-Kurs'!AA409/'1-Kurs'!AA408-1,"")&lt;&gt;-100%,IFERROR('1-Kurs'!AA409/'1-Kurs'!AA408-1,""),"")</f>
        <v/>
      </c>
      <c r="AB409" s="1" t="str">
        <f>IF(IFERROR('1-Kurs'!AB409/'1-Kurs'!AB408-1,"")&lt;&gt;-100%,IFERROR('1-Kurs'!AB409/'1-Kurs'!AB408-1,""),"")</f>
        <v/>
      </c>
      <c r="AC409" s="5"/>
    </row>
    <row r="410" spans="1:29" ht="12.75" customHeight="1" x14ac:dyDescent="0.2">
      <c r="A410" s="9" t="str">
        <f>IF('1-Kurs'!A410=0,"",'1-Kurs'!A410)</f>
        <v/>
      </c>
      <c r="B410" s="1" t="str">
        <f>IF(IFERROR('1-Kurs'!B410/'1-Kurs'!B409-1,"")&lt;&gt;-100%,IFERROR('1-Kurs'!B410/'1-Kurs'!B409-1,""),"")</f>
        <v/>
      </c>
      <c r="C410" s="1" t="str">
        <f>IF(IFERROR('1-Kurs'!C410/'1-Kurs'!C409-1,"")&lt;&gt;-100%,IFERROR('1-Kurs'!C410/'1-Kurs'!C409-1,""),"")</f>
        <v/>
      </c>
      <c r="D410" s="1" t="str">
        <f>IF(IFERROR('1-Kurs'!D410/'1-Kurs'!D409-1,"")&lt;&gt;-100%,IFERROR('1-Kurs'!D410/'1-Kurs'!D409-1,""),"")</f>
        <v/>
      </c>
      <c r="E410" s="1" t="str">
        <f>IF(IFERROR('1-Kurs'!E410/'1-Kurs'!E409-1,"")&lt;&gt;-100%,IFERROR('1-Kurs'!E410/'1-Kurs'!E409-1,""),"")</f>
        <v/>
      </c>
      <c r="F410" s="1" t="str">
        <f>IF(IFERROR('1-Kurs'!F410/'1-Kurs'!F409-1,"")&lt;&gt;-100%,IFERROR('1-Kurs'!F410/'1-Kurs'!F409-1,""),"")</f>
        <v/>
      </c>
      <c r="G410" s="1" t="str">
        <f>IF(IFERROR('1-Kurs'!G410/'1-Kurs'!G409-1,"")&lt;&gt;-100%,IFERROR('1-Kurs'!G410/'1-Kurs'!G409-1,""),"")</f>
        <v/>
      </c>
      <c r="H410" s="1" t="str">
        <f>IF(IFERROR('1-Kurs'!H410/'1-Kurs'!H409-1,"")&lt;&gt;-100%,IFERROR('1-Kurs'!H410/'1-Kurs'!H409-1,""),"")</f>
        <v/>
      </c>
      <c r="I410" s="1" t="str">
        <f>IF(IFERROR('1-Kurs'!I410/'1-Kurs'!I409-1,"")&lt;&gt;-100%,IFERROR('1-Kurs'!I410/'1-Kurs'!I409-1,""),"")</f>
        <v/>
      </c>
      <c r="J410" s="1" t="str">
        <f>IF(IFERROR('1-Kurs'!J410/'1-Kurs'!J409-1,"")&lt;&gt;-100%,IFERROR('1-Kurs'!J410/'1-Kurs'!J409-1,""),"")</f>
        <v/>
      </c>
      <c r="K410" s="1" t="str">
        <f>IF(IFERROR('1-Kurs'!K410/'1-Kurs'!K409-1,"")&lt;&gt;-100%,IFERROR('1-Kurs'!K410/'1-Kurs'!K409-1,""),"")</f>
        <v/>
      </c>
      <c r="L410" s="1" t="str">
        <f>IF(IFERROR('1-Kurs'!L410/'1-Kurs'!L409-1,"")&lt;&gt;-100%,IFERROR('1-Kurs'!L410/'1-Kurs'!L409-1,""),"")</f>
        <v/>
      </c>
      <c r="M410" s="1" t="str">
        <f>IF(IFERROR('1-Kurs'!M410/'1-Kurs'!M409-1,"")&lt;&gt;-100%,IFERROR('1-Kurs'!M410/'1-Kurs'!M409-1,""),"")</f>
        <v/>
      </c>
      <c r="N410" s="1" t="str">
        <f>IF(IFERROR('1-Kurs'!N410/'1-Kurs'!N409-1,"")&lt;&gt;-100%,IFERROR('1-Kurs'!N410/'1-Kurs'!N409-1,""),"")</f>
        <v/>
      </c>
      <c r="O410" s="1" t="str">
        <f>IF(IFERROR('1-Kurs'!O410/'1-Kurs'!O409-1,"")&lt;&gt;-100%,IFERROR('1-Kurs'!O410/'1-Kurs'!O409-1,""),"")</f>
        <v/>
      </c>
      <c r="P410" s="1" t="str">
        <f>IF(IFERROR('1-Kurs'!P410/'1-Kurs'!P409-1,"")&lt;&gt;-100%,IFERROR('1-Kurs'!P410/'1-Kurs'!P409-1,""),"")</f>
        <v/>
      </c>
      <c r="Q410" s="1" t="str">
        <f>IF(IFERROR('1-Kurs'!Q410/'1-Kurs'!Q409-1,"")&lt;&gt;-100%,IFERROR('1-Kurs'!Q410/'1-Kurs'!Q409-1,""),"")</f>
        <v/>
      </c>
      <c r="R410" s="1" t="str">
        <f>IF(IFERROR('1-Kurs'!R410/'1-Kurs'!R409-1,"")&lt;&gt;-100%,IFERROR('1-Kurs'!R410/'1-Kurs'!R409-1,""),"")</f>
        <v/>
      </c>
      <c r="S410" s="1" t="str">
        <f>IF(IFERROR('1-Kurs'!S410/'1-Kurs'!S409-1,"")&lt;&gt;-100%,IFERROR('1-Kurs'!S410/'1-Kurs'!S409-1,""),"")</f>
        <v/>
      </c>
      <c r="T410" s="1" t="str">
        <f>IF(IFERROR('1-Kurs'!T410/'1-Kurs'!T409-1,"")&lt;&gt;-100%,IFERROR('1-Kurs'!T410/'1-Kurs'!T409-1,""),"")</f>
        <v/>
      </c>
      <c r="U410" s="1" t="str">
        <f>IF(IFERROR('1-Kurs'!U410/'1-Kurs'!U409-1,"")&lt;&gt;-100%,IFERROR('1-Kurs'!U410/'1-Kurs'!U409-1,""),"")</f>
        <v/>
      </c>
      <c r="V410" s="1" t="str">
        <f>IF(IFERROR('1-Kurs'!V410/'1-Kurs'!V409-1,"")&lt;&gt;-100%,IFERROR('1-Kurs'!V410/'1-Kurs'!V409-1,""),"")</f>
        <v/>
      </c>
      <c r="W410" s="1" t="str">
        <f>IF(IFERROR('1-Kurs'!W410/'1-Kurs'!W409-1,"")&lt;&gt;-100%,IFERROR('1-Kurs'!W410/'1-Kurs'!W409-1,""),"")</f>
        <v/>
      </c>
      <c r="X410" s="1" t="str">
        <f>IF(IFERROR('1-Kurs'!X410/'1-Kurs'!X409-1,"")&lt;&gt;-100%,IFERROR('1-Kurs'!X410/'1-Kurs'!X409-1,""),"")</f>
        <v/>
      </c>
      <c r="Y410" s="1" t="str">
        <f>IF(IFERROR('1-Kurs'!Y410/'1-Kurs'!Y409-1,"")&lt;&gt;-100%,IFERROR('1-Kurs'!Y410/'1-Kurs'!Y409-1,""),"")</f>
        <v/>
      </c>
      <c r="Z410" s="1" t="str">
        <f>IF(IFERROR('1-Kurs'!Z410/'1-Kurs'!Z409-1,"")&lt;&gt;-100%,IFERROR('1-Kurs'!Z410/'1-Kurs'!Z409-1,""),"")</f>
        <v/>
      </c>
      <c r="AA410" s="1" t="str">
        <f>IF(IFERROR('1-Kurs'!AA410/'1-Kurs'!AA409-1,"")&lt;&gt;-100%,IFERROR('1-Kurs'!AA410/'1-Kurs'!AA409-1,""),"")</f>
        <v/>
      </c>
      <c r="AB410" s="1" t="str">
        <f>IF(IFERROR('1-Kurs'!AB410/'1-Kurs'!AB409-1,"")&lt;&gt;-100%,IFERROR('1-Kurs'!AB410/'1-Kurs'!AB409-1,""),"")</f>
        <v/>
      </c>
      <c r="AC410" s="5"/>
    </row>
    <row r="411" spans="1:29" ht="12.75" customHeight="1" x14ac:dyDescent="0.2">
      <c r="A411" s="9" t="str">
        <f>IF('1-Kurs'!A411=0,"",'1-Kurs'!A411)</f>
        <v/>
      </c>
      <c r="B411" s="1" t="str">
        <f>IF(IFERROR('1-Kurs'!B411/'1-Kurs'!B410-1,"")&lt;&gt;-100%,IFERROR('1-Kurs'!B411/'1-Kurs'!B410-1,""),"")</f>
        <v/>
      </c>
      <c r="C411" s="1" t="str">
        <f>IF(IFERROR('1-Kurs'!C411/'1-Kurs'!C410-1,"")&lt;&gt;-100%,IFERROR('1-Kurs'!C411/'1-Kurs'!C410-1,""),"")</f>
        <v/>
      </c>
      <c r="D411" s="1" t="str">
        <f>IF(IFERROR('1-Kurs'!D411/'1-Kurs'!D410-1,"")&lt;&gt;-100%,IFERROR('1-Kurs'!D411/'1-Kurs'!D410-1,""),"")</f>
        <v/>
      </c>
      <c r="E411" s="1" t="str">
        <f>IF(IFERROR('1-Kurs'!E411/'1-Kurs'!E410-1,"")&lt;&gt;-100%,IFERROR('1-Kurs'!E411/'1-Kurs'!E410-1,""),"")</f>
        <v/>
      </c>
      <c r="F411" s="1" t="str">
        <f>IF(IFERROR('1-Kurs'!F411/'1-Kurs'!F410-1,"")&lt;&gt;-100%,IFERROR('1-Kurs'!F411/'1-Kurs'!F410-1,""),"")</f>
        <v/>
      </c>
      <c r="G411" s="1" t="str">
        <f>IF(IFERROR('1-Kurs'!G411/'1-Kurs'!G410-1,"")&lt;&gt;-100%,IFERROR('1-Kurs'!G411/'1-Kurs'!G410-1,""),"")</f>
        <v/>
      </c>
      <c r="H411" s="1" t="str">
        <f>IF(IFERROR('1-Kurs'!H411/'1-Kurs'!H410-1,"")&lt;&gt;-100%,IFERROR('1-Kurs'!H411/'1-Kurs'!H410-1,""),"")</f>
        <v/>
      </c>
      <c r="I411" s="1" t="str">
        <f>IF(IFERROR('1-Kurs'!I411/'1-Kurs'!I410-1,"")&lt;&gt;-100%,IFERROR('1-Kurs'!I411/'1-Kurs'!I410-1,""),"")</f>
        <v/>
      </c>
      <c r="J411" s="1" t="str">
        <f>IF(IFERROR('1-Kurs'!J411/'1-Kurs'!J410-1,"")&lt;&gt;-100%,IFERROR('1-Kurs'!J411/'1-Kurs'!J410-1,""),"")</f>
        <v/>
      </c>
      <c r="K411" s="1" t="str">
        <f>IF(IFERROR('1-Kurs'!K411/'1-Kurs'!K410-1,"")&lt;&gt;-100%,IFERROR('1-Kurs'!K411/'1-Kurs'!K410-1,""),"")</f>
        <v/>
      </c>
      <c r="L411" s="1" t="str">
        <f>IF(IFERROR('1-Kurs'!L411/'1-Kurs'!L410-1,"")&lt;&gt;-100%,IFERROR('1-Kurs'!L411/'1-Kurs'!L410-1,""),"")</f>
        <v/>
      </c>
      <c r="M411" s="1" t="str">
        <f>IF(IFERROR('1-Kurs'!M411/'1-Kurs'!M410-1,"")&lt;&gt;-100%,IFERROR('1-Kurs'!M411/'1-Kurs'!M410-1,""),"")</f>
        <v/>
      </c>
      <c r="N411" s="1" t="str">
        <f>IF(IFERROR('1-Kurs'!N411/'1-Kurs'!N410-1,"")&lt;&gt;-100%,IFERROR('1-Kurs'!N411/'1-Kurs'!N410-1,""),"")</f>
        <v/>
      </c>
      <c r="O411" s="1" t="str">
        <f>IF(IFERROR('1-Kurs'!O411/'1-Kurs'!O410-1,"")&lt;&gt;-100%,IFERROR('1-Kurs'!O411/'1-Kurs'!O410-1,""),"")</f>
        <v/>
      </c>
      <c r="P411" s="1" t="str">
        <f>IF(IFERROR('1-Kurs'!P411/'1-Kurs'!P410-1,"")&lt;&gt;-100%,IFERROR('1-Kurs'!P411/'1-Kurs'!P410-1,""),"")</f>
        <v/>
      </c>
      <c r="Q411" s="1" t="str">
        <f>IF(IFERROR('1-Kurs'!Q411/'1-Kurs'!Q410-1,"")&lt;&gt;-100%,IFERROR('1-Kurs'!Q411/'1-Kurs'!Q410-1,""),"")</f>
        <v/>
      </c>
      <c r="R411" s="1" t="str">
        <f>IF(IFERROR('1-Kurs'!R411/'1-Kurs'!R410-1,"")&lt;&gt;-100%,IFERROR('1-Kurs'!R411/'1-Kurs'!R410-1,""),"")</f>
        <v/>
      </c>
      <c r="S411" s="1" t="str">
        <f>IF(IFERROR('1-Kurs'!S411/'1-Kurs'!S410-1,"")&lt;&gt;-100%,IFERROR('1-Kurs'!S411/'1-Kurs'!S410-1,""),"")</f>
        <v/>
      </c>
      <c r="T411" s="1" t="str">
        <f>IF(IFERROR('1-Kurs'!T411/'1-Kurs'!T410-1,"")&lt;&gt;-100%,IFERROR('1-Kurs'!T411/'1-Kurs'!T410-1,""),"")</f>
        <v/>
      </c>
      <c r="U411" s="1" t="str">
        <f>IF(IFERROR('1-Kurs'!U411/'1-Kurs'!U410-1,"")&lt;&gt;-100%,IFERROR('1-Kurs'!U411/'1-Kurs'!U410-1,""),"")</f>
        <v/>
      </c>
      <c r="V411" s="1" t="str">
        <f>IF(IFERROR('1-Kurs'!V411/'1-Kurs'!V410-1,"")&lt;&gt;-100%,IFERROR('1-Kurs'!V411/'1-Kurs'!V410-1,""),"")</f>
        <v/>
      </c>
      <c r="W411" s="1" t="str">
        <f>IF(IFERROR('1-Kurs'!W411/'1-Kurs'!W410-1,"")&lt;&gt;-100%,IFERROR('1-Kurs'!W411/'1-Kurs'!W410-1,""),"")</f>
        <v/>
      </c>
      <c r="X411" s="1" t="str">
        <f>IF(IFERROR('1-Kurs'!X411/'1-Kurs'!X410-1,"")&lt;&gt;-100%,IFERROR('1-Kurs'!X411/'1-Kurs'!X410-1,""),"")</f>
        <v/>
      </c>
      <c r="Y411" s="1" t="str">
        <f>IF(IFERROR('1-Kurs'!Y411/'1-Kurs'!Y410-1,"")&lt;&gt;-100%,IFERROR('1-Kurs'!Y411/'1-Kurs'!Y410-1,""),"")</f>
        <v/>
      </c>
      <c r="Z411" s="1" t="str">
        <f>IF(IFERROR('1-Kurs'!Z411/'1-Kurs'!Z410-1,"")&lt;&gt;-100%,IFERROR('1-Kurs'!Z411/'1-Kurs'!Z410-1,""),"")</f>
        <v/>
      </c>
      <c r="AA411" s="1" t="str">
        <f>IF(IFERROR('1-Kurs'!AA411/'1-Kurs'!AA410-1,"")&lt;&gt;-100%,IFERROR('1-Kurs'!AA411/'1-Kurs'!AA410-1,""),"")</f>
        <v/>
      </c>
      <c r="AB411" s="1" t="str">
        <f>IF(IFERROR('1-Kurs'!AB411/'1-Kurs'!AB410-1,"")&lt;&gt;-100%,IFERROR('1-Kurs'!AB411/'1-Kurs'!AB410-1,""),"")</f>
        <v/>
      </c>
      <c r="AC411" s="5"/>
    </row>
    <row r="412" spans="1:29" ht="12.75" customHeight="1" x14ac:dyDescent="0.2">
      <c r="A412" s="9" t="str">
        <f>IF('1-Kurs'!A412=0,"",'1-Kurs'!A412)</f>
        <v/>
      </c>
      <c r="B412" s="1" t="str">
        <f>IF(IFERROR('1-Kurs'!B412/'1-Kurs'!B411-1,"")&lt;&gt;-100%,IFERROR('1-Kurs'!B412/'1-Kurs'!B411-1,""),"")</f>
        <v/>
      </c>
      <c r="C412" s="1" t="str">
        <f>IF(IFERROR('1-Kurs'!C412/'1-Kurs'!C411-1,"")&lt;&gt;-100%,IFERROR('1-Kurs'!C412/'1-Kurs'!C411-1,""),"")</f>
        <v/>
      </c>
      <c r="D412" s="1" t="str">
        <f>IF(IFERROR('1-Kurs'!D412/'1-Kurs'!D411-1,"")&lt;&gt;-100%,IFERROR('1-Kurs'!D412/'1-Kurs'!D411-1,""),"")</f>
        <v/>
      </c>
      <c r="E412" s="1" t="str">
        <f>IF(IFERROR('1-Kurs'!E412/'1-Kurs'!E411-1,"")&lt;&gt;-100%,IFERROR('1-Kurs'!E412/'1-Kurs'!E411-1,""),"")</f>
        <v/>
      </c>
      <c r="F412" s="1" t="str">
        <f>IF(IFERROR('1-Kurs'!F412/'1-Kurs'!F411-1,"")&lt;&gt;-100%,IFERROR('1-Kurs'!F412/'1-Kurs'!F411-1,""),"")</f>
        <v/>
      </c>
      <c r="G412" s="1" t="str">
        <f>IF(IFERROR('1-Kurs'!G412/'1-Kurs'!G411-1,"")&lt;&gt;-100%,IFERROR('1-Kurs'!G412/'1-Kurs'!G411-1,""),"")</f>
        <v/>
      </c>
      <c r="H412" s="1" t="str">
        <f>IF(IFERROR('1-Kurs'!H412/'1-Kurs'!H411-1,"")&lt;&gt;-100%,IFERROR('1-Kurs'!H412/'1-Kurs'!H411-1,""),"")</f>
        <v/>
      </c>
      <c r="I412" s="1" t="str">
        <f>IF(IFERROR('1-Kurs'!I412/'1-Kurs'!I411-1,"")&lt;&gt;-100%,IFERROR('1-Kurs'!I412/'1-Kurs'!I411-1,""),"")</f>
        <v/>
      </c>
      <c r="J412" s="1" t="str">
        <f>IF(IFERROR('1-Kurs'!J412/'1-Kurs'!J411-1,"")&lt;&gt;-100%,IFERROR('1-Kurs'!J412/'1-Kurs'!J411-1,""),"")</f>
        <v/>
      </c>
      <c r="K412" s="1" t="str">
        <f>IF(IFERROR('1-Kurs'!K412/'1-Kurs'!K411-1,"")&lt;&gt;-100%,IFERROR('1-Kurs'!K412/'1-Kurs'!K411-1,""),"")</f>
        <v/>
      </c>
      <c r="L412" s="1" t="str">
        <f>IF(IFERROR('1-Kurs'!L412/'1-Kurs'!L411-1,"")&lt;&gt;-100%,IFERROR('1-Kurs'!L412/'1-Kurs'!L411-1,""),"")</f>
        <v/>
      </c>
      <c r="M412" s="1" t="str">
        <f>IF(IFERROR('1-Kurs'!M412/'1-Kurs'!M411-1,"")&lt;&gt;-100%,IFERROR('1-Kurs'!M412/'1-Kurs'!M411-1,""),"")</f>
        <v/>
      </c>
      <c r="N412" s="1" t="str">
        <f>IF(IFERROR('1-Kurs'!N412/'1-Kurs'!N411-1,"")&lt;&gt;-100%,IFERROR('1-Kurs'!N412/'1-Kurs'!N411-1,""),"")</f>
        <v/>
      </c>
      <c r="O412" s="1" t="str">
        <f>IF(IFERROR('1-Kurs'!O412/'1-Kurs'!O411-1,"")&lt;&gt;-100%,IFERROR('1-Kurs'!O412/'1-Kurs'!O411-1,""),"")</f>
        <v/>
      </c>
      <c r="P412" s="1" t="str">
        <f>IF(IFERROR('1-Kurs'!P412/'1-Kurs'!P411-1,"")&lt;&gt;-100%,IFERROR('1-Kurs'!P412/'1-Kurs'!P411-1,""),"")</f>
        <v/>
      </c>
      <c r="Q412" s="1" t="str">
        <f>IF(IFERROR('1-Kurs'!Q412/'1-Kurs'!Q411-1,"")&lt;&gt;-100%,IFERROR('1-Kurs'!Q412/'1-Kurs'!Q411-1,""),"")</f>
        <v/>
      </c>
      <c r="R412" s="1" t="str">
        <f>IF(IFERROR('1-Kurs'!R412/'1-Kurs'!R411-1,"")&lt;&gt;-100%,IFERROR('1-Kurs'!R412/'1-Kurs'!R411-1,""),"")</f>
        <v/>
      </c>
      <c r="S412" s="1" t="str">
        <f>IF(IFERROR('1-Kurs'!S412/'1-Kurs'!S411-1,"")&lt;&gt;-100%,IFERROR('1-Kurs'!S412/'1-Kurs'!S411-1,""),"")</f>
        <v/>
      </c>
      <c r="T412" s="1" t="str">
        <f>IF(IFERROR('1-Kurs'!T412/'1-Kurs'!T411-1,"")&lt;&gt;-100%,IFERROR('1-Kurs'!T412/'1-Kurs'!T411-1,""),"")</f>
        <v/>
      </c>
      <c r="U412" s="1" t="str">
        <f>IF(IFERROR('1-Kurs'!U412/'1-Kurs'!U411-1,"")&lt;&gt;-100%,IFERROR('1-Kurs'!U412/'1-Kurs'!U411-1,""),"")</f>
        <v/>
      </c>
      <c r="V412" s="1" t="str">
        <f>IF(IFERROR('1-Kurs'!V412/'1-Kurs'!V411-1,"")&lt;&gt;-100%,IFERROR('1-Kurs'!V412/'1-Kurs'!V411-1,""),"")</f>
        <v/>
      </c>
      <c r="W412" s="1" t="str">
        <f>IF(IFERROR('1-Kurs'!W412/'1-Kurs'!W411-1,"")&lt;&gt;-100%,IFERROR('1-Kurs'!W412/'1-Kurs'!W411-1,""),"")</f>
        <v/>
      </c>
      <c r="X412" s="1" t="str">
        <f>IF(IFERROR('1-Kurs'!X412/'1-Kurs'!X411-1,"")&lt;&gt;-100%,IFERROR('1-Kurs'!X412/'1-Kurs'!X411-1,""),"")</f>
        <v/>
      </c>
      <c r="Y412" s="1" t="str">
        <f>IF(IFERROR('1-Kurs'!Y412/'1-Kurs'!Y411-1,"")&lt;&gt;-100%,IFERROR('1-Kurs'!Y412/'1-Kurs'!Y411-1,""),"")</f>
        <v/>
      </c>
      <c r="Z412" s="1" t="str">
        <f>IF(IFERROR('1-Kurs'!Z412/'1-Kurs'!Z411-1,"")&lt;&gt;-100%,IFERROR('1-Kurs'!Z412/'1-Kurs'!Z411-1,""),"")</f>
        <v/>
      </c>
      <c r="AA412" s="1" t="str">
        <f>IF(IFERROR('1-Kurs'!AA412/'1-Kurs'!AA411-1,"")&lt;&gt;-100%,IFERROR('1-Kurs'!AA412/'1-Kurs'!AA411-1,""),"")</f>
        <v/>
      </c>
      <c r="AB412" s="1" t="str">
        <f>IF(IFERROR('1-Kurs'!AB412/'1-Kurs'!AB411-1,"")&lt;&gt;-100%,IFERROR('1-Kurs'!AB412/'1-Kurs'!AB411-1,""),"")</f>
        <v/>
      </c>
      <c r="AC412" s="5"/>
    </row>
    <row r="413" spans="1:29" ht="12.75" customHeight="1" x14ac:dyDescent="0.2">
      <c r="A413" s="9" t="str">
        <f>IF('1-Kurs'!A413=0,"",'1-Kurs'!A413)</f>
        <v/>
      </c>
      <c r="B413" s="1" t="str">
        <f>IF(IFERROR('1-Kurs'!B413/'1-Kurs'!B412-1,"")&lt;&gt;-100%,IFERROR('1-Kurs'!B413/'1-Kurs'!B412-1,""),"")</f>
        <v/>
      </c>
      <c r="C413" s="1" t="str">
        <f>IF(IFERROR('1-Kurs'!C413/'1-Kurs'!C412-1,"")&lt;&gt;-100%,IFERROR('1-Kurs'!C413/'1-Kurs'!C412-1,""),"")</f>
        <v/>
      </c>
      <c r="D413" s="1" t="str">
        <f>IF(IFERROR('1-Kurs'!D413/'1-Kurs'!D412-1,"")&lt;&gt;-100%,IFERROR('1-Kurs'!D413/'1-Kurs'!D412-1,""),"")</f>
        <v/>
      </c>
      <c r="E413" s="1" t="str">
        <f>IF(IFERROR('1-Kurs'!E413/'1-Kurs'!E412-1,"")&lt;&gt;-100%,IFERROR('1-Kurs'!E413/'1-Kurs'!E412-1,""),"")</f>
        <v/>
      </c>
      <c r="F413" s="1" t="str">
        <f>IF(IFERROR('1-Kurs'!F413/'1-Kurs'!F412-1,"")&lt;&gt;-100%,IFERROR('1-Kurs'!F413/'1-Kurs'!F412-1,""),"")</f>
        <v/>
      </c>
      <c r="G413" s="1" t="str">
        <f>IF(IFERROR('1-Kurs'!G413/'1-Kurs'!G412-1,"")&lt;&gt;-100%,IFERROR('1-Kurs'!G413/'1-Kurs'!G412-1,""),"")</f>
        <v/>
      </c>
      <c r="H413" s="1" t="str">
        <f>IF(IFERROR('1-Kurs'!H413/'1-Kurs'!H412-1,"")&lt;&gt;-100%,IFERROR('1-Kurs'!H413/'1-Kurs'!H412-1,""),"")</f>
        <v/>
      </c>
      <c r="I413" s="1" t="str">
        <f>IF(IFERROR('1-Kurs'!I413/'1-Kurs'!I412-1,"")&lt;&gt;-100%,IFERROR('1-Kurs'!I413/'1-Kurs'!I412-1,""),"")</f>
        <v/>
      </c>
      <c r="J413" s="1" t="str">
        <f>IF(IFERROR('1-Kurs'!J413/'1-Kurs'!J412-1,"")&lt;&gt;-100%,IFERROR('1-Kurs'!J413/'1-Kurs'!J412-1,""),"")</f>
        <v/>
      </c>
      <c r="K413" s="1" t="str">
        <f>IF(IFERROR('1-Kurs'!K413/'1-Kurs'!K412-1,"")&lt;&gt;-100%,IFERROR('1-Kurs'!K413/'1-Kurs'!K412-1,""),"")</f>
        <v/>
      </c>
      <c r="L413" s="1" t="str">
        <f>IF(IFERROR('1-Kurs'!L413/'1-Kurs'!L412-1,"")&lt;&gt;-100%,IFERROR('1-Kurs'!L413/'1-Kurs'!L412-1,""),"")</f>
        <v/>
      </c>
      <c r="M413" s="1" t="str">
        <f>IF(IFERROR('1-Kurs'!M413/'1-Kurs'!M412-1,"")&lt;&gt;-100%,IFERROR('1-Kurs'!M413/'1-Kurs'!M412-1,""),"")</f>
        <v/>
      </c>
      <c r="N413" s="1" t="str">
        <f>IF(IFERROR('1-Kurs'!N413/'1-Kurs'!N412-1,"")&lt;&gt;-100%,IFERROR('1-Kurs'!N413/'1-Kurs'!N412-1,""),"")</f>
        <v/>
      </c>
      <c r="O413" s="1" t="str">
        <f>IF(IFERROR('1-Kurs'!O413/'1-Kurs'!O412-1,"")&lt;&gt;-100%,IFERROR('1-Kurs'!O413/'1-Kurs'!O412-1,""),"")</f>
        <v/>
      </c>
      <c r="P413" s="1" t="str">
        <f>IF(IFERROR('1-Kurs'!P413/'1-Kurs'!P412-1,"")&lt;&gt;-100%,IFERROR('1-Kurs'!P413/'1-Kurs'!P412-1,""),"")</f>
        <v/>
      </c>
      <c r="Q413" s="1" t="str">
        <f>IF(IFERROR('1-Kurs'!Q413/'1-Kurs'!Q412-1,"")&lt;&gt;-100%,IFERROR('1-Kurs'!Q413/'1-Kurs'!Q412-1,""),"")</f>
        <v/>
      </c>
      <c r="R413" s="1" t="str">
        <f>IF(IFERROR('1-Kurs'!R413/'1-Kurs'!R412-1,"")&lt;&gt;-100%,IFERROR('1-Kurs'!R413/'1-Kurs'!R412-1,""),"")</f>
        <v/>
      </c>
      <c r="S413" s="1" t="str">
        <f>IF(IFERROR('1-Kurs'!S413/'1-Kurs'!S412-1,"")&lt;&gt;-100%,IFERROR('1-Kurs'!S413/'1-Kurs'!S412-1,""),"")</f>
        <v/>
      </c>
      <c r="T413" s="1" t="str">
        <f>IF(IFERROR('1-Kurs'!T413/'1-Kurs'!T412-1,"")&lt;&gt;-100%,IFERROR('1-Kurs'!T413/'1-Kurs'!T412-1,""),"")</f>
        <v/>
      </c>
      <c r="U413" s="1" t="str">
        <f>IF(IFERROR('1-Kurs'!U413/'1-Kurs'!U412-1,"")&lt;&gt;-100%,IFERROR('1-Kurs'!U413/'1-Kurs'!U412-1,""),"")</f>
        <v/>
      </c>
      <c r="V413" s="1" t="str">
        <f>IF(IFERROR('1-Kurs'!V413/'1-Kurs'!V412-1,"")&lt;&gt;-100%,IFERROR('1-Kurs'!V413/'1-Kurs'!V412-1,""),"")</f>
        <v/>
      </c>
      <c r="W413" s="1" t="str">
        <f>IF(IFERROR('1-Kurs'!W413/'1-Kurs'!W412-1,"")&lt;&gt;-100%,IFERROR('1-Kurs'!W413/'1-Kurs'!W412-1,""),"")</f>
        <v/>
      </c>
      <c r="X413" s="1" t="str">
        <f>IF(IFERROR('1-Kurs'!X413/'1-Kurs'!X412-1,"")&lt;&gt;-100%,IFERROR('1-Kurs'!X413/'1-Kurs'!X412-1,""),"")</f>
        <v/>
      </c>
      <c r="Y413" s="1" t="str">
        <f>IF(IFERROR('1-Kurs'!Y413/'1-Kurs'!Y412-1,"")&lt;&gt;-100%,IFERROR('1-Kurs'!Y413/'1-Kurs'!Y412-1,""),"")</f>
        <v/>
      </c>
      <c r="Z413" s="1" t="str">
        <f>IF(IFERROR('1-Kurs'!Z413/'1-Kurs'!Z412-1,"")&lt;&gt;-100%,IFERROR('1-Kurs'!Z413/'1-Kurs'!Z412-1,""),"")</f>
        <v/>
      </c>
      <c r="AA413" s="1" t="str">
        <f>IF(IFERROR('1-Kurs'!AA413/'1-Kurs'!AA412-1,"")&lt;&gt;-100%,IFERROR('1-Kurs'!AA413/'1-Kurs'!AA412-1,""),"")</f>
        <v/>
      </c>
      <c r="AB413" s="1" t="str">
        <f>IF(IFERROR('1-Kurs'!AB413/'1-Kurs'!AB412-1,"")&lt;&gt;-100%,IFERROR('1-Kurs'!AB413/'1-Kurs'!AB412-1,""),"")</f>
        <v/>
      </c>
      <c r="AC413" s="5"/>
    </row>
    <row r="414" spans="1:29" ht="12.75" customHeight="1" x14ac:dyDescent="0.2">
      <c r="A414" s="9" t="str">
        <f>IF('1-Kurs'!A414=0,"",'1-Kurs'!A414)</f>
        <v/>
      </c>
      <c r="B414" s="1" t="str">
        <f>IF(IFERROR('1-Kurs'!B414/'1-Kurs'!B413-1,"")&lt;&gt;-100%,IFERROR('1-Kurs'!B414/'1-Kurs'!B413-1,""),"")</f>
        <v/>
      </c>
      <c r="C414" s="1" t="str">
        <f>IF(IFERROR('1-Kurs'!C414/'1-Kurs'!C413-1,"")&lt;&gt;-100%,IFERROR('1-Kurs'!C414/'1-Kurs'!C413-1,""),"")</f>
        <v/>
      </c>
      <c r="D414" s="1" t="str">
        <f>IF(IFERROR('1-Kurs'!D414/'1-Kurs'!D413-1,"")&lt;&gt;-100%,IFERROR('1-Kurs'!D414/'1-Kurs'!D413-1,""),"")</f>
        <v/>
      </c>
      <c r="E414" s="1" t="str">
        <f>IF(IFERROR('1-Kurs'!E414/'1-Kurs'!E413-1,"")&lt;&gt;-100%,IFERROR('1-Kurs'!E414/'1-Kurs'!E413-1,""),"")</f>
        <v/>
      </c>
      <c r="F414" s="1" t="str">
        <f>IF(IFERROR('1-Kurs'!F414/'1-Kurs'!F413-1,"")&lt;&gt;-100%,IFERROR('1-Kurs'!F414/'1-Kurs'!F413-1,""),"")</f>
        <v/>
      </c>
      <c r="G414" s="1" t="str">
        <f>IF(IFERROR('1-Kurs'!G414/'1-Kurs'!G413-1,"")&lt;&gt;-100%,IFERROR('1-Kurs'!G414/'1-Kurs'!G413-1,""),"")</f>
        <v/>
      </c>
      <c r="H414" s="1" t="str">
        <f>IF(IFERROR('1-Kurs'!H414/'1-Kurs'!H413-1,"")&lt;&gt;-100%,IFERROR('1-Kurs'!H414/'1-Kurs'!H413-1,""),"")</f>
        <v/>
      </c>
      <c r="I414" s="1" t="str">
        <f>IF(IFERROR('1-Kurs'!I414/'1-Kurs'!I413-1,"")&lt;&gt;-100%,IFERROR('1-Kurs'!I414/'1-Kurs'!I413-1,""),"")</f>
        <v/>
      </c>
      <c r="J414" s="1" t="str">
        <f>IF(IFERROR('1-Kurs'!J414/'1-Kurs'!J413-1,"")&lt;&gt;-100%,IFERROR('1-Kurs'!J414/'1-Kurs'!J413-1,""),"")</f>
        <v/>
      </c>
      <c r="K414" s="1" t="str">
        <f>IF(IFERROR('1-Kurs'!K414/'1-Kurs'!K413-1,"")&lt;&gt;-100%,IFERROR('1-Kurs'!K414/'1-Kurs'!K413-1,""),"")</f>
        <v/>
      </c>
      <c r="L414" s="1" t="str">
        <f>IF(IFERROR('1-Kurs'!L414/'1-Kurs'!L413-1,"")&lt;&gt;-100%,IFERROR('1-Kurs'!L414/'1-Kurs'!L413-1,""),"")</f>
        <v/>
      </c>
      <c r="M414" s="1" t="str">
        <f>IF(IFERROR('1-Kurs'!M414/'1-Kurs'!M413-1,"")&lt;&gt;-100%,IFERROR('1-Kurs'!M414/'1-Kurs'!M413-1,""),"")</f>
        <v/>
      </c>
      <c r="N414" s="1" t="str">
        <f>IF(IFERROR('1-Kurs'!N414/'1-Kurs'!N413-1,"")&lt;&gt;-100%,IFERROR('1-Kurs'!N414/'1-Kurs'!N413-1,""),"")</f>
        <v/>
      </c>
      <c r="O414" s="1" t="str">
        <f>IF(IFERROR('1-Kurs'!O414/'1-Kurs'!O413-1,"")&lt;&gt;-100%,IFERROR('1-Kurs'!O414/'1-Kurs'!O413-1,""),"")</f>
        <v/>
      </c>
      <c r="P414" s="1" t="str">
        <f>IF(IFERROR('1-Kurs'!P414/'1-Kurs'!P413-1,"")&lt;&gt;-100%,IFERROR('1-Kurs'!P414/'1-Kurs'!P413-1,""),"")</f>
        <v/>
      </c>
      <c r="Q414" s="1" t="str">
        <f>IF(IFERROR('1-Kurs'!Q414/'1-Kurs'!Q413-1,"")&lt;&gt;-100%,IFERROR('1-Kurs'!Q414/'1-Kurs'!Q413-1,""),"")</f>
        <v/>
      </c>
      <c r="R414" s="1" t="str">
        <f>IF(IFERROR('1-Kurs'!R414/'1-Kurs'!R413-1,"")&lt;&gt;-100%,IFERROR('1-Kurs'!R414/'1-Kurs'!R413-1,""),"")</f>
        <v/>
      </c>
      <c r="S414" s="1" t="str">
        <f>IF(IFERROR('1-Kurs'!S414/'1-Kurs'!S413-1,"")&lt;&gt;-100%,IFERROR('1-Kurs'!S414/'1-Kurs'!S413-1,""),"")</f>
        <v/>
      </c>
      <c r="T414" s="1" t="str">
        <f>IF(IFERROR('1-Kurs'!T414/'1-Kurs'!T413-1,"")&lt;&gt;-100%,IFERROR('1-Kurs'!T414/'1-Kurs'!T413-1,""),"")</f>
        <v/>
      </c>
      <c r="U414" s="1" t="str">
        <f>IF(IFERROR('1-Kurs'!U414/'1-Kurs'!U413-1,"")&lt;&gt;-100%,IFERROR('1-Kurs'!U414/'1-Kurs'!U413-1,""),"")</f>
        <v/>
      </c>
      <c r="V414" s="1" t="str">
        <f>IF(IFERROR('1-Kurs'!V414/'1-Kurs'!V413-1,"")&lt;&gt;-100%,IFERROR('1-Kurs'!V414/'1-Kurs'!V413-1,""),"")</f>
        <v/>
      </c>
      <c r="W414" s="1" t="str">
        <f>IF(IFERROR('1-Kurs'!W414/'1-Kurs'!W413-1,"")&lt;&gt;-100%,IFERROR('1-Kurs'!W414/'1-Kurs'!W413-1,""),"")</f>
        <v/>
      </c>
      <c r="X414" s="1" t="str">
        <f>IF(IFERROR('1-Kurs'!X414/'1-Kurs'!X413-1,"")&lt;&gt;-100%,IFERROR('1-Kurs'!X414/'1-Kurs'!X413-1,""),"")</f>
        <v/>
      </c>
      <c r="Y414" s="1" t="str">
        <f>IF(IFERROR('1-Kurs'!Y414/'1-Kurs'!Y413-1,"")&lt;&gt;-100%,IFERROR('1-Kurs'!Y414/'1-Kurs'!Y413-1,""),"")</f>
        <v/>
      </c>
      <c r="Z414" s="1" t="str">
        <f>IF(IFERROR('1-Kurs'!Z414/'1-Kurs'!Z413-1,"")&lt;&gt;-100%,IFERROR('1-Kurs'!Z414/'1-Kurs'!Z413-1,""),"")</f>
        <v/>
      </c>
      <c r="AA414" s="1" t="str">
        <f>IF(IFERROR('1-Kurs'!AA414/'1-Kurs'!AA413-1,"")&lt;&gt;-100%,IFERROR('1-Kurs'!AA414/'1-Kurs'!AA413-1,""),"")</f>
        <v/>
      </c>
      <c r="AB414" s="1" t="str">
        <f>IF(IFERROR('1-Kurs'!AB414/'1-Kurs'!AB413-1,"")&lt;&gt;-100%,IFERROR('1-Kurs'!AB414/'1-Kurs'!AB413-1,""),"")</f>
        <v/>
      </c>
      <c r="AC414" s="5"/>
    </row>
    <row r="415" spans="1:29" ht="12.75" customHeight="1" x14ac:dyDescent="0.2">
      <c r="A415" s="9" t="str">
        <f>IF('1-Kurs'!A415=0,"",'1-Kurs'!A415)</f>
        <v/>
      </c>
      <c r="B415" s="1" t="str">
        <f>IF(IFERROR('1-Kurs'!B415/'1-Kurs'!B414-1,"")&lt;&gt;-100%,IFERROR('1-Kurs'!B415/'1-Kurs'!B414-1,""),"")</f>
        <v/>
      </c>
      <c r="C415" s="1" t="str">
        <f>IF(IFERROR('1-Kurs'!C415/'1-Kurs'!C414-1,"")&lt;&gt;-100%,IFERROR('1-Kurs'!C415/'1-Kurs'!C414-1,""),"")</f>
        <v/>
      </c>
      <c r="D415" s="1" t="str">
        <f>IF(IFERROR('1-Kurs'!D415/'1-Kurs'!D414-1,"")&lt;&gt;-100%,IFERROR('1-Kurs'!D415/'1-Kurs'!D414-1,""),"")</f>
        <v/>
      </c>
      <c r="E415" s="1" t="str">
        <f>IF(IFERROR('1-Kurs'!E415/'1-Kurs'!E414-1,"")&lt;&gt;-100%,IFERROR('1-Kurs'!E415/'1-Kurs'!E414-1,""),"")</f>
        <v/>
      </c>
      <c r="F415" s="1" t="str">
        <f>IF(IFERROR('1-Kurs'!F415/'1-Kurs'!F414-1,"")&lt;&gt;-100%,IFERROR('1-Kurs'!F415/'1-Kurs'!F414-1,""),"")</f>
        <v/>
      </c>
      <c r="G415" s="1" t="str">
        <f>IF(IFERROR('1-Kurs'!G415/'1-Kurs'!G414-1,"")&lt;&gt;-100%,IFERROR('1-Kurs'!G415/'1-Kurs'!G414-1,""),"")</f>
        <v/>
      </c>
      <c r="H415" s="1" t="str">
        <f>IF(IFERROR('1-Kurs'!H415/'1-Kurs'!H414-1,"")&lt;&gt;-100%,IFERROR('1-Kurs'!H415/'1-Kurs'!H414-1,""),"")</f>
        <v/>
      </c>
      <c r="I415" s="1" t="str">
        <f>IF(IFERROR('1-Kurs'!I415/'1-Kurs'!I414-1,"")&lt;&gt;-100%,IFERROR('1-Kurs'!I415/'1-Kurs'!I414-1,""),"")</f>
        <v/>
      </c>
      <c r="J415" s="1" t="str">
        <f>IF(IFERROR('1-Kurs'!J415/'1-Kurs'!J414-1,"")&lt;&gt;-100%,IFERROR('1-Kurs'!J415/'1-Kurs'!J414-1,""),"")</f>
        <v/>
      </c>
      <c r="K415" s="1" t="str">
        <f>IF(IFERROR('1-Kurs'!K415/'1-Kurs'!K414-1,"")&lt;&gt;-100%,IFERROR('1-Kurs'!K415/'1-Kurs'!K414-1,""),"")</f>
        <v/>
      </c>
      <c r="L415" s="1" t="str">
        <f>IF(IFERROR('1-Kurs'!L415/'1-Kurs'!L414-1,"")&lt;&gt;-100%,IFERROR('1-Kurs'!L415/'1-Kurs'!L414-1,""),"")</f>
        <v/>
      </c>
      <c r="M415" s="1" t="str">
        <f>IF(IFERROR('1-Kurs'!M415/'1-Kurs'!M414-1,"")&lt;&gt;-100%,IFERROR('1-Kurs'!M415/'1-Kurs'!M414-1,""),"")</f>
        <v/>
      </c>
      <c r="N415" s="1" t="str">
        <f>IF(IFERROR('1-Kurs'!N415/'1-Kurs'!N414-1,"")&lt;&gt;-100%,IFERROR('1-Kurs'!N415/'1-Kurs'!N414-1,""),"")</f>
        <v/>
      </c>
      <c r="O415" s="1" t="str">
        <f>IF(IFERROR('1-Kurs'!O415/'1-Kurs'!O414-1,"")&lt;&gt;-100%,IFERROR('1-Kurs'!O415/'1-Kurs'!O414-1,""),"")</f>
        <v/>
      </c>
      <c r="P415" s="1" t="str">
        <f>IF(IFERROR('1-Kurs'!P415/'1-Kurs'!P414-1,"")&lt;&gt;-100%,IFERROR('1-Kurs'!P415/'1-Kurs'!P414-1,""),"")</f>
        <v/>
      </c>
      <c r="Q415" s="1" t="str">
        <f>IF(IFERROR('1-Kurs'!Q415/'1-Kurs'!Q414-1,"")&lt;&gt;-100%,IFERROR('1-Kurs'!Q415/'1-Kurs'!Q414-1,""),"")</f>
        <v/>
      </c>
      <c r="R415" s="1" t="str">
        <f>IF(IFERROR('1-Kurs'!R415/'1-Kurs'!R414-1,"")&lt;&gt;-100%,IFERROR('1-Kurs'!R415/'1-Kurs'!R414-1,""),"")</f>
        <v/>
      </c>
      <c r="S415" s="1" t="str">
        <f>IF(IFERROR('1-Kurs'!S415/'1-Kurs'!S414-1,"")&lt;&gt;-100%,IFERROR('1-Kurs'!S415/'1-Kurs'!S414-1,""),"")</f>
        <v/>
      </c>
      <c r="T415" s="1" t="str">
        <f>IF(IFERROR('1-Kurs'!T415/'1-Kurs'!T414-1,"")&lt;&gt;-100%,IFERROR('1-Kurs'!T415/'1-Kurs'!T414-1,""),"")</f>
        <v/>
      </c>
      <c r="U415" s="1" t="str">
        <f>IF(IFERROR('1-Kurs'!U415/'1-Kurs'!U414-1,"")&lt;&gt;-100%,IFERROR('1-Kurs'!U415/'1-Kurs'!U414-1,""),"")</f>
        <v/>
      </c>
      <c r="V415" s="1" t="str">
        <f>IF(IFERROR('1-Kurs'!V415/'1-Kurs'!V414-1,"")&lt;&gt;-100%,IFERROR('1-Kurs'!V415/'1-Kurs'!V414-1,""),"")</f>
        <v/>
      </c>
      <c r="W415" s="1" t="str">
        <f>IF(IFERROR('1-Kurs'!W415/'1-Kurs'!W414-1,"")&lt;&gt;-100%,IFERROR('1-Kurs'!W415/'1-Kurs'!W414-1,""),"")</f>
        <v/>
      </c>
      <c r="X415" s="1" t="str">
        <f>IF(IFERROR('1-Kurs'!X415/'1-Kurs'!X414-1,"")&lt;&gt;-100%,IFERROR('1-Kurs'!X415/'1-Kurs'!X414-1,""),"")</f>
        <v/>
      </c>
      <c r="Y415" s="1" t="str">
        <f>IF(IFERROR('1-Kurs'!Y415/'1-Kurs'!Y414-1,"")&lt;&gt;-100%,IFERROR('1-Kurs'!Y415/'1-Kurs'!Y414-1,""),"")</f>
        <v/>
      </c>
      <c r="Z415" s="1" t="str">
        <f>IF(IFERROR('1-Kurs'!Z415/'1-Kurs'!Z414-1,"")&lt;&gt;-100%,IFERROR('1-Kurs'!Z415/'1-Kurs'!Z414-1,""),"")</f>
        <v/>
      </c>
      <c r="AA415" s="1" t="str">
        <f>IF(IFERROR('1-Kurs'!AA415/'1-Kurs'!AA414-1,"")&lt;&gt;-100%,IFERROR('1-Kurs'!AA415/'1-Kurs'!AA414-1,""),"")</f>
        <v/>
      </c>
      <c r="AB415" s="1" t="str">
        <f>IF(IFERROR('1-Kurs'!AB415/'1-Kurs'!AB414-1,"")&lt;&gt;-100%,IFERROR('1-Kurs'!AB415/'1-Kurs'!AB414-1,""),"")</f>
        <v/>
      </c>
      <c r="AC415" s="5"/>
    </row>
    <row r="416" spans="1:29" ht="12.75" customHeight="1" x14ac:dyDescent="0.2">
      <c r="A416" s="9" t="str">
        <f>IF('1-Kurs'!A416=0,"",'1-Kurs'!A416)</f>
        <v/>
      </c>
      <c r="B416" s="1" t="str">
        <f>IF(IFERROR('1-Kurs'!B416/'1-Kurs'!B415-1,"")&lt;&gt;-100%,IFERROR('1-Kurs'!B416/'1-Kurs'!B415-1,""),"")</f>
        <v/>
      </c>
      <c r="C416" s="1" t="str">
        <f>IF(IFERROR('1-Kurs'!C416/'1-Kurs'!C415-1,"")&lt;&gt;-100%,IFERROR('1-Kurs'!C416/'1-Kurs'!C415-1,""),"")</f>
        <v/>
      </c>
      <c r="D416" s="1" t="str">
        <f>IF(IFERROR('1-Kurs'!D416/'1-Kurs'!D415-1,"")&lt;&gt;-100%,IFERROR('1-Kurs'!D416/'1-Kurs'!D415-1,""),"")</f>
        <v/>
      </c>
      <c r="E416" s="1" t="str">
        <f>IF(IFERROR('1-Kurs'!E416/'1-Kurs'!E415-1,"")&lt;&gt;-100%,IFERROR('1-Kurs'!E416/'1-Kurs'!E415-1,""),"")</f>
        <v/>
      </c>
      <c r="F416" s="1" t="str">
        <f>IF(IFERROR('1-Kurs'!F416/'1-Kurs'!F415-1,"")&lt;&gt;-100%,IFERROR('1-Kurs'!F416/'1-Kurs'!F415-1,""),"")</f>
        <v/>
      </c>
      <c r="G416" s="1" t="str">
        <f>IF(IFERROR('1-Kurs'!G416/'1-Kurs'!G415-1,"")&lt;&gt;-100%,IFERROR('1-Kurs'!G416/'1-Kurs'!G415-1,""),"")</f>
        <v/>
      </c>
      <c r="H416" s="1" t="str">
        <f>IF(IFERROR('1-Kurs'!H416/'1-Kurs'!H415-1,"")&lt;&gt;-100%,IFERROR('1-Kurs'!H416/'1-Kurs'!H415-1,""),"")</f>
        <v/>
      </c>
      <c r="I416" s="1" t="str">
        <f>IF(IFERROR('1-Kurs'!I416/'1-Kurs'!I415-1,"")&lt;&gt;-100%,IFERROR('1-Kurs'!I416/'1-Kurs'!I415-1,""),"")</f>
        <v/>
      </c>
      <c r="J416" s="1" t="str">
        <f>IF(IFERROR('1-Kurs'!J416/'1-Kurs'!J415-1,"")&lt;&gt;-100%,IFERROR('1-Kurs'!J416/'1-Kurs'!J415-1,""),"")</f>
        <v/>
      </c>
      <c r="K416" s="1" t="str">
        <f>IF(IFERROR('1-Kurs'!K416/'1-Kurs'!K415-1,"")&lt;&gt;-100%,IFERROR('1-Kurs'!K416/'1-Kurs'!K415-1,""),"")</f>
        <v/>
      </c>
      <c r="L416" s="1" t="str">
        <f>IF(IFERROR('1-Kurs'!L416/'1-Kurs'!L415-1,"")&lt;&gt;-100%,IFERROR('1-Kurs'!L416/'1-Kurs'!L415-1,""),"")</f>
        <v/>
      </c>
      <c r="M416" s="1" t="str">
        <f>IF(IFERROR('1-Kurs'!M416/'1-Kurs'!M415-1,"")&lt;&gt;-100%,IFERROR('1-Kurs'!M416/'1-Kurs'!M415-1,""),"")</f>
        <v/>
      </c>
      <c r="N416" s="1" t="str">
        <f>IF(IFERROR('1-Kurs'!N416/'1-Kurs'!N415-1,"")&lt;&gt;-100%,IFERROR('1-Kurs'!N416/'1-Kurs'!N415-1,""),"")</f>
        <v/>
      </c>
      <c r="O416" s="1" t="str">
        <f>IF(IFERROR('1-Kurs'!O416/'1-Kurs'!O415-1,"")&lt;&gt;-100%,IFERROR('1-Kurs'!O416/'1-Kurs'!O415-1,""),"")</f>
        <v/>
      </c>
      <c r="P416" s="1" t="str">
        <f>IF(IFERROR('1-Kurs'!P416/'1-Kurs'!P415-1,"")&lt;&gt;-100%,IFERROR('1-Kurs'!P416/'1-Kurs'!P415-1,""),"")</f>
        <v/>
      </c>
      <c r="Q416" s="1" t="str">
        <f>IF(IFERROR('1-Kurs'!Q416/'1-Kurs'!Q415-1,"")&lt;&gt;-100%,IFERROR('1-Kurs'!Q416/'1-Kurs'!Q415-1,""),"")</f>
        <v/>
      </c>
      <c r="R416" s="1" t="str">
        <f>IF(IFERROR('1-Kurs'!R416/'1-Kurs'!R415-1,"")&lt;&gt;-100%,IFERROR('1-Kurs'!R416/'1-Kurs'!R415-1,""),"")</f>
        <v/>
      </c>
      <c r="S416" s="1" t="str">
        <f>IF(IFERROR('1-Kurs'!S416/'1-Kurs'!S415-1,"")&lt;&gt;-100%,IFERROR('1-Kurs'!S416/'1-Kurs'!S415-1,""),"")</f>
        <v/>
      </c>
      <c r="T416" s="1" t="str">
        <f>IF(IFERROR('1-Kurs'!T416/'1-Kurs'!T415-1,"")&lt;&gt;-100%,IFERROR('1-Kurs'!T416/'1-Kurs'!T415-1,""),"")</f>
        <v/>
      </c>
      <c r="U416" s="1" t="str">
        <f>IF(IFERROR('1-Kurs'!U416/'1-Kurs'!U415-1,"")&lt;&gt;-100%,IFERROR('1-Kurs'!U416/'1-Kurs'!U415-1,""),"")</f>
        <v/>
      </c>
      <c r="V416" s="1" t="str">
        <f>IF(IFERROR('1-Kurs'!V416/'1-Kurs'!V415-1,"")&lt;&gt;-100%,IFERROR('1-Kurs'!V416/'1-Kurs'!V415-1,""),"")</f>
        <v/>
      </c>
      <c r="W416" s="1" t="str">
        <f>IF(IFERROR('1-Kurs'!W416/'1-Kurs'!W415-1,"")&lt;&gt;-100%,IFERROR('1-Kurs'!W416/'1-Kurs'!W415-1,""),"")</f>
        <v/>
      </c>
      <c r="X416" s="1" t="str">
        <f>IF(IFERROR('1-Kurs'!X416/'1-Kurs'!X415-1,"")&lt;&gt;-100%,IFERROR('1-Kurs'!X416/'1-Kurs'!X415-1,""),"")</f>
        <v/>
      </c>
      <c r="Y416" s="1" t="str">
        <f>IF(IFERROR('1-Kurs'!Y416/'1-Kurs'!Y415-1,"")&lt;&gt;-100%,IFERROR('1-Kurs'!Y416/'1-Kurs'!Y415-1,""),"")</f>
        <v/>
      </c>
      <c r="Z416" s="1" t="str">
        <f>IF(IFERROR('1-Kurs'!Z416/'1-Kurs'!Z415-1,"")&lt;&gt;-100%,IFERROR('1-Kurs'!Z416/'1-Kurs'!Z415-1,""),"")</f>
        <v/>
      </c>
      <c r="AA416" s="1" t="str">
        <f>IF(IFERROR('1-Kurs'!AA416/'1-Kurs'!AA415-1,"")&lt;&gt;-100%,IFERROR('1-Kurs'!AA416/'1-Kurs'!AA415-1,""),"")</f>
        <v/>
      </c>
      <c r="AB416" s="1" t="str">
        <f>IF(IFERROR('1-Kurs'!AB416/'1-Kurs'!AB415-1,"")&lt;&gt;-100%,IFERROR('1-Kurs'!AB416/'1-Kurs'!AB415-1,""),"")</f>
        <v/>
      </c>
      <c r="AC416" s="5"/>
    </row>
    <row r="417" spans="1:29" ht="12.75" customHeight="1" x14ac:dyDescent="0.2">
      <c r="A417" s="9" t="str">
        <f>IF('1-Kurs'!A417=0,"",'1-Kurs'!A417)</f>
        <v/>
      </c>
      <c r="B417" s="1" t="str">
        <f>IF(IFERROR('1-Kurs'!B417/'1-Kurs'!B416-1,"")&lt;&gt;-100%,IFERROR('1-Kurs'!B417/'1-Kurs'!B416-1,""),"")</f>
        <v/>
      </c>
      <c r="C417" s="1" t="str">
        <f>IF(IFERROR('1-Kurs'!C417/'1-Kurs'!C416-1,"")&lt;&gt;-100%,IFERROR('1-Kurs'!C417/'1-Kurs'!C416-1,""),"")</f>
        <v/>
      </c>
      <c r="D417" s="1" t="str">
        <f>IF(IFERROR('1-Kurs'!D417/'1-Kurs'!D416-1,"")&lt;&gt;-100%,IFERROR('1-Kurs'!D417/'1-Kurs'!D416-1,""),"")</f>
        <v/>
      </c>
      <c r="E417" s="1" t="str">
        <f>IF(IFERROR('1-Kurs'!E417/'1-Kurs'!E416-1,"")&lt;&gt;-100%,IFERROR('1-Kurs'!E417/'1-Kurs'!E416-1,""),"")</f>
        <v/>
      </c>
      <c r="F417" s="1" t="str">
        <f>IF(IFERROR('1-Kurs'!F417/'1-Kurs'!F416-1,"")&lt;&gt;-100%,IFERROR('1-Kurs'!F417/'1-Kurs'!F416-1,""),"")</f>
        <v/>
      </c>
      <c r="G417" s="1" t="str">
        <f>IF(IFERROR('1-Kurs'!G417/'1-Kurs'!G416-1,"")&lt;&gt;-100%,IFERROR('1-Kurs'!G417/'1-Kurs'!G416-1,""),"")</f>
        <v/>
      </c>
      <c r="H417" s="1" t="str">
        <f>IF(IFERROR('1-Kurs'!H417/'1-Kurs'!H416-1,"")&lt;&gt;-100%,IFERROR('1-Kurs'!H417/'1-Kurs'!H416-1,""),"")</f>
        <v/>
      </c>
      <c r="I417" s="1" t="str">
        <f>IF(IFERROR('1-Kurs'!I417/'1-Kurs'!I416-1,"")&lt;&gt;-100%,IFERROR('1-Kurs'!I417/'1-Kurs'!I416-1,""),"")</f>
        <v/>
      </c>
      <c r="J417" s="1" t="str">
        <f>IF(IFERROR('1-Kurs'!J417/'1-Kurs'!J416-1,"")&lt;&gt;-100%,IFERROR('1-Kurs'!J417/'1-Kurs'!J416-1,""),"")</f>
        <v/>
      </c>
      <c r="K417" s="1" t="str">
        <f>IF(IFERROR('1-Kurs'!K417/'1-Kurs'!K416-1,"")&lt;&gt;-100%,IFERROR('1-Kurs'!K417/'1-Kurs'!K416-1,""),"")</f>
        <v/>
      </c>
      <c r="L417" s="1" t="str">
        <f>IF(IFERROR('1-Kurs'!L417/'1-Kurs'!L416-1,"")&lt;&gt;-100%,IFERROR('1-Kurs'!L417/'1-Kurs'!L416-1,""),"")</f>
        <v/>
      </c>
      <c r="M417" s="1" t="str">
        <f>IF(IFERROR('1-Kurs'!M417/'1-Kurs'!M416-1,"")&lt;&gt;-100%,IFERROR('1-Kurs'!M417/'1-Kurs'!M416-1,""),"")</f>
        <v/>
      </c>
      <c r="N417" s="1" t="str">
        <f>IF(IFERROR('1-Kurs'!N417/'1-Kurs'!N416-1,"")&lt;&gt;-100%,IFERROR('1-Kurs'!N417/'1-Kurs'!N416-1,""),"")</f>
        <v/>
      </c>
      <c r="O417" s="1" t="str">
        <f>IF(IFERROR('1-Kurs'!O417/'1-Kurs'!O416-1,"")&lt;&gt;-100%,IFERROR('1-Kurs'!O417/'1-Kurs'!O416-1,""),"")</f>
        <v/>
      </c>
      <c r="P417" s="1" t="str">
        <f>IF(IFERROR('1-Kurs'!P417/'1-Kurs'!P416-1,"")&lt;&gt;-100%,IFERROR('1-Kurs'!P417/'1-Kurs'!P416-1,""),"")</f>
        <v/>
      </c>
      <c r="Q417" s="1" t="str">
        <f>IF(IFERROR('1-Kurs'!Q417/'1-Kurs'!Q416-1,"")&lt;&gt;-100%,IFERROR('1-Kurs'!Q417/'1-Kurs'!Q416-1,""),"")</f>
        <v/>
      </c>
      <c r="R417" s="1" t="str">
        <f>IF(IFERROR('1-Kurs'!R417/'1-Kurs'!R416-1,"")&lt;&gt;-100%,IFERROR('1-Kurs'!R417/'1-Kurs'!R416-1,""),"")</f>
        <v/>
      </c>
      <c r="S417" s="1" t="str">
        <f>IF(IFERROR('1-Kurs'!S417/'1-Kurs'!S416-1,"")&lt;&gt;-100%,IFERROR('1-Kurs'!S417/'1-Kurs'!S416-1,""),"")</f>
        <v/>
      </c>
      <c r="T417" s="1" t="str">
        <f>IF(IFERROR('1-Kurs'!T417/'1-Kurs'!T416-1,"")&lt;&gt;-100%,IFERROR('1-Kurs'!T417/'1-Kurs'!T416-1,""),"")</f>
        <v/>
      </c>
      <c r="U417" s="1" t="str">
        <f>IF(IFERROR('1-Kurs'!U417/'1-Kurs'!U416-1,"")&lt;&gt;-100%,IFERROR('1-Kurs'!U417/'1-Kurs'!U416-1,""),"")</f>
        <v/>
      </c>
      <c r="V417" s="1" t="str">
        <f>IF(IFERROR('1-Kurs'!V417/'1-Kurs'!V416-1,"")&lt;&gt;-100%,IFERROR('1-Kurs'!V417/'1-Kurs'!V416-1,""),"")</f>
        <v/>
      </c>
      <c r="W417" s="1" t="str">
        <f>IF(IFERROR('1-Kurs'!W417/'1-Kurs'!W416-1,"")&lt;&gt;-100%,IFERROR('1-Kurs'!W417/'1-Kurs'!W416-1,""),"")</f>
        <v/>
      </c>
      <c r="X417" s="1" t="str">
        <f>IF(IFERROR('1-Kurs'!X417/'1-Kurs'!X416-1,"")&lt;&gt;-100%,IFERROR('1-Kurs'!X417/'1-Kurs'!X416-1,""),"")</f>
        <v/>
      </c>
      <c r="Y417" s="1" t="str">
        <f>IF(IFERROR('1-Kurs'!Y417/'1-Kurs'!Y416-1,"")&lt;&gt;-100%,IFERROR('1-Kurs'!Y417/'1-Kurs'!Y416-1,""),"")</f>
        <v/>
      </c>
      <c r="Z417" s="1" t="str">
        <f>IF(IFERROR('1-Kurs'!Z417/'1-Kurs'!Z416-1,"")&lt;&gt;-100%,IFERROR('1-Kurs'!Z417/'1-Kurs'!Z416-1,""),"")</f>
        <v/>
      </c>
      <c r="AA417" s="1" t="str">
        <f>IF(IFERROR('1-Kurs'!AA417/'1-Kurs'!AA416-1,"")&lt;&gt;-100%,IFERROR('1-Kurs'!AA417/'1-Kurs'!AA416-1,""),"")</f>
        <v/>
      </c>
      <c r="AB417" s="1" t="str">
        <f>IF(IFERROR('1-Kurs'!AB417/'1-Kurs'!AB416-1,"")&lt;&gt;-100%,IFERROR('1-Kurs'!AB417/'1-Kurs'!AB416-1,""),"")</f>
        <v/>
      </c>
      <c r="AC417" s="5"/>
    </row>
    <row r="418" spans="1:29" ht="12.75" customHeight="1" x14ac:dyDescent="0.2">
      <c r="A418" s="9" t="str">
        <f>IF('1-Kurs'!A418=0,"",'1-Kurs'!A418)</f>
        <v/>
      </c>
      <c r="B418" s="1" t="str">
        <f>IF(IFERROR('1-Kurs'!B418/'1-Kurs'!B417-1,"")&lt;&gt;-100%,IFERROR('1-Kurs'!B418/'1-Kurs'!B417-1,""),"")</f>
        <v/>
      </c>
      <c r="C418" s="1" t="str">
        <f>IF(IFERROR('1-Kurs'!C418/'1-Kurs'!C417-1,"")&lt;&gt;-100%,IFERROR('1-Kurs'!C418/'1-Kurs'!C417-1,""),"")</f>
        <v/>
      </c>
      <c r="D418" s="1" t="str">
        <f>IF(IFERROR('1-Kurs'!D418/'1-Kurs'!D417-1,"")&lt;&gt;-100%,IFERROR('1-Kurs'!D418/'1-Kurs'!D417-1,""),"")</f>
        <v/>
      </c>
      <c r="E418" s="1" t="str">
        <f>IF(IFERROR('1-Kurs'!E418/'1-Kurs'!E417-1,"")&lt;&gt;-100%,IFERROR('1-Kurs'!E418/'1-Kurs'!E417-1,""),"")</f>
        <v/>
      </c>
      <c r="F418" s="1" t="str">
        <f>IF(IFERROR('1-Kurs'!F418/'1-Kurs'!F417-1,"")&lt;&gt;-100%,IFERROR('1-Kurs'!F418/'1-Kurs'!F417-1,""),"")</f>
        <v/>
      </c>
      <c r="G418" s="1" t="str">
        <f>IF(IFERROR('1-Kurs'!G418/'1-Kurs'!G417-1,"")&lt;&gt;-100%,IFERROR('1-Kurs'!G418/'1-Kurs'!G417-1,""),"")</f>
        <v/>
      </c>
      <c r="H418" s="1" t="str">
        <f>IF(IFERROR('1-Kurs'!H418/'1-Kurs'!H417-1,"")&lt;&gt;-100%,IFERROR('1-Kurs'!H418/'1-Kurs'!H417-1,""),"")</f>
        <v/>
      </c>
      <c r="I418" s="1" t="str">
        <f>IF(IFERROR('1-Kurs'!I418/'1-Kurs'!I417-1,"")&lt;&gt;-100%,IFERROR('1-Kurs'!I418/'1-Kurs'!I417-1,""),"")</f>
        <v/>
      </c>
      <c r="J418" s="1" t="str">
        <f>IF(IFERROR('1-Kurs'!J418/'1-Kurs'!J417-1,"")&lt;&gt;-100%,IFERROR('1-Kurs'!J418/'1-Kurs'!J417-1,""),"")</f>
        <v/>
      </c>
      <c r="K418" s="1" t="str">
        <f>IF(IFERROR('1-Kurs'!K418/'1-Kurs'!K417-1,"")&lt;&gt;-100%,IFERROR('1-Kurs'!K418/'1-Kurs'!K417-1,""),"")</f>
        <v/>
      </c>
      <c r="L418" s="1" t="str">
        <f>IF(IFERROR('1-Kurs'!L418/'1-Kurs'!L417-1,"")&lt;&gt;-100%,IFERROR('1-Kurs'!L418/'1-Kurs'!L417-1,""),"")</f>
        <v/>
      </c>
      <c r="M418" s="1" t="str">
        <f>IF(IFERROR('1-Kurs'!M418/'1-Kurs'!M417-1,"")&lt;&gt;-100%,IFERROR('1-Kurs'!M418/'1-Kurs'!M417-1,""),"")</f>
        <v/>
      </c>
      <c r="N418" s="1" t="str">
        <f>IF(IFERROR('1-Kurs'!N418/'1-Kurs'!N417-1,"")&lt;&gt;-100%,IFERROR('1-Kurs'!N418/'1-Kurs'!N417-1,""),"")</f>
        <v/>
      </c>
      <c r="O418" s="1" t="str">
        <f>IF(IFERROR('1-Kurs'!O418/'1-Kurs'!O417-1,"")&lt;&gt;-100%,IFERROR('1-Kurs'!O418/'1-Kurs'!O417-1,""),"")</f>
        <v/>
      </c>
      <c r="P418" s="1" t="str">
        <f>IF(IFERROR('1-Kurs'!P418/'1-Kurs'!P417-1,"")&lt;&gt;-100%,IFERROR('1-Kurs'!P418/'1-Kurs'!P417-1,""),"")</f>
        <v/>
      </c>
      <c r="Q418" s="1" t="str">
        <f>IF(IFERROR('1-Kurs'!Q418/'1-Kurs'!Q417-1,"")&lt;&gt;-100%,IFERROR('1-Kurs'!Q418/'1-Kurs'!Q417-1,""),"")</f>
        <v/>
      </c>
      <c r="R418" s="1" t="str">
        <f>IF(IFERROR('1-Kurs'!R418/'1-Kurs'!R417-1,"")&lt;&gt;-100%,IFERROR('1-Kurs'!R418/'1-Kurs'!R417-1,""),"")</f>
        <v/>
      </c>
      <c r="S418" s="1" t="str">
        <f>IF(IFERROR('1-Kurs'!S418/'1-Kurs'!S417-1,"")&lt;&gt;-100%,IFERROR('1-Kurs'!S418/'1-Kurs'!S417-1,""),"")</f>
        <v/>
      </c>
      <c r="T418" s="1" t="str">
        <f>IF(IFERROR('1-Kurs'!T418/'1-Kurs'!T417-1,"")&lt;&gt;-100%,IFERROR('1-Kurs'!T418/'1-Kurs'!T417-1,""),"")</f>
        <v/>
      </c>
      <c r="U418" s="1" t="str">
        <f>IF(IFERROR('1-Kurs'!U418/'1-Kurs'!U417-1,"")&lt;&gt;-100%,IFERROR('1-Kurs'!U418/'1-Kurs'!U417-1,""),"")</f>
        <v/>
      </c>
      <c r="V418" s="1" t="str">
        <f>IF(IFERROR('1-Kurs'!V418/'1-Kurs'!V417-1,"")&lt;&gt;-100%,IFERROR('1-Kurs'!V418/'1-Kurs'!V417-1,""),"")</f>
        <v/>
      </c>
      <c r="W418" s="1" t="str">
        <f>IF(IFERROR('1-Kurs'!W418/'1-Kurs'!W417-1,"")&lt;&gt;-100%,IFERROR('1-Kurs'!W418/'1-Kurs'!W417-1,""),"")</f>
        <v/>
      </c>
      <c r="X418" s="1" t="str">
        <f>IF(IFERROR('1-Kurs'!X418/'1-Kurs'!X417-1,"")&lt;&gt;-100%,IFERROR('1-Kurs'!X418/'1-Kurs'!X417-1,""),"")</f>
        <v/>
      </c>
      <c r="Y418" s="1" t="str">
        <f>IF(IFERROR('1-Kurs'!Y418/'1-Kurs'!Y417-1,"")&lt;&gt;-100%,IFERROR('1-Kurs'!Y418/'1-Kurs'!Y417-1,""),"")</f>
        <v/>
      </c>
      <c r="Z418" s="1" t="str">
        <f>IF(IFERROR('1-Kurs'!Z418/'1-Kurs'!Z417-1,"")&lt;&gt;-100%,IFERROR('1-Kurs'!Z418/'1-Kurs'!Z417-1,""),"")</f>
        <v/>
      </c>
      <c r="AA418" s="1" t="str">
        <f>IF(IFERROR('1-Kurs'!AA418/'1-Kurs'!AA417-1,"")&lt;&gt;-100%,IFERROR('1-Kurs'!AA418/'1-Kurs'!AA417-1,""),"")</f>
        <v/>
      </c>
      <c r="AB418" s="1" t="str">
        <f>IF(IFERROR('1-Kurs'!AB418/'1-Kurs'!AB417-1,"")&lt;&gt;-100%,IFERROR('1-Kurs'!AB418/'1-Kurs'!AB417-1,""),"")</f>
        <v/>
      </c>
      <c r="AC418" s="5"/>
    </row>
    <row r="419" spans="1:29" ht="12.75" customHeight="1" x14ac:dyDescent="0.2">
      <c r="A419" s="9" t="str">
        <f>IF('1-Kurs'!A419=0,"",'1-Kurs'!A419)</f>
        <v/>
      </c>
      <c r="B419" s="1" t="str">
        <f>IF(IFERROR('1-Kurs'!B419/'1-Kurs'!B418-1,"")&lt;&gt;-100%,IFERROR('1-Kurs'!B419/'1-Kurs'!B418-1,""),"")</f>
        <v/>
      </c>
      <c r="C419" s="1" t="str">
        <f>IF(IFERROR('1-Kurs'!C419/'1-Kurs'!C418-1,"")&lt;&gt;-100%,IFERROR('1-Kurs'!C419/'1-Kurs'!C418-1,""),"")</f>
        <v/>
      </c>
      <c r="D419" s="1" t="str">
        <f>IF(IFERROR('1-Kurs'!D419/'1-Kurs'!D418-1,"")&lt;&gt;-100%,IFERROR('1-Kurs'!D419/'1-Kurs'!D418-1,""),"")</f>
        <v/>
      </c>
      <c r="E419" s="1" t="str">
        <f>IF(IFERROR('1-Kurs'!E419/'1-Kurs'!E418-1,"")&lt;&gt;-100%,IFERROR('1-Kurs'!E419/'1-Kurs'!E418-1,""),"")</f>
        <v/>
      </c>
      <c r="F419" s="1" t="str">
        <f>IF(IFERROR('1-Kurs'!F419/'1-Kurs'!F418-1,"")&lt;&gt;-100%,IFERROR('1-Kurs'!F419/'1-Kurs'!F418-1,""),"")</f>
        <v/>
      </c>
      <c r="G419" s="1" t="str">
        <f>IF(IFERROR('1-Kurs'!G419/'1-Kurs'!G418-1,"")&lt;&gt;-100%,IFERROR('1-Kurs'!G419/'1-Kurs'!G418-1,""),"")</f>
        <v/>
      </c>
      <c r="H419" s="1" t="str">
        <f>IF(IFERROR('1-Kurs'!H419/'1-Kurs'!H418-1,"")&lt;&gt;-100%,IFERROR('1-Kurs'!H419/'1-Kurs'!H418-1,""),"")</f>
        <v/>
      </c>
      <c r="I419" s="1" t="str">
        <f>IF(IFERROR('1-Kurs'!I419/'1-Kurs'!I418-1,"")&lt;&gt;-100%,IFERROR('1-Kurs'!I419/'1-Kurs'!I418-1,""),"")</f>
        <v/>
      </c>
      <c r="J419" s="1" t="str">
        <f>IF(IFERROR('1-Kurs'!J419/'1-Kurs'!J418-1,"")&lt;&gt;-100%,IFERROR('1-Kurs'!J419/'1-Kurs'!J418-1,""),"")</f>
        <v/>
      </c>
      <c r="K419" s="1" t="str">
        <f>IF(IFERROR('1-Kurs'!K419/'1-Kurs'!K418-1,"")&lt;&gt;-100%,IFERROR('1-Kurs'!K419/'1-Kurs'!K418-1,""),"")</f>
        <v/>
      </c>
      <c r="L419" s="1" t="str">
        <f>IF(IFERROR('1-Kurs'!L419/'1-Kurs'!L418-1,"")&lt;&gt;-100%,IFERROR('1-Kurs'!L419/'1-Kurs'!L418-1,""),"")</f>
        <v/>
      </c>
      <c r="M419" s="1" t="str">
        <f>IF(IFERROR('1-Kurs'!M419/'1-Kurs'!M418-1,"")&lt;&gt;-100%,IFERROR('1-Kurs'!M419/'1-Kurs'!M418-1,""),"")</f>
        <v/>
      </c>
      <c r="N419" s="1" t="str">
        <f>IF(IFERROR('1-Kurs'!N419/'1-Kurs'!N418-1,"")&lt;&gt;-100%,IFERROR('1-Kurs'!N419/'1-Kurs'!N418-1,""),"")</f>
        <v/>
      </c>
      <c r="O419" s="1" t="str">
        <f>IF(IFERROR('1-Kurs'!O419/'1-Kurs'!O418-1,"")&lt;&gt;-100%,IFERROR('1-Kurs'!O419/'1-Kurs'!O418-1,""),"")</f>
        <v/>
      </c>
      <c r="P419" s="1" t="str">
        <f>IF(IFERROR('1-Kurs'!P419/'1-Kurs'!P418-1,"")&lt;&gt;-100%,IFERROR('1-Kurs'!P419/'1-Kurs'!P418-1,""),"")</f>
        <v/>
      </c>
      <c r="Q419" s="1" t="str">
        <f>IF(IFERROR('1-Kurs'!Q419/'1-Kurs'!Q418-1,"")&lt;&gt;-100%,IFERROR('1-Kurs'!Q419/'1-Kurs'!Q418-1,""),"")</f>
        <v/>
      </c>
      <c r="R419" s="1" t="str">
        <f>IF(IFERROR('1-Kurs'!R419/'1-Kurs'!R418-1,"")&lt;&gt;-100%,IFERROR('1-Kurs'!R419/'1-Kurs'!R418-1,""),"")</f>
        <v/>
      </c>
      <c r="S419" s="1" t="str">
        <f>IF(IFERROR('1-Kurs'!S419/'1-Kurs'!S418-1,"")&lt;&gt;-100%,IFERROR('1-Kurs'!S419/'1-Kurs'!S418-1,""),"")</f>
        <v/>
      </c>
      <c r="T419" s="1" t="str">
        <f>IF(IFERROR('1-Kurs'!T419/'1-Kurs'!T418-1,"")&lt;&gt;-100%,IFERROR('1-Kurs'!T419/'1-Kurs'!T418-1,""),"")</f>
        <v/>
      </c>
      <c r="U419" s="1" t="str">
        <f>IF(IFERROR('1-Kurs'!U419/'1-Kurs'!U418-1,"")&lt;&gt;-100%,IFERROR('1-Kurs'!U419/'1-Kurs'!U418-1,""),"")</f>
        <v/>
      </c>
      <c r="V419" s="1" t="str">
        <f>IF(IFERROR('1-Kurs'!V419/'1-Kurs'!V418-1,"")&lt;&gt;-100%,IFERROR('1-Kurs'!V419/'1-Kurs'!V418-1,""),"")</f>
        <v/>
      </c>
      <c r="W419" s="1" t="str">
        <f>IF(IFERROR('1-Kurs'!W419/'1-Kurs'!W418-1,"")&lt;&gt;-100%,IFERROR('1-Kurs'!W419/'1-Kurs'!W418-1,""),"")</f>
        <v/>
      </c>
      <c r="X419" s="1" t="str">
        <f>IF(IFERROR('1-Kurs'!X419/'1-Kurs'!X418-1,"")&lt;&gt;-100%,IFERROR('1-Kurs'!X419/'1-Kurs'!X418-1,""),"")</f>
        <v/>
      </c>
      <c r="Y419" s="1" t="str">
        <f>IF(IFERROR('1-Kurs'!Y419/'1-Kurs'!Y418-1,"")&lt;&gt;-100%,IFERROR('1-Kurs'!Y419/'1-Kurs'!Y418-1,""),"")</f>
        <v/>
      </c>
      <c r="Z419" s="1" t="str">
        <f>IF(IFERROR('1-Kurs'!Z419/'1-Kurs'!Z418-1,"")&lt;&gt;-100%,IFERROR('1-Kurs'!Z419/'1-Kurs'!Z418-1,""),"")</f>
        <v/>
      </c>
      <c r="AA419" s="1" t="str">
        <f>IF(IFERROR('1-Kurs'!AA419/'1-Kurs'!AA418-1,"")&lt;&gt;-100%,IFERROR('1-Kurs'!AA419/'1-Kurs'!AA418-1,""),"")</f>
        <v/>
      </c>
      <c r="AB419" s="1" t="str">
        <f>IF(IFERROR('1-Kurs'!AB419/'1-Kurs'!AB418-1,"")&lt;&gt;-100%,IFERROR('1-Kurs'!AB419/'1-Kurs'!AB418-1,""),"")</f>
        <v/>
      </c>
      <c r="AC419" s="5"/>
    </row>
    <row r="420" spans="1:29" ht="12.75" customHeight="1" x14ac:dyDescent="0.2">
      <c r="A420" s="9" t="str">
        <f>IF('1-Kurs'!A420=0,"",'1-Kurs'!A420)</f>
        <v/>
      </c>
      <c r="B420" s="1" t="str">
        <f>IF(IFERROR('1-Kurs'!B420/'1-Kurs'!B419-1,"")&lt;&gt;-100%,IFERROR('1-Kurs'!B420/'1-Kurs'!B419-1,""),"")</f>
        <v/>
      </c>
      <c r="C420" s="1" t="str">
        <f>IF(IFERROR('1-Kurs'!C420/'1-Kurs'!C419-1,"")&lt;&gt;-100%,IFERROR('1-Kurs'!C420/'1-Kurs'!C419-1,""),"")</f>
        <v/>
      </c>
      <c r="D420" s="1" t="str">
        <f>IF(IFERROR('1-Kurs'!D420/'1-Kurs'!D419-1,"")&lt;&gt;-100%,IFERROR('1-Kurs'!D420/'1-Kurs'!D419-1,""),"")</f>
        <v/>
      </c>
      <c r="E420" s="1" t="str">
        <f>IF(IFERROR('1-Kurs'!E420/'1-Kurs'!E419-1,"")&lt;&gt;-100%,IFERROR('1-Kurs'!E420/'1-Kurs'!E419-1,""),"")</f>
        <v/>
      </c>
      <c r="F420" s="1" t="str">
        <f>IF(IFERROR('1-Kurs'!F420/'1-Kurs'!F419-1,"")&lt;&gt;-100%,IFERROR('1-Kurs'!F420/'1-Kurs'!F419-1,""),"")</f>
        <v/>
      </c>
      <c r="G420" s="1" t="str">
        <f>IF(IFERROR('1-Kurs'!G420/'1-Kurs'!G419-1,"")&lt;&gt;-100%,IFERROR('1-Kurs'!G420/'1-Kurs'!G419-1,""),"")</f>
        <v/>
      </c>
      <c r="H420" s="1" t="str">
        <f>IF(IFERROR('1-Kurs'!H420/'1-Kurs'!H419-1,"")&lt;&gt;-100%,IFERROR('1-Kurs'!H420/'1-Kurs'!H419-1,""),"")</f>
        <v/>
      </c>
      <c r="I420" s="1" t="str">
        <f>IF(IFERROR('1-Kurs'!I420/'1-Kurs'!I419-1,"")&lt;&gt;-100%,IFERROR('1-Kurs'!I420/'1-Kurs'!I419-1,""),"")</f>
        <v/>
      </c>
      <c r="J420" s="1" t="str">
        <f>IF(IFERROR('1-Kurs'!J420/'1-Kurs'!J419-1,"")&lt;&gt;-100%,IFERROR('1-Kurs'!J420/'1-Kurs'!J419-1,""),"")</f>
        <v/>
      </c>
      <c r="K420" s="1" t="str">
        <f>IF(IFERROR('1-Kurs'!K420/'1-Kurs'!K419-1,"")&lt;&gt;-100%,IFERROR('1-Kurs'!K420/'1-Kurs'!K419-1,""),"")</f>
        <v/>
      </c>
      <c r="L420" s="1" t="str">
        <f>IF(IFERROR('1-Kurs'!L420/'1-Kurs'!L419-1,"")&lt;&gt;-100%,IFERROR('1-Kurs'!L420/'1-Kurs'!L419-1,""),"")</f>
        <v/>
      </c>
      <c r="M420" s="1" t="str">
        <f>IF(IFERROR('1-Kurs'!M420/'1-Kurs'!M419-1,"")&lt;&gt;-100%,IFERROR('1-Kurs'!M420/'1-Kurs'!M419-1,""),"")</f>
        <v/>
      </c>
      <c r="N420" s="1" t="str">
        <f>IF(IFERROR('1-Kurs'!N420/'1-Kurs'!N419-1,"")&lt;&gt;-100%,IFERROR('1-Kurs'!N420/'1-Kurs'!N419-1,""),"")</f>
        <v/>
      </c>
      <c r="O420" s="1" t="str">
        <f>IF(IFERROR('1-Kurs'!O420/'1-Kurs'!O419-1,"")&lt;&gt;-100%,IFERROR('1-Kurs'!O420/'1-Kurs'!O419-1,""),"")</f>
        <v/>
      </c>
      <c r="P420" s="1" t="str">
        <f>IF(IFERROR('1-Kurs'!P420/'1-Kurs'!P419-1,"")&lt;&gt;-100%,IFERROR('1-Kurs'!P420/'1-Kurs'!P419-1,""),"")</f>
        <v/>
      </c>
      <c r="Q420" s="1" t="str">
        <f>IF(IFERROR('1-Kurs'!Q420/'1-Kurs'!Q419-1,"")&lt;&gt;-100%,IFERROR('1-Kurs'!Q420/'1-Kurs'!Q419-1,""),"")</f>
        <v/>
      </c>
      <c r="R420" s="1" t="str">
        <f>IF(IFERROR('1-Kurs'!R420/'1-Kurs'!R419-1,"")&lt;&gt;-100%,IFERROR('1-Kurs'!R420/'1-Kurs'!R419-1,""),"")</f>
        <v/>
      </c>
      <c r="S420" s="1" t="str">
        <f>IF(IFERROR('1-Kurs'!S420/'1-Kurs'!S419-1,"")&lt;&gt;-100%,IFERROR('1-Kurs'!S420/'1-Kurs'!S419-1,""),"")</f>
        <v/>
      </c>
      <c r="T420" s="1" t="str">
        <f>IF(IFERROR('1-Kurs'!T420/'1-Kurs'!T419-1,"")&lt;&gt;-100%,IFERROR('1-Kurs'!T420/'1-Kurs'!T419-1,""),"")</f>
        <v/>
      </c>
      <c r="U420" s="1" t="str">
        <f>IF(IFERROR('1-Kurs'!U420/'1-Kurs'!U419-1,"")&lt;&gt;-100%,IFERROR('1-Kurs'!U420/'1-Kurs'!U419-1,""),"")</f>
        <v/>
      </c>
      <c r="V420" s="1" t="str">
        <f>IF(IFERROR('1-Kurs'!V420/'1-Kurs'!V419-1,"")&lt;&gt;-100%,IFERROR('1-Kurs'!V420/'1-Kurs'!V419-1,""),"")</f>
        <v/>
      </c>
      <c r="W420" s="1" t="str">
        <f>IF(IFERROR('1-Kurs'!W420/'1-Kurs'!W419-1,"")&lt;&gt;-100%,IFERROR('1-Kurs'!W420/'1-Kurs'!W419-1,""),"")</f>
        <v/>
      </c>
      <c r="X420" s="1" t="str">
        <f>IF(IFERROR('1-Kurs'!X420/'1-Kurs'!X419-1,"")&lt;&gt;-100%,IFERROR('1-Kurs'!X420/'1-Kurs'!X419-1,""),"")</f>
        <v/>
      </c>
      <c r="Y420" s="1" t="str">
        <f>IF(IFERROR('1-Kurs'!Y420/'1-Kurs'!Y419-1,"")&lt;&gt;-100%,IFERROR('1-Kurs'!Y420/'1-Kurs'!Y419-1,""),"")</f>
        <v/>
      </c>
      <c r="Z420" s="1" t="str">
        <f>IF(IFERROR('1-Kurs'!Z420/'1-Kurs'!Z419-1,"")&lt;&gt;-100%,IFERROR('1-Kurs'!Z420/'1-Kurs'!Z419-1,""),"")</f>
        <v/>
      </c>
      <c r="AA420" s="1" t="str">
        <f>IF(IFERROR('1-Kurs'!AA420/'1-Kurs'!AA419-1,"")&lt;&gt;-100%,IFERROR('1-Kurs'!AA420/'1-Kurs'!AA419-1,""),"")</f>
        <v/>
      </c>
      <c r="AB420" s="1" t="str">
        <f>IF(IFERROR('1-Kurs'!AB420/'1-Kurs'!AB419-1,"")&lt;&gt;-100%,IFERROR('1-Kurs'!AB420/'1-Kurs'!AB419-1,""),"")</f>
        <v/>
      </c>
      <c r="AC420" s="5"/>
    </row>
    <row r="421" spans="1:29" ht="12.75" customHeight="1" x14ac:dyDescent="0.2">
      <c r="A421" s="9" t="str">
        <f>IF('1-Kurs'!A421=0,"",'1-Kurs'!A421)</f>
        <v/>
      </c>
      <c r="B421" s="1" t="str">
        <f>IF(IFERROR('1-Kurs'!B421/'1-Kurs'!B420-1,"")&lt;&gt;-100%,IFERROR('1-Kurs'!B421/'1-Kurs'!B420-1,""),"")</f>
        <v/>
      </c>
      <c r="C421" s="1" t="str">
        <f>IF(IFERROR('1-Kurs'!C421/'1-Kurs'!C420-1,"")&lt;&gt;-100%,IFERROR('1-Kurs'!C421/'1-Kurs'!C420-1,""),"")</f>
        <v/>
      </c>
      <c r="D421" s="1" t="str">
        <f>IF(IFERROR('1-Kurs'!D421/'1-Kurs'!D420-1,"")&lt;&gt;-100%,IFERROR('1-Kurs'!D421/'1-Kurs'!D420-1,""),"")</f>
        <v/>
      </c>
      <c r="E421" s="1" t="str">
        <f>IF(IFERROR('1-Kurs'!E421/'1-Kurs'!E420-1,"")&lt;&gt;-100%,IFERROR('1-Kurs'!E421/'1-Kurs'!E420-1,""),"")</f>
        <v/>
      </c>
      <c r="F421" s="1" t="str">
        <f>IF(IFERROR('1-Kurs'!F421/'1-Kurs'!F420-1,"")&lt;&gt;-100%,IFERROR('1-Kurs'!F421/'1-Kurs'!F420-1,""),"")</f>
        <v/>
      </c>
      <c r="G421" s="1" t="str">
        <f>IF(IFERROR('1-Kurs'!G421/'1-Kurs'!G420-1,"")&lt;&gt;-100%,IFERROR('1-Kurs'!G421/'1-Kurs'!G420-1,""),"")</f>
        <v/>
      </c>
      <c r="H421" s="1" t="str">
        <f>IF(IFERROR('1-Kurs'!H421/'1-Kurs'!H420-1,"")&lt;&gt;-100%,IFERROR('1-Kurs'!H421/'1-Kurs'!H420-1,""),"")</f>
        <v/>
      </c>
      <c r="I421" s="1" t="str">
        <f>IF(IFERROR('1-Kurs'!I421/'1-Kurs'!I420-1,"")&lt;&gt;-100%,IFERROR('1-Kurs'!I421/'1-Kurs'!I420-1,""),"")</f>
        <v/>
      </c>
      <c r="J421" s="1" t="str">
        <f>IF(IFERROR('1-Kurs'!J421/'1-Kurs'!J420-1,"")&lt;&gt;-100%,IFERROR('1-Kurs'!J421/'1-Kurs'!J420-1,""),"")</f>
        <v/>
      </c>
      <c r="K421" s="1" t="str">
        <f>IF(IFERROR('1-Kurs'!K421/'1-Kurs'!K420-1,"")&lt;&gt;-100%,IFERROR('1-Kurs'!K421/'1-Kurs'!K420-1,""),"")</f>
        <v/>
      </c>
      <c r="L421" s="1" t="str">
        <f>IF(IFERROR('1-Kurs'!L421/'1-Kurs'!L420-1,"")&lt;&gt;-100%,IFERROR('1-Kurs'!L421/'1-Kurs'!L420-1,""),"")</f>
        <v/>
      </c>
      <c r="M421" s="1" t="str">
        <f>IF(IFERROR('1-Kurs'!M421/'1-Kurs'!M420-1,"")&lt;&gt;-100%,IFERROR('1-Kurs'!M421/'1-Kurs'!M420-1,""),"")</f>
        <v/>
      </c>
      <c r="N421" s="1" t="str">
        <f>IF(IFERROR('1-Kurs'!N421/'1-Kurs'!N420-1,"")&lt;&gt;-100%,IFERROR('1-Kurs'!N421/'1-Kurs'!N420-1,""),"")</f>
        <v/>
      </c>
      <c r="O421" s="1" t="str">
        <f>IF(IFERROR('1-Kurs'!O421/'1-Kurs'!O420-1,"")&lt;&gt;-100%,IFERROR('1-Kurs'!O421/'1-Kurs'!O420-1,""),"")</f>
        <v/>
      </c>
      <c r="P421" s="1" t="str">
        <f>IF(IFERROR('1-Kurs'!P421/'1-Kurs'!P420-1,"")&lt;&gt;-100%,IFERROR('1-Kurs'!P421/'1-Kurs'!P420-1,""),"")</f>
        <v/>
      </c>
      <c r="Q421" s="1" t="str">
        <f>IF(IFERROR('1-Kurs'!Q421/'1-Kurs'!Q420-1,"")&lt;&gt;-100%,IFERROR('1-Kurs'!Q421/'1-Kurs'!Q420-1,""),"")</f>
        <v/>
      </c>
      <c r="R421" s="1" t="str">
        <f>IF(IFERROR('1-Kurs'!R421/'1-Kurs'!R420-1,"")&lt;&gt;-100%,IFERROR('1-Kurs'!R421/'1-Kurs'!R420-1,""),"")</f>
        <v/>
      </c>
      <c r="S421" s="1" t="str">
        <f>IF(IFERROR('1-Kurs'!S421/'1-Kurs'!S420-1,"")&lt;&gt;-100%,IFERROR('1-Kurs'!S421/'1-Kurs'!S420-1,""),"")</f>
        <v/>
      </c>
      <c r="T421" s="1" t="str">
        <f>IF(IFERROR('1-Kurs'!T421/'1-Kurs'!T420-1,"")&lt;&gt;-100%,IFERROR('1-Kurs'!T421/'1-Kurs'!T420-1,""),"")</f>
        <v/>
      </c>
      <c r="U421" s="1" t="str">
        <f>IF(IFERROR('1-Kurs'!U421/'1-Kurs'!U420-1,"")&lt;&gt;-100%,IFERROR('1-Kurs'!U421/'1-Kurs'!U420-1,""),"")</f>
        <v/>
      </c>
      <c r="V421" s="1" t="str">
        <f>IF(IFERROR('1-Kurs'!V421/'1-Kurs'!V420-1,"")&lt;&gt;-100%,IFERROR('1-Kurs'!V421/'1-Kurs'!V420-1,""),"")</f>
        <v/>
      </c>
      <c r="W421" s="1" t="str">
        <f>IF(IFERROR('1-Kurs'!W421/'1-Kurs'!W420-1,"")&lt;&gt;-100%,IFERROR('1-Kurs'!W421/'1-Kurs'!W420-1,""),"")</f>
        <v/>
      </c>
      <c r="X421" s="1" t="str">
        <f>IF(IFERROR('1-Kurs'!X421/'1-Kurs'!X420-1,"")&lt;&gt;-100%,IFERROR('1-Kurs'!X421/'1-Kurs'!X420-1,""),"")</f>
        <v/>
      </c>
      <c r="Y421" s="1" t="str">
        <f>IF(IFERROR('1-Kurs'!Y421/'1-Kurs'!Y420-1,"")&lt;&gt;-100%,IFERROR('1-Kurs'!Y421/'1-Kurs'!Y420-1,""),"")</f>
        <v/>
      </c>
      <c r="Z421" s="1" t="str">
        <f>IF(IFERROR('1-Kurs'!Z421/'1-Kurs'!Z420-1,"")&lt;&gt;-100%,IFERROR('1-Kurs'!Z421/'1-Kurs'!Z420-1,""),"")</f>
        <v/>
      </c>
      <c r="AA421" s="1" t="str">
        <f>IF(IFERROR('1-Kurs'!AA421/'1-Kurs'!AA420-1,"")&lt;&gt;-100%,IFERROR('1-Kurs'!AA421/'1-Kurs'!AA420-1,""),"")</f>
        <v/>
      </c>
      <c r="AB421" s="1" t="str">
        <f>IF(IFERROR('1-Kurs'!AB421/'1-Kurs'!AB420-1,"")&lt;&gt;-100%,IFERROR('1-Kurs'!AB421/'1-Kurs'!AB420-1,""),"")</f>
        <v/>
      </c>
      <c r="AC421" s="5"/>
    </row>
    <row r="422" spans="1:29" ht="12.75" customHeight="1" x14ac:dyDescent="0.2">
      <c r="A422" s="9" t="str">
        <f>IF('1-Kurs'!A422=0,"",'1-Kurs'!A422)</f>
        <v/>
      </c>
      <c r="B422" s="1" t="str">
        <f>IF(IFERROR('1-Kurs'!B422/'1-Kurs'!B421-1,"")&lt;&gt;-100%,IFERROR('1-Kurs'!B422/'1-Kurs'!B421-1,""),"")</f>
        <v/>
      </c>
      <c r="C422" s="1" t="str">
        <f>IF(IFERROR('1-Kurs'!C422/'1-Kurs'!C421-1,"")&lt;&gt;-100%,IFERROR('1-Kurs'!C422/'1-Kurs'!C421-1,""),"")</f>
        <v/>
      </c>
      <c r="D422" s="1" t="str">
        <f>IF(IFERROR('1-Kurs'!D422/'1-Kurs'!D421-1,"")&lt;&gt;-100%,IFERROR('1-Kurs'!D422/'1-Kurs'!D421-1,""),"")</f>
        <v/>
      </c>
      <c r="E422" s="1" t="str">
        <f>IF(IFERROR('1-Kurs'!E422/'1-Kurs'!E421-1,"")&lt;&gt;-100%,IFERROR('1-Kurs'!E422/'1-Kurs'!E421-1,""),"")</f>
        <v/>
      </c>
      <c r="F422" s="1" t="str">
        <f>IF(IFERROR('1-Kurs'!F422/'1-Kurs'!F421-1,"")&lt;&gt;-100%,IFERROR('1-Kurs'!F422/'1-Kurs'!F421-1,""),"")</f>
        <v/>
      </c>
      <c r="G422" s="1" t="str">
        <f>IF(IFERROR('1-Kurs'!G422/'1-Kurs'!G421-1,"")&lt;&gt;-100%,IFERROR('1-Kurs'!G422/'1-Kurs'!G421-1,""),"")</f>
        <v/>
      </c>
      <c r="H422" s="1" t="str">
        <f>IF(IFERROR('1-Kurs'!H422/'1-Kurs'!H421-1,"")&lt;&gt;-100%,IFERROR('1-Kurs'!H422/'1-Kurs'!H421-1,""),"")</f>
        <v/>
      </c>
      <c r="I422" s="1" t="str">
        <f>IF(IFERROR('1-Kurs'!I422/'1-Kurs'!I421-1,"")&lt;&gt;-100%,IFERROR('1-Kurs'!I422/'1-Kurs'!I421-1,""),"")</f>
        <v/>
      </c>
      <c r="J422" s="1" t="str">
        <f>IF(IFERROR('1-Kurs'!J422/'1-Kurs'!J421-1,"")&lt;&gt;-100%,IFERROR('1-Kurs'!J422/'1-Kurs'!J421-1,""),"")</f>
        <v/>
      </c>
      <c r="K422" s="1" t="str">
        <f>IF(IFERROR('1-Kurs'!K422/'1-Kurs'!K421-1,"")&lt;&gt;-100%,IFERROR('1-Kurs'!K422/'1-Kurs'!K421-1,""),"")</f>
        <v/>
      </c>
      <c r="L422" s="1" t="str">
        <f>IF(IFERROR('1-Kurs'!L422/'1-Kurs'!L421-1,"")&lt;&gt;-100%,IFERROR('1-Kurs'!L422/'1-Kurs'!L421-1,""),"")</f>
        <v/>
      </c>
      <c r="M422" s="1" t="str">
        <f>IF(IFERROR('1-Kurs'!M422/'1-Kurs'!M421-1,"")&lt;&gt;-100%,IFERROR('1-Kurs'!M422/'1-Kurs'!M421-1,""),"")</f>
        <v/>
      </c>
      <c r="N422" s="1" t="str">
        <f>IF(IFERROR('1-Kurs'!N422/'1-Kurs'!N421-1,"")&lt;&gt;-100%,IFERROR('1-Kurs'!N422/'1-Kurs'!N421-1,""),"")</f>
        <v/>
      </c>
      <c r="O422" s="1" t="str">
        <f>IF(IFERROR('1-Kurs'!O422/'1-Kurs'!O421-1,"")&lt;&gt;-100%,IFERROR('1-Kurs'!O422/'1-Kurs'!O421-1,""),"")</f>
        <v/>
      </c>
      <c r="P422" s="1" t="str">
        <f>IF(IFERROR('1-Kurs'!P422/'1-Kurs'!P421-1,"")&lt;&gt;-100%,IFERROR('1-Kurs'!P422/'1-Kurs'!P421-1,""),"")</f>
        <v/>
      </c>
      <c r="Q422" s="1" t="str">
        <f>IF(IFERROR('1-Kurs'!Q422/'1-Kurs'!Q421-1,"")&lt;&gt;-100%,IFERROR('1-Kurs'!Q422/'1-Kurs'!Q421-1,""),"")</f>
        <v/>
      </c>
      <c r="R422" s="1" t="str">
        <f>IF(IFERROR('1-Kurs'!R422/'1-Kurs'!R421-1,"")&lt;&gt;-100%,IFERROR('1-Kurs'!R422/'1-Kurs'!R421-1,""),"")</f>
        <v/>
      </c>
      <c r="S422" s="1" t="str">
        <f>IF(IFERROR('1-Kurs'!S422/'1-Kurs'!S421-1,"")&lt;&gt;-100%,IFERROR('1-Kurs'!S422/'1-Kurs'!S421-1,""),"")</f>
        <v/>
      </c>
      <c r="T422" s="1" t="str">
        <f>IF(IFERROR('1-Kurs'!T422/'1-Kurs'!T421-1,"")&lt;&gt;-100%,IFERROR('1-Kurs'!T422/'1-Kurs'!T421-1,""),"")</f>
        <v/>
      </c>
      <c r="U422" s="1" t="str">
        <f>IF(IFERROR('1-Kurs'!U422/'1-Kurs'!U421-1,"")&lt;&gt;-100%,IFERROR('1-Kurs'!U422/'1-Kurs'!U421-1,""),"")</f>
        <v/>
      </c>
      <c r="V422" s="1" t="str">
        <f>IF(IFERROR('1-Kurs'!V422/'1-Kurs'!V421-1,"")&lt;&gt;-100%,IFERROR('1-Kurs'!V422/'1-Kurs'!V421-1,""),"")</f>
        <v/>
      </c>
      <c r="W422" s="1" t="str">
        <f>IF(IFERROR('1-Kurs'!W422/'1-Kurs'!W421-1,"")&lt;&gt;-100%,IFERROR('1-Kurs'!W422/'1-Kurs'!W421-1,""),"")</f>
        <v/>
      </c>
      <c r="X422" s="1" t="str">
        <f>IF(IFERROR('1-Kurs'!X422/'1-Kurs'!X421-1,"")&lt;&gt;-100%,IFERROR('1-Kurs'!X422/'1-Kurs'!X421-1,""),"")</f>
        <v/>
      </c>
      <c r="Y422" s="1" t="str">
        <f>IF(IFERROR('1-Kurs'!Y422/'1-Kurs'!Y421-1,"")&lt;&gt;-100%,IFERROR('1-Kurs'!Y422/'1-Kurs'!Y421-1,""),"")</f>
        <v/>
      </c>
      <c r="Z422" s="1" t="str">
        <f>IF(IFERROR('1-Kurs'!Z422/'1-Kurs'!Z421-1,"")&lt;&gt;-100%,IFERROR('1-Kurs'!Z422/'1-Kurs'!Z421-1,""),"")</f>
        <v/>
      </c>
      <c r="AA422" s="1" t="str">
        <f>IF(IFERROR('1-Kurs'!AA422/'1-Kurs'!AA421-1,"")&lt;&gt;-100%,IFERROR('1-Kurs'!AA422/'1-Kurs'!AA421-1,""),"")</f>
        <v/>
      </c>
      <c r="AB422" s="1" t="str">
        <f>IF(IFERROR('1-Kurs'!AB422/'1-Kurs'!AB421-1,"")&lt;&gt;-100%,IFERROR('1-Kurs'!AB422/'1-Kurs'!AB421-1,""),"")</f>
        <v/>
      </c>
      <c r="AC422" s="5"/>
    </row>
    <row r="423" spans="1:29" ht="12.75" customHeight="1" x14ac:dyDescent="0.2">
      <c r="A423" s="9" t="str">
        <f>IF('1-Kurs'!A423=0,"",'1-Kurs'!A423)</f>
        <v/>
      </c>
      <c r="B423" s="1" t="str">
        <f>IF(IFERROR('1-Kurs'!B423/'1-Kurs'!B422-1,"")&lt;&gt;-100%,IFERROR('1-Kurs'!B423/'1-Kurs'!B422-1,""),"")</f>
        <v/>
      </c>
      <c r="C423" s="1" t="str">
        <f>IF(IFERROR('1-Kurs'!C423/'1-Kurs'!C422-1,"")&lt;&gt;-100%,IFERROR('1-Kurs'!C423/'1-Kurs'!C422-1,""),"")</f>
        <v/>
      </c>
      <c r="D423" s="1" t="str">
        <f>IF(IFERROR('1-Kurs'!D423/'1-Kurs'!D422-1,"")&lt;&gt;-100%,IFERROR('1-Kurs'!D423/'1-Kurs'!D422-1,""),"")</f>
        <v/>
      </c>
      <c r="E423" s="1" t="str">
        <f>IF(IFERROR('1-Kurs'!E423/'1-Kurs'!E422-1,"")&lt;&gt;-100%,IFERROR('1-Kurs'!E423/'1-Kurs'!E422-1,""),"")</f>
        <v/>
      </c>
      <c r="F423" s="1" t="str">
        <f>IF(IFERROR('1-Kurs'!F423/'1-Kurs'!F422-1,"")&lt;&gt;-100%,IFERROR('1-Kurs'!F423/'1-Kurs'!F422-1,""),"")</f>
        <v/>
      </c>
      <c r="G423" s="1" t="str">
        <f>IF(IFERROR('1-Kurs'!G423/'1-Kurs'!G422-1,"")&lt;&gt;-100%,IFERROR('1-Kurs'!G423/'1-Kurs'!G422-1,""),"")</f>
        <v/>
      </c>
      <c r="H423" s="1" t="str">
        <f>IF(IFERROR('1-Kurs'!H423/'1-Kurs'!H422-1,"")&lt;&gt;-100%,IFERROR('1-Kurs'!H423/'1-Kurs'!H422-1,""),"")</f>
        <v/>
      </c>
      <c r="I423" s="1" t="str">
        <f>IF(IFERROR('1-Kurs'!I423/'1-Kurs'!I422-1,"")&lt;&gt;-100%,IFERROR('1-Kurs'!I423/'1-Kurs'!I422-1,""),"")</f>
        <v/>
      </c>
      <c r="J423" s="1" t="str">
        <f>IF(IFERROR('1-Kurs'!J423/'1-Kurs'!J422-1,"")&lt;&gt;-100%,IFERROR('1-Kurs'!J423/'1-Kurs'!J422-1,""),"")</f>
        <v/>
      </c>
      <c r="K423" s="1" t="str">
        <f>IF(IFERROR('1-Kurs'!K423/'1-Kurs'!K422-1,"")&lt;&gt;-100%,IFERROR('1-Kurs'!K423/'1-Kurs'!K422-1,""),"")</f>
        <v/>
      </c>
      <c r="L423" s="1" t="str">
        <f>IF(IFERROR('1-Kurs'!L423/'1-Kurs'!L422-1,"")&lt;&gt;-100%,IFERROR('1-Kurs'!L423/'1-Kurs'!L422-1,""),"")</f>
        <v/>
      </c>
      <c r="M423" s="1" t="str">
        <f>IF(IFERROR('1-Kurs'!M423/'1-Kurs'!M422-1,"")&lt;&gt;-100%,IFERROR('1-Kurs'!M423/'1-Kurs'!M422-1,""),"")</f>
        <v/>
      </c>
      <c r="N423" s="1" t="str">
        <f>IF(IFERROR('1-Kurs'!N423/'1-Kurs'!N422-1,"")&lt;&gt;-100%,IFERROR('1-Kurs'!N423/'1-Kurs'!N422-1,""),"")</f>
        <v/>
      </c>
      <c r="O423" s="1" t="str">
        <f>IF(IFERROR('1-Kurs'!O423/'1-Kurs'!O422-1,"")&lt;&gt;-100%,IFERROR('1-Kurs'!O423/'1-Kurs'!O422-1,""),"")</f>
        <v/>
      </c>
      <c r="P423" s="1" t="str">
        <f>IF(IFERROR('1-Kurs'!P423/'1-Kurs'!P422-1,"")&lt;&gt;-100%,IFERROR('1-Kurs'!P423/'1-Kurs'!P422-1,""),"")</f>
        <v/>
      </c>
      <c r="Q423" s="1" t="str">
        <f>IF(IFERROR('1-Kurs'!Q423/'1-Kurs'!Q422-1,"")&lt;&gt;-100%,IFERROR('1-Kurs'!Q423/'1-Kurs'!Q422-1,""),"")</f>
        <v/>
      </c>
      <c r="R423" s="1" t="str">
        <f>IF(IFERROR('1-Kurs'!R423/'1-Kurs'!R422-1,"")&lt;&gt;-100%,IFERROR('1-Kurs'!R423/'1-Kurs'!R422-1,""),"")</f>
        <v/>
      </c>
      <c r="S423" s="1" t="str">
        <f>IF(IFERROR('1-Kurs'!S423/'1-Kurs'!S422-1,"")&lt;&gt;-100%,IFERROR('1-Kurs'!S423/'1-Kurs'!S422-1,""),"")</f>
        <v/>
      </c>
      <c r="T423" s="1" t="str">
        <f>IF(IFERROR('1-Kurs'!T423/'1-Kurs'!T422-1,"")&lt;&gt;-100%,IFERROR('1-Kurs'!T423/'1-Kurs'!T422-1,""),"")</f>
        <v/>
      </c>
      <c r="U423" s="1" t="str">
        <f>IF(IFERROR('1-Kurs'!U423/'1-Kurs'!U422-1,"")&lt;&gt;-100%,IFERROR('1-Kurs'!U423/'1-Kurs'!U422-1,""),"")</f>
        <v/>
      </c>
      <c r="V423" s="1" t="str">
        <f>IF(IFERROR('1-Kurs'!V423/'1-Kurs'!V422-1,"")&lt;&gt;-100%,IFERROR('1-Kurs'!V423/'1-Kurs'!V422-1,""),"")</f>
        <v/>
      </c>
      <c r="W423" s="1" t="str">
        <f>IF(IFERROR('1-Kurs'!W423/'1-Kurs'!W422-1,"")&lt;&gt;-100%,IFERROR('1-Kurs'!W423/'1-Kurs'!W422-1,""),"")</f>
        <v/>
      </c>
      <c r="X423" s="1" t="str">
        <f>IF(IFERROR('1-Kurs'!X423/'1-Kurs'!X422-1,"")&lt;&gt;-100%,IFERROR('1-Kurs'!X423/'1-Kurs'!X422-1,""),"")</f>
        <v/>
      </c>
      <c r="Y423" s="1" t="str">
        <f>IF(IFERROR('1-Kurs'!Y423/'1-Kurs'!Y422-1,"")&lt;&gt;-100%,IFERROR('1-Kurs'!Y423/'1-Kurs'!Y422-1,""),"")</f>
        <v/>
      </c>
      <c r="Z423" s="1" t="str">
        <f>IF(IFERROR('1-Kurs'!Z423/'1-Kurs'!Z422-1,"")&lt;&gt;-100%,IFERROR('1-Kurs'!Z423/'1-Kurs'!Z422-1,""),"")</f>
        <v/>
      </c>
      <c r="AA423" s="1" t="str">
        <f>IF(IFERROR('1-Kurs'!AA423/'1-Kurs'!AA422-1,"")&lt;&gt;-100%,IFERROR('1-Kurs'!AA423/'1-Kurs'!AA422-1,""),"")</f>
        <v/>
      </c>
      <c r="AB423" s="1" t="str">
        <f>IF(IFERROR('1-Kurs'!AB423/'1-Kurs'!AB422-1,"")&lt;&gt;-100%,IFERROR('1-Kurs'!AB423/'1-Kurs'!AB422-1,""),"")</f>
        <v/>
      </c>
      <c r="AC423" s="5"/>
    </row>
    <row r="424" spans="1:29" ht="12.75" customHeight="1" x14ac:dyDescent="0.2">
      <c r="A424" s="9" t="str">
        <f>IF('1-Kurs'!A424=0,"",'1-Kurs'!A424)</f>
        <v/>
      </c>
      <c r="B424" s="1" t="str">
        <f>IF(IFERROR('1-Kurs'!B424/'1-Kurs'!B423-1,"")&lt;&gt;-100%,IFERROR('1-Kurs'!B424/'1-Kurs'!B423-1,""),"")</f>
        <v/>
      </c>
      <c r="C424" s="1" t="str">
        <f>IF(IFERROR('1-Kurs'!C424/'1-Kurs'!C423-1,"")&lt;&gt;-100%,IFERROR('1-Kurs'!C424/'1-Kurs'!C423-1,""),"")</f>
        <v/>
      </c>
      <c r="D424" s="1" t="str">
        <f>IF(IFERROR('1-Kurs'!D424/'1-Kurs'!D423-1,"")&lt;&gt;-100%,IFERROR('1-Kurs'!D424/'1-Kurs'!D423-1,""),"")</f>
        <v/>
      </c>
      <c r="E424" s="1" t="str">
        <f>IF(IFERROR('1-Kurs'!E424/'1-Kurs'!E423-1,"")&lt;&gt;-100%,IFERROR('1-Kurs'!E424/'1-Kurs'!E423-1,""),"")</f>
        <v/>
      </c>
      <c r="F424" s="1" t="str">
        <f>IF(IFERROR('1-Kurs'!F424/'1-Kurs'!F423-1,"")&lt;&gt;-100%,IFERROR('1-Kurs'!F424/'1-Kurs'!F423-1,""),"")</f>
        <v/>
      </c>
      <c r="G424" s="1" t="str">
        <f>IF(IFERROR('1-Kurs'!G424/'1-Kurs'!G423-1,"")&lt;&gt;-100%,IFERROR('1-Kurs'!G424/'1-Kurs'!G423-1,""),"")</f>
        <v/>
      </c>
      <c r="H424" s="1" t="str">
        <f>IF(IFERROR('1-Kurs'!H424/'1-Kurs'!H423-1,"")&lt;&gt;-100%,IFERROR('1-Kurs'!H424/'1-Kurs'!H423-1,""),"")</f>
        <v/>
      </c>
      <c r="I424" s="1" t="str">
        <f>IF(IFERROR('1-Kurs'!I424/'1-Kurs'!I423-1,"")&lt;&gt;-100%,IFERROR('1-Kurs'!I424/'1-Kurs'!I423-1,""),"")</f>
        <v/>
      </c>
      <c r="J424" s="1" t="str">
        <f>IF(IFERROR('1-Kurs'!J424/'1-Kurs'!J423-1,"")&lt;&gt;-100%,IFERROR('1-Kurs'!J424/'1-Kurs'!J423-1,""),"")</f>
        <v/>
      </c>
      <c r="K424" s="1" t="str">
        <f>IF(IFERROR('1-Kurs'!K424/'1-Kurs'!K423-1,"")&lt;&gt;-100%,IFERROR('1-Kurs'!K424/'1-Kurs'!K423-1,""),"")</f>
        <v/>
      </c>
      <c r="L424" s="1" t="str">
        <f>IF(IFERROR('1-Kurs'!L424/'1-Kurs'!L423-1,"")&lt;&gt;-100%,IFERROR('1-Kurs'!L424/'1-Kurs'!L423-1,""),"")</f>
        <v/>
      </c>
      <c r="M424" s="1" t="str">
        <f>IF(IFERROR('1-Kurs'!M424/'1-Kurs'!M423-1,"")&lt;&gt;-100%,IFERROR('1-Kurs'!M424/'1-Kurs'!M423-1,""),"")</f>
        <v/>
      </c>
      <c r="N424" s="1" t="str">
        <f>IF(IFERROR('1-Kurs'!N424/'1-Kurs'!N423-1,"")&lt;&gt;-100%,IFERROR('1-Kurs'!N424/'1-Kurs'!N423-1,""),"")</f>
        <v/>
      </c>
      <c r="O424" s="1" t="str">
        <f>IF(IFERROR('1-Kurs'!O424/'1-Kurs'!O423-1,"")&lt;&gt;-100%,IFERROR('1-Kurs'!O424/'1-Kurs'!O423-1,""),"")</f>
        <v/>
      </c>
      <c r="P424" s="1" t="str">
        <f>IF(IFERROR('1-Kurs'!P424/'1-Kurs'!P423-1,"")&lt;&gt;-100%,IFERROR('1-Kurs'!P424/'1-Kurs'!P423-1,""),"")</f>
        <v/>
      </c>
      <c r="Q424" s="1" t="str">
        <f>IF(IFERROR('1-Kurs'!Q424/'1-Kurs'!Q423-1,"")&lt;&gt;-100%,IFERROR('1-Kurs'!Q424/'1-Kurs'!Q423-1,""),"")</f>
        <v/>
      </c>
      <c r="R424" s="1" t="str">
        <f>IF(IFERROR('1-Kurs'!R424/'1-Kurs'!R423-1,"")&lt;&gt;-100%,IFERROR('1-Kurs'!R424/'1-Kurs'!R423-1,""),"")</f>
        <v/>
      </c>
      <c r="S424" s="1" t="str">
        <f>IF(IFERROR('1-Kurs'!S424/'1-Kurs'!S423-1,"")&lt;&gt;-100%,IFERROR('1-Kurs'!S424/'1-Kurs'!S423-1,""),"")</f>
        <v/>
      </c>
      <c r="T424" s="1" t="str">
        <f>IF(IFERROR('1-Kurs'!T424/'1-Kurs'!T423-1,"")&lt;&gt;-100%,IFERROR('1-Kurs'!T424/'1-Kurs'!T423-1,""),"")</f>
        <v/>
      </c>
      <c r="U424" s="1" t="str">
        <f>IF(IFERROR('1-Kurs'!U424/'1-Kurs'!U423-1,"")&lt;&gt;-100%,IFERROR('1-Kurs'!U424/'1-Kurs'!U423-1,""),"")</f>
        <v/>
      </c>
      <c r="V424" s="1" t="str">
        <f>IF(IFERROR('1-Kurs'!V424/'1-Kurs'!V423-1,"")&lt;&gt;-100%,IFERROR('1-Kurs'!V424/'1-Kurs'!V423-1,""),"")</f>
        <v/>
      </c>
      <c r="W424" s="1" t="str">
        <f>IF(IFERROR('1-Kurs'!W424/'1-Kurs'!W423-1,"")&lt;&gt;-100%,IFERROR('1-Kurs'!W424/'1-Kurs'!W423-1,""),"")</f>
        <v/>
      </c>
      <c r="X424" s="1" t="str">
        <f>IF(IFERROR('1-Kurs'!X424/'1-Kurs'!X423-1,"")&lt;&gt;-100%,IFERROR('1-Kurs'!X424/'1-Kurs'!X423-1,""),"")</f>
        <v/>
      </c>
      <c r="Y424" s="1" t="str">
        <f>IF(IFERROR('1-Kurs'!Y424/'1-Kurs'!Y423-1,"")&lt;&gt;-100%,IFERROR('1-Kurs'!Y424/'1-Kurs'!Y423-1,""),"")</f>
        <v/>
      </c>
      <c r="Z424" s="1" t="str">
        <f>IF(IFERROR('1-Kurs'!Z424/'1-Kurs'!Z423-1,"")&lt;&gt;-100%,IFERROR('1-Kurs'!Z424/'1-Kurs'!Z423-1,""),"")</f>
        <v/>
      </c>
      <c r="AA424" s="1" t="str">
        <f>IF(IFERROR('1-Kurs'!AA424/'1-Kurs'!AA423-1,"")&lt;&gt;-100%,IFERROR('1-Kurs'!AA424/'1-Kurs'!AA423-1,""),"")</f>
        <v/>
      </c>
      <c r="AB424" s="1" t="str">
        <f>IF(IFERROR('1-Kurs'!AB424/'1-Kurs'!AB423-1,"")&lt;&gt;-100%,IFERROR('1-Kurs'!AB424/'1-Kurs'!AB423-1,""),"")</f>
        <v/>
      </c>
      <c r="AC424" s="5"/>
    </row>
    <row r="425" spans="1:29" ht="12.75" customHeight="1" x14ac:dyDescent="0.2">
      <c r="A425" s="9" t="str">
        <f>IF('1-Kurs'!A425=0,"",'1-Kurs'!A425)</f>
        <v/>
      </c>
      <c r="B425" s="1" t="str">
        <f>IF(IFERROR('1-Kurs'!B425/'1-Kurs'!B424-1,"")&lt;&gt;-100%,IFERROR('1-Kurs'!B425/'1-Kurs'!B424-1,""),"")</f>
        <v/>
      </c>
      <c r="C425" s="1" t="str">
        <f>IF(IFERROR('1-Kurs'!C425/'1-Kurs'!C424-1,"")&lt;&gt;-100%,IFERROR('1-Kurs'!C425/'1-Kurs'!C424-1,""),"")</f>
        <v/>
      </c>
      <c r="D425" s="1" t="str">
        <f>IF(IFERROR('1-Kurs'!D425/'1-Kurs'!D424-1,"")&lt;&gt;-100%,IFERROR('1-Kurs'!D425/'1-Kurs'!D424-1,""),"")</f>
        <v/>
      </c>
      <c r="E425" s="1" t="str">
        <f>IF(IFERROR('1-Kurs'!E425/'1-Kurs'!E424-1,"")&lt;&gt;-100%,IFERROR('1-Kurs'!E425/'1-Kurs'!E424-1,""),"")</f>
        <v/>
      </c>
      <c r="F425" s="1" t="str">
        <f>IF(IFERROR('1-Kurs'!F425/'1-Kurs'!F424-1,"")&lt;&gt;-100%,IFERROR('1-Kurs'!F425/'1-Kurs'!F424-1,""),"")</f>
        <v/>
      </c>
      <c r="G425" s="1" t="str">
        <f>IF(IFERROR('1-Kurs'!G425/'1-Kurs'!G424-1,"")&lt;&gt;-100%,IFERROR('1-Kurs'!G425/'1-Kurs'!G424-1,""),"")</f>
        <v/>
      </c>
      <c r="H425" s="1" t="str">
        <f>IF(IFERROR('1-Kurs'!H425/'1-Kurs'!H424-1,"")&lt;&gt;-100%,IFERROR('1-Kurs'!H425/'1-Kurs'!H424-1,""),"")</f>
        <v/>
      </c>
      <c r="I425" s="1" t="str">
        <f>IF(IFERROR('1-Kurs'!I425/'1-Kurs'!I424-1,"")&lt;&gt;-100%,IFERROR('1-Kurs'!I425/'1-Kurs'!I424-1,""),"")</f>
        <v/>
      </c>
      <c r="J425" s="1" t="str">
        <f>IF(IFERROR('1-Kurs'!J425/'1-Kurs'!J424-1,"")&lt;&gt;-100%,IFERROR('1-Kurs'!J425/'1-Kurs'!J424-1,""),"")</f>
        <v/>
      </c>
      <c r="K425" s="1" t="str">
        <f>IF(IFERROR('1-Kurs'!K425/'1-Kurs'!K424-1,"")&lt;&gt;-100%,IFERROR('1-Kurs'!K425/'1-Kurs'!K424-1,""),"")</f>
        <v/>
      </c>
      <c r="L425" s="1" t="str">
        <f>IF(IFERROR('1-Kurs'!L425/'1-Kurs'!L424-1,"")&lt;&gt;-100%,IFERROR('1-Kurs'!L425/'1-Kurs'!L424-1,""),"")</f>
        <v/>
      </c>
      <c r="M425" s="1" t="str">
        <f>IF(IFERROR('1-Kurs'!M425/'1-Kurs'!M424-1,"")&lt;&gt;-100%,IFERROR('1-Kurs'!M425/'1-Kurs'!M424-1,""),"")</f>
        <v/>
      </c>
      <c r="N425" s="1" t="str">
        <f>IF(IFERROR('1-Kurs'!N425/'1-Kurs'!N424-1,"")&lt;&gt;-100%,IFERROR('1-Kurs'!N425/'1-Kurs'!N424-1,""),"")</f>
        <v/>
      </c>
      <c r="O425" s="1" t="str">
        <f>IF(IFERROR('1-Kurs'!O425/'1-Kurs'!O424-1,"")&lt;&gt;-100%,IFERROR('1-Kurs'!O425/'1-Kurs'!O424-1,""),"")</f>
        <v/>
      </c>
      <c r="P425" s="1" t="str">
        <f>IF(IFERROR('1-Kurs'!P425/'1-Kurs'!P424-1,"")&lt;&gt;-100%,IFERROR('1-Kurs'!P425/'1-Kurs'!P424-1,""),"")</f>
        <v/>
      </c>
      <c r="Q425" s="1" t="str">
        <f>IF(IFERROR('1-Kurs'!Q425/'1-Kurs'!Q424-1,"")&lt;&gt;-100%,IFERROR('1-Kurs'!Q425/'1-Kurs'!Q424-1,""),"")</f>
        <v/>
      </c>
      <c r="R425" s="1" t="str">
        <f>IF(IFERROR('1-Kurs'!R425/'1-Kurs'!R424-1,"")&lt;&gt;-100%,IFERROR('1-Kurs'!R425/'1-Kurs'!R424-1,""),"")</f>
        <v/>
      </c>
      <c r="S425" s="1" t="str">
        <f>IF(IFERROR('1-Kurs'!S425/'1-Kurs'!S424-1,"")&lt;&gt;-100%,IFERROR('1-Kurs'!S425/'1-Kurs'!S424-1,""),"")</f>
        <v/>
      </c>
      <c r="T425" s="1" t="str">
        <f>IF(IFERROR('1-Kurs'!T425/'1-Kurs'!T424-1,"")&lt;&gt;-100%,IFERROR('1-Kurs'!T425/'1-Kurs'!T424-1,""),"")</f>
        <v/>
      </c>
      <c r="U425" s="1" t="str">
        <f>IF(IFERROR('1-Kurs'!U425/'1-Kurs'!U424-1,"")&lt;&gt;-100%,IFERROR('1-Kurs'!U425/'1-Kurs'!U424-1,""),"")</f>
        <v/>
      </c>
      <c r="V425" s="1" t="str">
        <f>IF(IFERROR('1-Kurs'!V425/'1-Kurs'!V424-1,"")&lt;&gt;-100%,IFERROR('1-Kurs'!V425/'1-Kurs'!V424-1,""),"")</f>
        <v/>
      </c>
      <c r="W425" s="1" t="str">
        <f>IF(IFERROR('1-Kurs'!W425/'1-Kurs'!W424-1,"")&lt;&gt;-100%,IFERROR('1-Kurs'!W425/'1-Kurs'!W424-1,""),"")</f>
        <v/>
      </c>
      <c r="X425" s="1" t="str">
        <f>IF(IFERROR('1-Kurs'!X425/'1-Kurs'!X424-1,"")&lt;&gt;-100%,IFERROR('1-Kurs'!X425/'1-Kurs'!X424-1,""),"")</f>
        <v/>
      </c>
      <c r="Y425" s="1" t="str">
        <f>IF(IFERROR('1-Kurs'!Y425/'1-Kurs'!Y424-1,"")&lt;&gt;-100%,IFERROR('1-Kurs'!Y425/'1-Kurs'!Y424-1,""),"")</f>
        <v/>
      </c>
      <c r="Z425" s="1" t="str">
        <f>IF(IFERROR('1-Kurs'!Z425/'1-Kurs'!Z424-1,"")&lt;&gt;-100%,IFERROR('1-Kurs'!Z425/'1-Kurs'!Z424-1,""),"")</f>
        <v/>
      </c>
      <c r="AA425" s="1" t="str">
        <f>IF(IFERROR('1-Kurs'!AA425/'1-Kurs'!AA424-1,"")&lt;&gt;-100%,IFERROR('1-Kurs'!AA425/'1-Kurs'!AA424-1,""),"")</f>
        <v/>
      </c>
      <c r="AB425" s="1" t="str">
        <f>IF(IFERROR('1-Kurs'!AB425/'1-Kurs'!AB424-1,"")&lt;&gt;-100%,IFERROR('1-Kurs'!AB425/'1-Kurs'!AB424-1,""),"")</f>
        <v/>
      </c>
      <c r="AC425" s="5"/>
    </row>
    <row r="426" spans="1:29" ht="12.75" customHeight="1" x14ac:dyDescent="0.2">
      <c r="A426" s="9" t="str">
        <f>IF('1-Kurs'!A426=0,"",'1-Kurs'!A426)</f>
        <v/>
      </c>
      <c r="B426" s="1" t="str">
        <f>IF(IFERROR('1-Kurs'!B426/'1-Kurs'!B425-1,"")&lt;&gt;-100%,IFERROR('1-Kurs'!B426/'1-Kurs'!B425-1,""),"")</f>
        <v/>
      </c>
      <c r="C426" s="1" t="str">
        <f>IF(IFERROR('1-Kurs'!C426/'1-Kurs'!C425-1,"")&lt;&gt;-100%,IFERROR('1-Kurs'!C426/'1-Kurs'!C425-1,""),"")</f>
        <v/>
      </c>
      <c r="D426" s="1" t="str">
        <f>IF(IFERROR('1-Kurs'!D426/'1-Kurs'!D425-1,"")&lt;&gt;-100%,IFERROR('1-Kurs'!D426/'1-Kurs'!D425-1,""),"")</f>
        <v/>
      </c>
      <c r="E426" s="1" t="str">
        <f>IF(IFERROR('1-Kurs'!E426/'1-Kurs'!E425-1,"")&lt;&gt;-100%,IFERROR('1-Kurs'!E426/'1-Kurs'!E425-1,""),"")</f>
        <v/>
      </c>
      <c r="F426" s="1" t="str">
        <f>IF(IFERROR('1-Kurs'!F426/'1-Kurs'!F425-1,"")&lt;&gt;-100%,IFERROR('1-Kurs'!F426/'1-Kurs'!F425-1,""),"")</f>
        <v/>
      </c>
      <c r="G426" s="1" t="str">
        <f>IF(IFERROR('1-Kurs'!G426/'1-Kurs'!G425-1,"")&lt;&gt;-100%,IFERROR('1-Kurs'!G426/'1-Kurs'!G425-1,""),"")</f>
        <v/>
      </c>
      <c r="H426" s="1" t="str">
        <f>IF(IFERROR('1-Kurs'!H426/'1-Kurs'!H425-1,"")&lt;&gt;-100%,IFERROR('1-Kurs'!H426/'1-Kurs'!H425-1,""),"")</f>
        <v/>
      </c>
      <c r="I426" s="1" t="str">
        <f>IF(IFERROR('1-Kurs'!I426/'1-Kurs'!I425-1,"")&lt;&gt;-100%,IFERROR('1-Kurs'!I426/'1-Kurs'!I425-1,""),"")</f>
        <v/>
      </c>
      <c r="J426" s="1" t="str">
        <f>IF(IFERROR('1-Kurs'!J426/'1-Kurs'!J425-1,"")&lt;&gt;-100%,IFERROR('1-Kurs'!J426/'1-Kurs'!J425-1,""),"")</f>
        <v/>
      </c>
      <c r="K426" s="1" t="str">
        <f>IF(IFERROR('1-Kurs'!K426/'1-Kurs'!K425-1,"")&lt;&gt;-100%,IFERROR('1-Kurs'!K426/'1-Kurs'!K425-1,""),"")</f>
        <v/>
      </c>
      <c r="L426" s="1" t="str">
        <f>IF(IFERROR('1-Kurs'!L426/'1-Kurs'!L425-1,"")&lt;&gt;-100%,IFERROR('1-Kurs'!L426/'1-Kurs'!L425-1,""),"")</f>
        <v/>
      </c>
      <c r="M426" s="1" t="str">
        <f>IF(IFERROR('1-Kurs'!M426/'1-Kurs'!M425-1,"")&lt;&gt;-100%,IFERROR('1-Kurs'!M426/'1-Kurs'!M425-1,""),"")</f>
        <v/>
      </c>
      <c r="N426" s="1" t="str">
        <f>IF(IFERROR('1-Kurs'!N426/'1-Kurs'!N425-1,"")&lt;&gt;-100%,IFERROR('1-Kurs'!N426/'1-Kurs'!N425-1,""),"")</f>
        <v/>
      </c>
      <c r="O426" s="1" t="str">
        <f>IF(IFERROR('1-Kurs'!O426/'1-Kurs'!O425-1,"")&lt;&gt;-100%,IFERROR('1-Kurs'!O426/'1-Kurs'!O425-1,""),"")</f>
        <v/>
      </c>
      <c r="P426" s="1" t="str">
        <f>IF(IFERROR('1-Kurs'!P426/'1-Kurs'!P425-1,"")&lt;&gt;-100%,IFERROR('1-Kurs'!P426/'1-Kurs'!P425-1,""),"")</f>
        <v/>
      </c>
      <c r="Q426" s="1" t="str">
        <f>IF(IFERROR('1-Kurs'!Q426/'1-Kurs'!Q425-1,"")&lt;&gt;-100%,IFERROR('1-Kurs'!Q426/'1-Kurs'!Q425-1,""),"")</f>
        <v/>
      </c>
      <c r="R426" s="1" t="str">
        <f>IF(IFERROR('1-Kurs'!R426/'1-Kurs'!R425-1,"")&lt;&gt;-100%,IFERROR('1-Kurs'!R426/'1-Kurs'!R425-1,""),"")</f>
        <v/>
      </c>
      <c r="S426" s="1" t="str">
        <f>IF(IFERROR('1-Kurs'!S426/'1-Kurs'!S425-1,"")&lt;&gt;-100%,IFERROR('1-Kurs'!S426/'1-Kurs'!S425-1,""),"")</f>
        <v/>
      </c>
      <c r="T426" s="1" t="str">
        <f>IF(IFERROR('1-Kurs'!T426/'1-Kurs'!T425-1,"")&lt;&gt;-100%,IFERROR('1-Kurs'!T426/'1-Kurs'!T425-1,""),"")</f>
        <v/>
      </c>
      <c r="U426" s="1" t="str">
        <f>IF(IFERROR('1-Kurs'!U426/'1-Kurs'!U425-1,"")&lt;&gt;-100%,IFERROR('1-Kurs'!U426/'1-Kurs'!U425-1,""),"")</f>
        <v/>
      </c>
      <c r="V426" s="1" t="str">
        <f>IF(IFERROR('1-Kurs'!V426/'1-Kurs'!V425-1,"")&lt;&gt;-100%,IFERROR('1-Kurs'!V426/'1-Kurs'!V425-1,""),"")</f>
        <v/>
      </c>
      <c r="W426" s="1" t="str">
        <f>IF(IFERROR('1-Kurs'!W426/'1-Kurs'!W425-1,"")&lt;&gt;-100%,IFERROR('1-Kurs'!W426/'1-Kurs'!W425-1,""),"")</f>
        <v/>
      </c>
      <c r="X426" s="1" t="str">
        <f>IF(IFERROR('1-Kurs'!X426/'1-Kurs'!X425-1,"")&lt;&gt;-100%,IFERROR('1-Kurs'!X426/'1-Kurs'!X425-1,""),"")</f>
        <v/>
      </c>
      <c r="Y426" s="1" t="str">
        <f>IF(IFERROR('1-Kurs'!Y426/'1-Kurs'!Y425-1,"")&lt;&gt;-100%,IFERROR('1-Kurs'!Y426/'1-Kurs'!Y425-1,""),"")</f>
        <v/>
      </c>
      <c r="Z426" s="1" t="str">
        <f>IF(IFERROR('1-Kurs'!Z426/'1-Kurs'!Z425-1,"")&lt;&gt;-100%,IFERROR('1-Kurs'!Z426/'1-Kurs'!Z425-1,""),"")</f>
        <v/>
      </c>
      <c r="AA426" s="1" t="str">
        <f>IF(IFERROR('1-Kurs'!AA426/'1-Kurs'!AA425-1,"")&lt;&gt;-100%,IFERROR('1-Kurs'!AA426/'1-Kurs'!AA425-1,""),"")</f>
        <v/>
      </c>
      <c r="AB426" s="1" t="str">
        <f>IF(IFERROR('1-Kurs'!AB426/'1-Kurs'!AB425-1,"")&lt;&gt;-100%,IFERROR('1-Kurs'!AB426/'1-Kurs'!AB425-1,""),"")</f>
        <v/>
      </c>
      <c r="AC426" s="5"/>
    </row>
    <row r="427" spans="1:29" ht="12.75" customHeight="1" x14ac:dyDescent="0.2">
      <c r="A427" s="9" t="str">
        <f>IF('1-Kurs'!A427=0,"",'1-Kurs'!A427)</f>
        <v/>
      </c>
      <c r="B427" s="1" t="str">
        <f>IF(IFERROR('1-Kurs'!B427/'1-Kurs'!B426-1,"")&lt;&gt;-100%,IFERROR('1-Kurs'!B427/'1-Kurs'!B426-1,""),"")</f>
        <v/>
      </c>
      <c r="C427" s="1" t="str">
        <f>IF(IFERROR('1-Kurs'!C427/'1-Kurs'!C426-1,"")&lt;&gt;-100%,IFERROR('1-Kurs'!C427/'1-Kurs'!C426-1,""),"")</f>
        <v/>
      </c>
      <c r="D427" s="1" t="str">
        <f>IF(IFERROR('1-Kurs'!D427/'1-Kurs'!D426-1,"")&lt;&gt;-100%,IFERROR('1-Kurs'!D427/'1-Kurs'!D426-1,""),"")</f>
        <v/>
      </c>
      <c r="E427" s="1" t="str">
        <f>IF(IFERROR('1-Kurs'!E427/'1-Kurs'!E426-1,"")&lt;&gt;-100%,IFERROR('1-Kurs'!E427/'1-Kurs'!E426-1,""),"")</f>
        <v/>
      </c>
      <c r="F427" s="1" t="str">
        <f>IF(IFERROR('1-Kurs'!F427/'1-Kurs'!F426-1,"")&lt;&gt;-100%,IFERROR('1-Kurs'!F427/'1-Kurs'!F426-1,""),"")</f>
        <v/>
      </c>
      <c r="G427" s="1" t="str">
        <f>IF(IFERROR('1-Kurs'!G427/'1-Kurs'!G426-1,"")&lt;&gt;-100%,IFERROR('1-Kurs'!G427/'1-Kurs'!G426-1,""),"")</f>
        <v/>
      </c>
      <c r="H427" s="1" t="str">
        <f>IF(IFERROR('1-Kurs'!H427/'1-Kurs'!H426-1,"")&lt;&gt;-100%,IFERROR('1-Kurs'!H427/'1-Kurs'!H426-1,""),"")</f>
        <v/>
      </c>
      <c r="I427" s="1" t="str">
        <f>IF(IFERROR('1-Kurs'!I427/'1-Kurs'!I426-1,"")&lt;&gt;-100%,IFERROR('1-Kurs'!I427/'1-Kurs'!I426-1,""),"")</f>
        <v/>
      </c>
      <c r="J427" s="1" t="str">
        <f>IF(IFERROR('1-Kurs'!J427/'1-Kurs'!J426-1,"")&lt;&gt;-100%,IFERROR('1-Kurs'!J427/'1-Kurs'!J426-1,""),"")</f>
        <v/>
      </c>
      <c r="K427" s="1" t="str">
        <f>IF(IFERROR('1-Kurs'!K427/'1-Kurs'!K426-1,"")&lt;&gt;-100%,IFERROR('1-Kurs'!K427/'1-Kurs'!K426-1,""),"")</f>
        <v/>
      </c>
      <c r="L427" s="1" t="str">
        <f>IF(IFERROR('1-Kurs'!L427/'1-Kurs'!L426-1,"")&lt;&gt;-100%,IFERROR('1-Kurs'!L427/'1-Kurs'!L426-1,""),"")</f>
        <v/>
      </c>
      <c r="M427" s="1" t="str">
        <f>IF(IFERROR('1-Kurs'!M427/'1-Kurs'!M426-1,"")&lt;&gt;-100%,IFERROR('1-Kurs'!M427/'1-Kurs'!M426-1,""),"")</f>
        <v/>
      </c>
      <c r="N427" s="1" t="str">
        <f>IF(IFERROR('1-Kurs'!N427/'1-Kurs'!N426-1,"")&lt;&gt;-100%,IFERROR('1-Kurs'!N427/'1-Kurs'!N426-1,""),"")</f>
        <v/>
      </c>
      <c r="O427" s="1" t="str">
        <f>IF(IFERROR('1-Kurs'!O427/'1-Kurs'!O426-1,"")&lt;&gt;-100%,IFERROR('1-Kurs'!O427/'1-Kurs'!O426-1,""),"")</f>
        <v/>
      </c>
      <c r="P427" s="1" t="str">
        <f>IF(IFERROR('1-Kurs'!P427/'1-Kurs'!P426-1,"")&lt;&gt;-100%,IFERROR('1-Kurs'!P427/'1-Kurs'!P426-1,""),"")</f>
        <v/>
      </c>
      <c r="Q427" s="1" t="str">
        <f>IF(IFERROR('1-Kurs'!Q427/'1-Kurs'!Q426-1,"")&lt;&gt;-100%,IFERROR('1-Kurs'!Q427/'1-Kurs'!Q426-1,""),"")</f>
        <v/>
      </c>
      <c r="R427" s="1" t="str">
        <f>IF(IFERROR('1-Kurs'!R427/'1-Kurs'!R426-1,"")&lt;&gt;-100%,IFERROR('1-Kurs'!R427/'1-Kurs'!R426-1,""),"")</f>
        <v/>
      </c>
      <c r="S427" s="1" t="str">
        <f>IF(IFERROR('1-Kurs'!S427/'1-Kurs'!S426-1,"")&lt;&gt;-100%,IFERROR('1-Kurs'!S427/'1-Kurs'!S426-1,""),"")</f>
        <v/>
      </c>
      <c r="T427" s="1" t="str">
        <f>IF(IFERROR('1-Kurs'!T427/'1-Kurs'!T426-1,"")&lt;&gt;-100%,IFERROR('1-Kurs'!T427/'1-Kurs'!T426-1,""),"")</f>
        <v/>
      </c>
      <c r="U427" s="1" t="str">
        <f>IF(IFERROR('1-Kurs'!U427/'1-Kurs'!U426-1,"")&lt;&gt;-100%,IFERROR('1-Kurs'!U427/'1-Kurs'!U426-1,""),"")</f>
        <v/>
      </c>
      <c r="V427" s="1" t="str">
        <f>IF(IFERROR('1-Kurs'!V427/'1-Kurs'!V426-1,"")&lt;&gt;-100%,IFERROR('1-Kurs'!V427/'1-Kurs'!V426-1,""),"")</f>
        <v/>
      </c>
      <c r="W427" s="1" t="str">
        <f>IF(IFERROR('1-Kurs'!W427/'1-Kurs'!W426-1,"")&lt;&gt;-100%,IFERROR('1-Kurs'!W427/'1-Kurs'!W426-1,""),"")</f>
        <v/>
      </c>
      <c r="X427" s="1" t="str">
        <f>IF(IFERROR('1-Kurs'!X427/'1-Kurs'!X426-1,"")&lt;&gt;-100%,IFERROR('1-Kurs'!X427/'1-Kurs'!X426-1,""),"")</f>
        <v/>
      </c>
      <c r="Y427" s="1" t="str">
        <f>IF(IFERROR('1-Kurs'!Y427/'1-Kurs'!Y426-1,"")&lt;&gt;-100%,IFERROR('1-Kurs'!Y427/'1-Kurs'!Y426-1,""),"")</f>
        <v/>
      </c>
      <c r="Z427" s="1" t="str">
        <f>IF(IFERROR('1-Kurs'!Z427/'1-Kurs'!Z426-1,"")&lt;&gt;-100%,IFERROR('1-Kurs'!Z427/'1-Kurs'!Z426-1,""),"")</f>
        <v/>
      </c>
      <c r="AA427" s="1" t="str">
        <f>IF(IFERROR('1-Kurs'!AA427/'1-Kurs'!AA426-1,"")&lt;&gt;-100%,IFERROR('1-Kurs'!AA427/'1-Kurs'!AA426-1,""),"")</f>
        <v/>
      </c>
      <c r="AB427" s="1" t="str">
        <f>IF(IFERROR('1-Kurs'!AB427/'1-Kurs'!AB426-1,"")&lt;&gt;-100%,IFERROR('1-Kurs'!AB427/'1-Kurs'!AB426-1,""),"")</f>
        <v/>
      </c>
      <c r="AC427" s="5"/>
    </row>
    <row r="428" spans="1:29" ht="12.75" customHeight="1" x14ac:dyDescent="0.2">
      <c r="A428" s="9" t="str">
        <f>IF('1-Kurs'!A428=0,"",'1-Kurs'!A428)</f>
        <v/>
      </c>
      <c r="B428" s="1" t="str">
        <f>IF(IFERROR('1-Kurs'!B428/'1-Kurs'!B427-1,"")&lt;&gt;-100%,IFERROR('1-Kurs'!B428/'1-Kurs'!B427-1,""),"")</f>
        <v/>
      </c>
      <c r="C428" s="1" t="str">
        <f>IF(IFERROR('1-Kurs'!C428/'1-Kurs'!C427-1,"")&lt;&gt;-100%,IFERROR('1-Kurs'!C428/'1-Kurs'!C427-1,""),"")</f>
        <v/>
      </c>
      <c r="D428" s="1" t="str">
        <f>IF(IFERROR('1-Kurs'!D428/'1-Kurs'!D427-1,"")&lt;&gt;-100%,IFERROR('1-Kurs'!D428/'1-Kurs'!D427-1,""),"")</f>
        <v/>
      </c>
      <c r="E428" s="1" t="str">
        <f>IF(IFERROR('1-Kurs'!E428/'1-Kurs'!E427-1,"")&lt;&gt;-100%,IFERROR('1-Kurs'!E428/'1-Kurs'!E427-1,""),"")</f>
        <v/>
      </c>
      <c r="F428" s="1" t="str">
        <f>IF(IFERROR('1-Kurs'!F428/'1-Kurs'!F427-1,"")&lt;&gt;-100%,IFERROR('1-Kurs'!F428/'1-Kurs'!F427-1,""),"")</f>
        <v/>
      </c>
      <c r="G428" s="1" t="str">
        <f>IF(IFERROR('1-Kurs'!G428/'1-Kurs'!G427-1,"")&lt;&gt;-100%,IFERROR('1-Kurs'!G428/'1-Kurs'!G427-1,""),"")</f>
        <v/>
      </c>
      <c r="H428" s="1" t="str">
        <f>IF(IFERROR('1-Kurs'!H428/'1-Kurs'!H427-1,"")&lt;&gt;-100%,IFERROR('1-Kurs'!H428/'1-Kurs'!H427-1,""),"")</f>
        <v/>
      </c>
      <c r="I428" s="1" t="str">
        <f>IF(IFERROR('1-Kurs'!I428/'1-Kurs'!I427-1,"")&lt;&gt;-100%,IFERROR('1-Kurs'!I428/'1-Kurs'!I427-1,""),"")</f>
        <v/>
      </c>
      <c r="J428" s="1" t="str">
        <f>IF(IFERROR('1-Kurs'!J428/'1-Kurs'!J427-1,"")&lt;&gt;-100%,IFERROR('1-Kurs'!J428/'1-Kurs'!J427-1,""),"")</f>
        <v/>
      </c>
      <c r="K428" s="1" t="str">
        <f>IF(IFERROR('1-Kurs'!K428/'1-Kurs'!K427-1,"")&lt;&gt;-100%,IFERROR('1-Kurs'!K428/'1-Kurs'!K427-1,""),"")</f>
        <v/>
      </c>
      <c r="L428" s="1" t="str">
        <f>IF(IFERROR('1-Kurs'!L428/'1-Kurs'!L427-1,"")&lt;&gt;-100%,IFERROR('1-Kurs'!L428/'1-Kurs'!L427-1,""),"")</f>
        <v/>
      </c>
      <c r="M428" s="1" t="str">
        <f>IF(IFERROR('1-Kurs'!M428/'1-Kurs'!M427-1,"")&lt;&gt;-100%,IFERROR('1-Kurs'!M428/'1-Kurs'!M427-1,""),"")</f>
        <v/>
      </c>
      <c r="N428" s="1" t="str">
        <f>IF(IFERROR('1-Kurs'!N428/'1-Kurs'!N427-1,"")&lt;&gt;-100%,IFERROR('1-Kurs'!N428/'1-Kurs'!N427-1,""),"")</f>
        <v/>
      </c>
      <c r="O428" s="1" t="str">
        <f>IF(IFERROR('1-Kurs'!O428/'1-Kurs'!O427-1,"")&lt;&gt;-100%,IFERROR('1-Kurs'!O428/'1-Kurs'!O427-1,""),"")</f>
        <v/>
      </c>
      <c r="P428" s="1" t="str">
        <f>IF(IFERROR('1-Kurs'!P428/'1-Kurs'!P427-1,"")&lt;&gt;-100%,IFERROR('1-Kurs'!P428/'1-Kurs'!P427-1,""),"")</f>
        <v/>
      </c>
      <c r="Q428" s="1" t="str">
        <f>IF(IFERROR('1-Kurs'!Q428/'1-Kurs'!Q427-1,"")&lt;&gt;-100%,IFERROR('1-Kurs'!Q428/'1-Kurs'!Q427-1,""),"")</f>
        <v/>
      </c>
      <c r="R428" s="1" t="str">
        <f>IF(IFERROR('1-Kurs'!R428/'1-Kurs'!R427-1,"")&lt;&gt;-100%,IFERROR('1-Kurs'!R428/'1-Kurs'!R427-1,""),"")</f>
        <v/>
      </c>
      <c r="S428" s="1" t="str">
        <f>IF(IFERROR('1-Kurs'!S428/'1-Kurs'!S427-1,"")&lt;&gt;-100%,IFERROR('1-Kurs'!S428/'1-Kurs'!S427-1,""),"")</f>
        <v/>
      </c>
      <c r="T428" s="1" t="str">
        <f>IF(IFERROR('1-Kurs'!T428/'1-Kurs'!T427-1,"")&lt;&gt;-100%,IFERROR('1-Kurs'!T428/'1-Kurs'!T427-1,""),"")</f>
        <v/>
      </c>
      <c r="U428" s="1" t="str">
        <f>IF(IFERROR('1-Kurs'!U428/'1-Kurs'!U427-1,"")&lt;&gt;-100%,IFERROR('1-Kurs'!U428/'1-Kurs'!U427-1,""),"")</f>
        <v/>
      </c>
      <c r="V428" s="1" t="str">
        <f>IF(IFERROR('1-Kurs'!V428/'1-Kurs'!V427-1,"")&lt;&gt;-100%,IFERROR('1-Kurs'!V428/'1-Kurs'!V427-1,""),"")</f>
        <v/>
      </c>
      <c r="W428" s="1" t="str">
        <f>IF(IFERROR('1-Kurs'!W428/'1-Kurs'!W427-1,"")&lt;&gt;-100%,IFERROR('1-Kurs'!W428/'1-Kurs'!W427-1,""),"")</f>
        <v/>
      </c>
      <c r="X428" s="1" t="str">
        <f>IF(IFERROR('1-Kurs'!X428/'1-Kurs'!X427-1,"")&lt;&gt;-100%,IFERROR('1-Kurs'!X428/'1-Kurs'!X427-1,""),"")</f>
        <v/>
      </c>
      <c r="Y428" s="1" t="str">
        <f>IF(IFERROR('1-Kurs'!Y428/'1-Kurs'!Y427-1,"")&lt;&gt;-100%,IFERROR('1-Kurs'!Y428/'1-Kurs'!Y427-1,""),"")</f>
        <v/>
      </c>
      <c r="Z428" s="1" t="str">
        <f>IF(IFERROR('1-Kurs'!Z428/'1-Kurs'!Z427-1,"")&lt;&gt;-100%,IFERROR('1-Kurs'!Z428/'1-Kurs'!Z427-1,""),"")</f>
        <v/>
      </c>
      <c r="AA428" s="1" t="str">
        <f>IF(IFERROR('1-Kurs'!AA428/'1-Kurs'!AA427-1,"")&lt;&gt;-100%,IFERROR('1-Kurs'!AA428/'1-Kurs'!AA427-1,""),"")</f>
        <v/>
      </c>
      <c r="AB428" s="1" t="str">
        <f>IF(IFERROR('1-Kurs'!AB428/'1-Kurs'!AB427-1,"")&lt;&gt;-100%,IFERROR('1-Kurs'!AB428/'1-Kurs'!AB427-1,""),"")</f>
        <v/>
      </c>
      <c r="AC428" s="5"/>
    </row>
    <row r="429" spans="1:29" ht="12.75" customHeight="1" x14ac:dyDescent="0.2">
      <c r="A429" s="9" t="str">
        <f>IF('1-Kurs'!A429=0,"",'1-Kurs'!A429)</f>
        <v/>
      </c>
      <c r="B429" s="1" t="str">
        <f>IF(IFERROR('1-Kurs'!B429/'1-Kurs'!B428-1,"")&lt;&gt;-100%,IFERROR('1-Kurs'!B429/'1-Kurs'!B428-1,""),"")</f>
        <v/>
      </c>
      <c r="C429" s="1" t="str">
        <f>IF(IFERROR('1-Kurs'!C429/'1-Kurs'!C428-1,"")&lt;&gt;-100%,IFERROR('1-Kurs'!C429/'1-Kurs'!C428-1,""),"")</f>
        <v/>
      </c>
      <c r="D429" s="1" t="str">
        <f>IF(IFERROR('1-Kurs'!D429/'1-Kurs'!D428-1,"")&lt;&gt;-100%,IFERROR('1-Kurs'!D429/'1-Kurs'!D428-1,""),"")</f>
        <v/>
      </c>
      <c r="E429" s="1" t="str">
        <f>IF(IFERROR('1-Kurs'!E429/'1-Kurs'!E428-1,"")&lt;&gt;-100%,IFERROR('1-Kurs'!E429/'1-Kurs'!E428-1,""),"")</f>
        <v/>
      </c>
      <c r="F429" s="1" t="str">
        <f>IF(IFERROR('1-Kurs'!F429/'1-Kurs'!F428-1,"")&lt;&gt;-100%,IFERROR('1-Kurs'!F429/'1-Kurs'!F428-1,""),"")</f>
        <v/>
      </c>
      <c r="G429" s="1" t="str">
        <f>IF(IFERROR('1-Kurs'!G429/'1-Kurs'!G428-1,"")&lt;&gt;-100%,IFERROR('1-Kurs'!G429/'1-Kurs'!G428-1,""),"")</f>
        <v/>
      </c>
      <c r="H429" s="1" t="str">
        <f>IF(IFERROR('1-Kurs'!H429/'1-Kurs'!H428-1,"")&lt;&gt;-100%,IFERROR('1-Kurs'!H429/'1-Kurs'!H428-1,""),"")</f>
        <v/>
      </c>
      <c r="I429" s="1" t="str">
        <f>IF(IFERROR('1-Kurs'!I429/'1-Kurs'!I428-1,"")&lt;&gt;-100%,IFERROR('1-Kurs'!I429/'1-Kurs'!I428-1,""),"")</f>
        <v/>
      </c>
      <c r="J429" s="1" t="str">
        <f>IF(IFERROR('1-Kurs'!J429/'1-Kurs'!J428-1,"")&lt;&gt;-100%,IFERROR('1-Kurs'!J429/'1-Kurs'!J428-1,""),"")</f>
        <v/>
      </c>
      <c r="K429" s="1" t="str">
        <f>IF(IFERROR('1-Kurs'!K429/'1-Kurs'!K428-1,"")&lt;&gt;-100%,IFERROR('1-Kurs'!K429/'1-Kurs'!K428-1,""),"")</f>
        <v/>
      </c>
      <c r="L429" s="1" t="str">
        <f>IF(IFERROR('1-Kurs'!L429/'1-Kurs'!L428-1,"")&lt;&gt;-100%,IFERROR('1-Kurs'!L429/'1-Kurs'!L428-1,""),"")</f>
        <v/>
      </c>
      <c r="M429" s="1" t="str">
        <f>IF(IFERROR('1-Kurs'!M429/'1-Kurs'!M428-1,"")&lt;&gt;-100%,IFERROR('1-Kurs'!M429/'1-Kurs'!M428-1,""),"")</f>
        <v/>
      </c>
      <c r="N429" s="1" t="str">
        <f>IF(IFERROR('1-Kurs'!N429/'1-Kurs'!N428-1,"")&lt;&gt;-100%,IFERROR('1-Kurs'!N429/'1-Kurs'!N428-1,""),"")</f>
        <v/>
      </c>
      <c r="O429" s="1" t="str">
        <f>IF(IFERROR('1-Kurs'!O429/'1-Kurs'!O428-1,"")&lt;&gt;-100%,IFERROR('1-Kurs'!O429/'1-Kurs'!O428-1,""),"")</f>
        <v/>
      </c>
      <c r="P429" s="1" t="str">
        <f>IF(IFERROR('1-Kurs'!P429/'1-Kurs'!P428-1,"")&lt;&gt;-100%,IFERROR('1-Kurs'!P429/'1-Kurs'!P428-1,""),"")</f>
        <v/>
      </c>
      <c r="Q429" s="1" t="str">
        <f>IF(IFERROR('1-Kurs'!Q429/'1-Kurs'!Q428-1,"")&lt;&gt;-100%,IFERROR('1-Kurs'!Q429/'1-Kurs'!Q428-1,""),"")</f>
        <v/>
      </c>
      <c r="R429" s="1" t="str">
        <f>IF(IFERROR('1-Kurs'!R429/'1-Kurs'!R428-1,"")&lt;&gt;-100%,IFERROR('1-Kurs'!R429/'1-Kurs'!R428-1,""),"")</f>
        <v/>
      </c>
      <c r="S429" s="1" t="str">
        <f>IF(IFERROR('1-Kurs'!S429/'1-Kurs'!S428-1,"")&lt;&gt;-100%,IFERROR('1-Kurs'!S429/'1-Kurs'!S428-1,""),"")</f>
        <v/>
      </c>
      <c r="T429" s="1" t="str">
        <f>IF(IFERROR('1-Kurs'!T429/'1-Kurs'!T428-1,"")&lt;&gt;-100%,IFERROR('1-Kurs'!T429/'1-Kurs'!T428-1,""),"")</f>
        <v/>
      </c>
      <c r="U429" s="1" t="str">
        <f>IF(IFERROR('1-Kurs'!U429/'1-Kurs'!U428-1,"")&lt;&gt;-100%,IFERROR('1-Kurs'!U429/'1-Kurs'!U428-1,""),"")</f>
        <v/>
      </c>
      <c r="V429" s="1" t="str">
        <f>IF(IFERROR('1-Kurs'!V429/'1-Kurs'!V428-1,"")&lt;&gt;-100%,IFERROR('1-Kurs'!V429/'1-Kurs'!V428-1,""),"")</f>
        <v/>
      </c>
      <c r="W429" s="1" t="str">
        <f>IF(IFERROR('1-Kurs'!W429/'1-Kurs'!W428-1,"")&lt;&gt;-100%,IFERROR('1-Kurs'!W429/'1-Kurs'!W428-1,""),"")</f>
        <v/>
      </c>
      <c r="X429" s="1" t="str">
        <f>IF(IFERROR('1-Kurs'!X429/'1-Kurs'!X428-1,"")&lt;&gt;-100%,IFERROR('1-Kurs'!X429/'1-Kurs'!X428-1,""),"")</f>
        <v/>
      </c>
      <c r="Y429" s="1" t="str">
        <f>IF(IFERROR('1-Kurs'!Y429/'1-Kurs'!Y428-1,"")&lt;&gt;-100%,IFERROR('1-Kurs'!Y429/'1-Kurs'!Y428-1,""),"")</f>
        <v/>
      </c>
      <c r="Z429" s="1" t="str">
        <f>IF(IFERROR('1-Kurs'!Z429/'1-Kurs'!Z428-1,"")&lt;&gt;-100%,IFERROR('1-Kurs'!Z429/'1-Kurs'!Z428-1,""),"")</f>
        <v/>
      </c>
      <c r="AA429" s="1" t="str">
        <f>IF(IFERROR('1-Kurs'!AA429/'1-Kurs'!AA428-1,"")&lt;&gt;-100%,IFERROR('1-Kurs'!AA429/'1-Kurs'!AA428-1,""),"")</f>
        <v/>
      </c>
      <c r="AB429" s="1" t="str">
        <f>IF(IFERROR('1-Kurs'!AB429/'1-Kurs'!AB428-1,"")&lt;&gt;-100%,IFERROR('1-Kurs'!AB429/'1-Kurs'!AB428-1,""),"")</f>
        <v/>
      </c>
      <c r="AC429" s="5"/>
    </row>
    <row r="430" spans="1:29" ht="12.75" customHeight="1" x14ac:dyDescent="0.2">
      <c r="A430" s="9" t="str">
        <f>IF('1-Kurs'!A430=0,"",'1-Kurs'!A430)</f>
        <v/>
      </c>
      <c r="B430" s="1" t="str">
        <f>IF(IFERROR('1-Kurs'!B430/'1-Kurs'!B429-1,"")&lt;&gt;-100%,IFERROR('1-Kurs'!B430/'1-Kurs'!B429-1,""),"")</f>
        <v/>
      </c>
      <c r="C430" s="1" t="str">
        <f>IF(IFERROR('1-Kurs'!C430/'1-Kurs'!C429-1,"")&lt;&gt;-100%,IFERROR('1-Kurs'!C430/'1-Kurs'!C429-1,""),"")</f>
        <v/>
      </c>
      <c r="D430" s="1" t="str">
        <f>IF(IFERROR('1-Kurs'!D430/'1-Kurs'!D429-1,"")&lt;&gt;-100%,IFERROR('1-Kurs'!D430/'1-Kurs'!D429-1,""),"")</f>
        <v/>
      </c>
      <c r="E430" s="1" t="str">
        <f>IF(IFERROR('1-Kurs'!E430/'1-Kurs'!E429-1,"")&lt;&gt;-100%,IFERROR('1-Kurs'!E430/'1-Kurs'!E429-1,""),"")</f>
        <v/>
      </c>
      <c r="F430" s="1" t="str">
        <f>IF(IFERROR('1-Kurs'!F430/'1-Kurs'!F429-1,"")&lt;&gt;-100%,IFERROR('1-Kurs'!F430/'1-Kurs'!F429-1,""),"")</f>
        <v/>
      </c>
      <c r="G430" s="1" t="str">
        <f>IF(IFERROR('1-Kurs'!G430/'1-Kurs'!G429-1,"")&lt;&gt;-100%,IFERROR('1-Kurs'!G430/'1-Kurs'!G429-1,""),"")</f>
        <v/>
      </c>
      <c r="H430" s="1" t="str">
        <f>IF(IFERROR('1-Kurs'!H430/'1-Kurs'!H429-1,"")&lt;&gt;-100%,IFERROR('1-Kurs'!H430/'1-Kurs'!H429-1,""),"")</f>
        <v/>
      </c>
      <c r="I430" s="1" t="str">
        <f>IF(IFERROR('1-Kurs'!I430/'1-Kurs'!I429-1,"")&lt;&gt;-100%,IFERROR('1-Kurs'!I430/'1-Kurs'!I429-1,""),"")</f>
        <v/>
      </c>
      <c r="J430" s="1" t="str">
        <f>IF(IFERROR('1-Kurs'!J430/'1-Kurs'!J429-1,"")&lt;&gt;-100%,IFERROR('1-Kurs'!J430/'1-Kurs'!J429-1,""),"")</f>
        <v/>
      </c>
      <c r="K430" s="1" t="str">
        <f>IF(IFERROR('1-Kurs'!K430/'1-Kurs'!K429-1,"")&lt;&gt;-100%,IFERROR('1-Kurs'!K430/'1-Kurs'!K429-1,""),"")</f>
        <v/>
      </c>
      <c r="L430" s="1" t="str">
        <f>IF(IFERROR('1-Kurs'!L430/'1-Kurs'!L429-1,"")&lt;&gt;-100%,IFERROR('1-Kurs'!L430/'1-Kurs'!L429-1,""),"")</f>
        <v/>
      </c>
      <c r="M430" s="1" t="str">
        <f>IF(IFERROR('1-Kurs'!M430/'1-Kurs'!M429-1,"")&lt;&gt;-100%,IFERROR('1-Kurs'!M430/'1-Kurs'!M429-1,""),"")</f>
        <v/>
      </c>
      <c r="N430" s="1" t="str">
        <f>IF(IFERROR('1-Kurs'!N430/'1-Kurs'!N429-1,"")&lt;&gt;-100%,IFERROR('1-Kurs'!N430/'1-Kurs'!N429-1,""),"")</f>
        <v/>
      </c>
      <c r="O430" s="1" t="str">
        <f>IF(IFERROR('1-Kurs'!O430/'1-Kurs'!O429-1,"")&lt;&gt;-100%,IFERROR('1-Kurs'!O430/'1-Kurs'!O429-1,""),"")</f>
        <v/>
      </c>
      <c r="P430" s="1" t="str">
        <f>IF(IFERROR('1-Kurs'!P430/'1-Kurs'!P429-1,"")&lt;&gt;-100%,IFERROR('1-Kurs'!P430/'1-Kurs'!P429-1,""),"")</f>
        <v/>
      </c>
      <c r="Q430" s="1" t="str">
        <f>IF(IFERROR('1-Kurs'!Q430/'1-Kurs'!Q429-1,"")&lt;&gt;-100%,IFERROR('1-Kurs'!Q430/'1-Kurs'!Q429-1,""),"")</f>
        <v/>
      </c>
      <c r="R430" s="1" t="str">
        <f>IF(IFERROR('1-Kurs'!R430/'1-Kurs'!R429-1,"")&lt;&gt;-100%,IFERROR('1-Kurs'!R430/'1-Kurs'!R429-1,""),"")</f>
        <v/>
      </c>
      <c r="S430" s="1" t="str">
        <f>IF(IFERROR('1-Kurs'!S430/'1-Kurs'!S429-1,"")&lt;&gt;-100%,IFERROR('1-Kurs'!S430/'1-Kurs'!S429-1,""),"")</f>
        <v/>
      </c>
      <c r="T430" s="1" t="str">
        <f>IF(IFERROR('1-Kurs'!T430/'1-Kurs'!T429-1,"")&lt;&gt;-100%,IFERROR('1-Kurs'!T430/'1-Kurs'!T429-1,""),"")</f>
        <v/>
      </c>
      <c r="U430" s="1" t="str">
        <f>IF(IFERROR('1-Kurs'!U430/'1-Kurs'!U429-1,"")&lt;&gt;-100%,IFERROR('1-Kurs'!U430/'1-Kurs'!U429-1,""),"")</f>
        <v/>
      </c>
      <c r="V430" s="1" t="str">
        <f>IF(IFERROR('1-Kurs'!V430/'1-Kurs'!V429-1,"")&lt;&gt;-100%,IFERROR('1-Kurs'!V430/'1-Kurs'!V429-1,""),"")</f>
        <v/>
      </c>
      <c r="W430" s="1" t="str">
        <f>IF(IFERROR('1-Kurs'!W430/'1-Kurs'!W429-1,"")&lt;&gt;-100%,IFERROR('1-Kurs'!W430/'1-Kurs'!W429-1,""),"")</f>
        <v/>
      </c>
      <c r="X430" s="1" t="str">
        <f>IF(IFERROR('1-Kurs'!X430/'1-Kurs'!X429-1,"")&lt;&gt;-100%,IFERROR('1-Kurs'!X430/'1-Kurs'!X429-1,""),"")</f>
        <v/>
      </c>
      <c r="Y430" s="1" t="str">
        <f>IF(IFERROR('1-Kurs'!Y430/'1-Kurs'!Y429-1,"")&lt;&gt;-100%,IFERROR('1-Kurs'!Y430/'1-Kurs'!Y429-1,""),"")</f>
        <v/>
      </c>
      <c r="Z430" s="1" t="str">
        <f>IF(IFERROR('1-Kurs'!Z430/'1-Kurs'!Z429-1,"")&lt;&gt;-100%,IFERROR('1-Kurs'!Z430/'1-Kurs'!Z429-1,""),"")</f>
        <v/>
      </c>
      <c r="AA430" s="1" t="str">
        <f>IF(IFERROR('1-Kurs'!AA430/'1-Kurs'!AA429-1,"")&lt;&gt;-100%,IFERROR('1-Kurs'!AA430/'1-Kurs'!AA429-1,""),"")</f>
        <v/>
      </c>
      <c r="AB430" s="1" t="str">
        <f>IF(IFERROR('1-Kurs'!AB430/'1-Kurs'!AB429-1,"")&lt;&gt;-100%,IFERROR('1-Kurs'!AB430/'1-Kurs'!AB429-1,""),"")</f>
        <v/>
      </c>
      <c r="AC430" s="5"/>
    </row>
    <row r="431" spans="1:29" ht="12.75" customHeight="1" x14ac:dyDescent="0.2">
      <c r="A431" s="9" t="str">
        <f>IF('1-Kurs'!A431=0,"",'1-Kurs'!A431)</f>
        <v/>
      </c>
      <c r="B431" s="1" t="str">
        <f>IF(IFERROR('1-Kurs'!B431/'1-Kurs'!B430-1,"")&lt;&gt;-100%,IFERROR('1-Kurs'!B431/'1-Kurs'!B430-1,""),"")</f>
        <v/>
      </c>
      <c r="C431" s="1" t="str">
        <f>IF(IFERROR('1-Kurs'!C431/'1-Kurs'!C430-1,"")&lt;&gt;-100%,IFERROR('1-Kurs'!C431/'1-Kurs'!C430-1,""),"")</f>
        <v/>
      </c>
      <c r="D431" s="1" t="str">
        <f>IF(IFERROR('1-Kurs'!D431/'1-Kurs'!D430-1,"")&lt;&gt;-100%,IFERROR('1-Kurs'!D431/'1-Kurs'!D430-1,""),"")</f>
        <v/>
      </c>
      <c r="E431" s="1" t="str">
        <f>IF(IFERROR('1-Kurs'!E431/'1-Kurs'!E430-1,"")&lt;&gt;-100%,IFERROR('1-Kurs'!E431/'1-Kurs'!E430-1,""),"")</f>
        <v/>
      </c>
      <c r="F431" s="1" t="str">
        <f>IF(IFERROR('1-Kurs'!F431/'1-Kurs'!F430-1,"")&lt;&gt;-100%,IFERROR('1-Kurs'!F431/'1-Kurs'!F430-1,""),"")</f>
        <v/>
      </c>
      <c r="G431" s="1" t="str">
        <f>IF(IFERROR('1-Kurs'!G431/'1-Kurs'!G430-1,"")&lt;&gt;-100%,IFERROR('1-Kurs'!G431/'1-Kurs'!G430-1,""),"")</f>
        <v/>
      </c>
      <c r="H431" s="1" t="str">
        <f>IF(IFERROR('1-Kurs'!H431/'1-Kurs'!H430-1,"")&lt;&gt;-100%,IFERROR('1-Kurs'!H431/'1-Kurs'!H430-1,""),"")</f>
        <v/>
      </c>
      <c r="I431" s="1" t="str">
        <f>IF(IFERROR('1-Kurs'!I431/'1-Kurs'!I430-1,"")&lt;&gt;-100%,IFERROR('1-Kurs'!I431/'1-Kurs'!I430-1,""),"")</f>
        <v/>
      </c>
      <c r="J431" s="1" t="str">
        <f>IF(IFERROR('1-Kurs'!J431/'1-Kurs'!J430-1,"")&lt;&gt;-100%,IFERROR('1-Kurs'!J431/'1-Kurs'!J430-1,""),"")</f>
        <v/>
      </c>
      <c r="K431" s="1" t="str">
        <f>IF(IFERROR('1-Kurs'!K431/'1-Kurs'!K430-1,"")&lt;&gt;-100%,IFERROR('1-Kurs'!K431/'1-Kurs'!K430-1,""),"")</f>
        <v/>
      </c>
      <c r="L431" s="1" t="str">
        <f>IF(IFERROR('1-Kurs'!L431/'1-Kurs'!L430-1,"")&lt;&gt;-100%,IFERROR('1-Kurs'!L431/'1-Kurs'!L430-1,""),"")</f>
        <v/>
      </c>
      <c r="M431" s="1" t="str">
        <f>IF(IFERROR('1-Kurs'!M431/'1-Kurs'!M430-1,"")&lt;&gt;-100%,IFERROR('1-Kurs'!M431/'1-Kurs'!M430-1,""),"")</f>
        <v/>
      </c>
      <c r="N431" s="1" t="str">
        <f>IF(IFERROR('1-Kurs'!N431/'1-Kurs'!N430-1,"")&lt;&gt;-100%,IFERROR('1-Kurs'!N431/'1-Kurs'!N430-1,""),"")</f>
        <v/>
      </c>
      <c r="O431" s="1" t="str">
        <f>IF(IFERROR('1-Kurs'!O431/'1-Kurs'!O430-1,"")&lt;&gt;-100%,IFERROR('1-Kurs'!O431/'1-Kurs'!O430-1,""),"")</f>
        <v/>
      </c>
      <c r="P431" s="1" t="str">
        <f>IF(IFERROR('1-Kurs'!P431/'1-Kurs'!P430-1,"")&lt;&gt;-100%,IFERROR('1-Kurs'!P431/'1-Kurs'!P430-1,""),"")</f>
        <v/>
      </c>
      <c r="Q431" s="1" t="str">
        <f>IF(IFERROR('1-Kurs'!Q431/'1-Kurs'!Q430-1,"")&lt;&gt;-100%,IFERROR('1-Kurs'!Q431/'1-Kurs'!Q430-1,""),"")</f>
        <v/>
      </c>
      <c r="R431" s="1" t="str">
        <f>IF(IFERROR('1-Kurs'!R431/'1-Kurs'!R430-1,"")&lt;&gt;-100%,IFERROR('1-Kurs'!R431/'1-Kurs'!R430-1,""),"")</f>
        <v/>
      </c>
      <c r="S431" s="1" t="str">
        <f>IF(IFERROR('1-Kurs'!S431/'1-Kurs'!S430-1,"")&lt;&gt;-100%,IFERROR('1-Kurs'!S431/'1-Kurs'!S430-1,""),"")</f>
        <v/>
      </c>
      <c r="T431" s="1" t="str">
        <f>IF(IFERROR('1-Kurs'!T431/'1-Kurs'!T430-1,"")&lt;&gt;-100%,IFERROR('1-Kurs'!T431/'1-Kurs'!T430-1,""),"")</f>
        <v/>
      </c>
      <c r="U431" s="1" t="str">
        <f>IF(IFERROR('1-Kurs'!U431/'1-Kurs'!U430-1,"")&lt;&gt;-100%,IFERROR('1-Kurs'!U431/'1-Kurs'!U430-1,""),"")</f>
        <v/>
      </c>
      <c r="V431" s="1" t="str">
        <f>IF(IFERROR('1-Kurs'!V431/'1-Kurs'!V430-1,"")&lt;&gt;-100%,IFERROR('1-Kurs'!V431/'1-Kurs'!V430-1,""),"")</f>
        <v/>
      </c>
      <c r="W431" s="1" t="str">
        <f>IF(IFERROR('1-Kurs'!W431/'1-Kurs'!W430-1,"")&lt;&gt;-100%,IFERROR('1-Kurs'!W431/'1-Kurs'!W430-1,""),"")</f>
        <v/>
      </c>
      <c r="X431" s="1" t="str">
        <f>IF(IFERROR('1-Kurs'!X431/'1-Kurs'!X430-1,"")&lt;&gt;-100%,IFERROR('1-Kurs'!X431/'1-Kurs'!X430-1,""),"")</f>
        <v/>
      </c>
      <c r="Y431" s="1" t="str">
        <f>IF(IFERROR('1-Kurs'!Y431/'1-Kurs'!Y430-1,"")&lt;&gt;-100%,IFERROR('1-Kurs'!Y431/'1-Kurs'!Y430-1,""),"")</f>
        <v/>
      </c>
      <c r="Z431" s="1" t="str">
        <f>IF(IFERROR('1-Kurs'!Z431/'1-Kurs'!Z430-1,"")&lt;&gt;-100%,IFERROR('1-Kurs'!Z431/'1-Kurs'!Z430-1,""),"")</f>
        <v/>
      </c>
      <c r="AA431" s="1" t="str">
        <f>IF(IFERROR('1-Kurs'!AA431/'1-Kurs'!AA430-1,"")&lt;&gt;-100%,IFERROR('1-Kurs'!AA431/'1-Kurs'!AA430-1,""),"")</f>
        <v/>
      </c>
      <c r="AB431" s="1" t="str">
        <f>IF(IFERROR('1-Kurs'!AB431/'1-Kurs'!AB430-1,"")&lt;&gt;-100%,IFERROR('1-Kurs'!AB431/'1-Kurs'!AB430-1,""),"")</f>
        <v/>
      </c>
      <c r="AC431" s="5"/>
    </row>
    <row r="432" spans="1:29" ht="12.75" customHeight="1" x14ac:dyDescent="0.2">
      <c r="A432" s="9" t="str">
        <f>IF('1-Kurs'!A432=0,"",'1-Kurs'!A432)</f>
        <v/>
      </c>
      <c r="B432" s="1" t="str">
        <f>IF(IFERROR('1-Kurs'!B432/'1-Kurs'!B431-1,"")&lt;&gt;-100%,IFERROR('1-Kurs'!B432/'1-Kurs'!B431-1,""),"")</f>
        <v/>
      </c>
      <c r="C432" s="1" t="str">
        <f>IF(IFERROR('1-Kurs'!C432/'1-Kurs'!C431-1,"")&lt;&gt;-100%,IFERROR('1-Kurs'!C432/'1-Kurs'!C431-1,""),"")</f>
        <v/>
      </c>
      <c r="D432" s="1" t="str">
        <f>IF(IFERROR('1-Kurs'!D432/'1-Kurs'!D431-1,"")&lt;&gt;-100%,IFERROR('1-Kurs'!D432/'1-Kurs'!D431-1,""),"")</f>
        <v/>
      </c>
      <c r="E432" s="1" t="str">
        <f>IF(IFERROR('1-Kurs'!E432/'1-Kurs'!E431-1,"")&lt;&gt;-100%,IFERROR('1-Kurs'!E432/'1-Kurs'!E431-1,""),"")</f>
        <v/>
      </c>
      <c r="F432" s="1" t="str">
        <f>IF(IFERROR('1-Kurs'!F432/'1-Kurs'!F431-1,"")&lt;&gt;-100%,IFERROR('1-Kurs'!F432/'1-Kurs'!F431-1,""),"")</f>
        <v/>
      </c>
      <c r="G432" s="1" t="str">
        <f>IF(IFERROR('1-Kurs'!G432/'1-Kurs'!G431-1,"")&lt;&gt;-100%,IFERROR('1-Kurs'!G432/'1-Kurs'!G431-1,""),"")</f>
        <v/>
      </c>
      <c r="H432" s="1" t="str">
        <f>IF(IFERROR('1-Kurs'!H432/'1-Kurs'!H431-1,"")&lt;&gt;-100%,IFERROR('1-Kurs'!H432/'1-Kurs'!H431-1,""),"")</f>
        <v/>
      </c>
      <c r="I432" s="1" t="str">
        <f>IF(IFERROR('1-Kurs'!I432/'1-Kurs'!I431-1,"")&lt;&gt;-100%,IFERROR('1-Kurs'!I432/'1-Kurs'!I431-1,""),"")</f>
        <v/>
      </c>
      <c r="J432" s="1" t="str">
        <f>IF(IFERROR('1-Kurs'!J432/'1-Kurs'!J431-1,"")&lt;&gt;-100%,IFERROR('1-Kurs'!J432/'1-Kurs'!J431-1,""),"")</f>
        <v/>
      </c>
      <c r="K432" s="1" t="str">
        <f>IF(IFERROR('1-Kurs'!K432/'1-Kurs'!K431-1,"")&lt;&gt;-100%,IFERROR('1-Kurs'!K432/'1-Kurs'!K431-1,""),"")</f>
        <v/>
      </c>
      <c r="L432" s="1" t="str">
        <f>IF(IFERROR('1-Kurs'!L432/'1-Kurs'!L431-1,"")&lt;&gt;-100%,IFERROR('1-Kurs'!L432/'1-Kurs'!L431-1,""),"")</f>
        <v/>
      </c>
      <c r="M432" s="1" t="str">
        <f>IF(IFERROR('1-Kurs'!M432/'1-Kurs'!M431-1,"")&lt;&gt;-100%,IFERROR('1-Kurs'!M432/'1-Kurs'!M431-1,""),"")</f>
        <v/>
      </c>
      <c r="N432" s="1" t="str">
        <f>IF(IFERROR('1-Kurs'!N432/'1-Kurs'!N431-1,"")&lt;&gt;-100%,IFERROR('1-Kurs'!N432/'1-Kurs'!N431-1,""),"")</f>
        <v/>
      </c>
      <c r="O432" s="1" t="str">
        <f>IF(IFERROR('1-Kurs'!O432/'1-Kurs'!O431-1,"")&lt;&gt;-100%,IFERROR('1-Kurs'!O432/'1-Kurs'!O431-1,""),"")</f>
        <v/>
      </c>
      <c r="P432" s="1" t="str">
        <f>IF(IFERROR('1-Kurs'!P432/'1-Kurs'!P431-1,"")&lt;&gt;-100%,IFERROR('1-Kurs'!P432/'1-Kurs'!P431-1,""),"")</f>
        <v/>
      </c>
      <c r="Q432" s="1" t="str">
        <f>IF(IFERROR('1-Kurs'!Q432/'1-Kurs'!Q431-1,"")&lt;&gt;-100%,IFERROR('1-Kurs'!Q432/'1-Kurs'!Q431-1,""),"")</f>
        <v/>
      </c>
      <c r="R432" s="1" t="str">
        <f>IF(IFERROR('1-Kurs'!R432/'1-Kurs'!R431-1,"")&lt;&gt;-100%,IFERROR('1-Kurs'!R432/'1-Kurs'!R431-1,""),"")</f>
        <v/>
      </c>
      <c r="S432" s="1" t="str">
        <f>IF(IFERROR('1-Kurs'!S432/'1-Kurs'!S431-1,"")&lt;&gt;-100%,IFERROR('1-Kurs'!S432/'1-Kurs'!S431-1,""),"")</f>
        <v/>
      </c>
      <c r="T432" s="1" t="str">
        <f>IF(IFERROR('1-Kurs'!T432/'1-Kurs'!T431-1,"")&lt;&gt;-100%,IFERROR('1-Kurs'!T432/'1-Kurs'!T431-1,""),"")</f>
        <v/>
      </c>
      <c r="U432" s="1" t="str">
        <f>IF(IFERROR('1-Kurs'!U432/'1-Kurs'!U431-1,"")&lt;&gt;-100%,IFERROR('1-Kurs'!U432/'1-Kurs'!U431-1,""),"")</f>
        <v/>
      </c>
      <c r="V432" s="1" t="str">
        <f>IF(IFERROR('1-Kurs'!V432/'1-Kurs'!V431-1,"")&lt;&gt;-100%,IFERROR('1-Kurs'!V432/'1-Kurs'!V431-1,""),"")</f>
        <v/>
      </c>
      <c r="W432" s="1" t="str">
        <f>IF(IFERROR('1-Kurs'!W432/'1-Kurs'!W431-1,"")&lt;&gt;-100%,IFERROR('1-Kurs'!W432/'1-Kurs'!W431-1,""),"")</f>
        <v/>
      </c>
      <c r="X432" s="1" t="str">
        <f>IF(IFERROR('1-Kurs'!X432/'1-Kurs'!X431-1,"")&lt;&gt;-100%,IFERROR('1-Kurs'!X432/'1-Kurs'!X431-1,""),"")</f>
        <v/>
      </c>
      <c r="Y432" s="1" t="str">
        <f>IF(IFERROR('1-Kurs'!Y432/'1-Kurs'!Y431-1,"")&lt;&gt;-100%,IFERROR('1-Kurs'!Y432/'1-Kurs'!Y431-1,""),"")</f>
        <v/>
      </c>
      <c r="Z432" s="1" t="str">
        <f>IF(IFERROR('1-Kurs'!Z432/'1-Kurs'!Z431-1,"")&lt;&gt;-100%,IFERROR('1-Kurs'!Z432/'1-Kurs'!Z431-1,""),"")</f>
        <v/>
      </c>
      <c r="AA432" s="1" t="str">
        <f>IF(IFERROR('1-Kurs'!AA432/'1-Kurs'!AA431-1,"")&lt;&gt;-100%,IFERROR('1-Kurs'!AA432/'1-Kurs'!AA431-1,""),"")</f>
        <v/>
      </c>
      <c r="AB432" s="1" t="str">
        <f>IF(IFERROR('1-Kurs'!AB432/'1-Kurs'!AB431-1,"")&lt;&gt;-100%,IFERROR('1-Kurs'!AB432/'1-Kurs'!AB431-1,""),"")</f>
        <v/>
      </c>
      <c r="AC432" s="5"/>
    </row>
    <row r="433" spans="1:29" ht="12.75" customHeight="1" x14ac:dyDescent="0.2">
      <c r="A433" s="9" t="str">
        <f>IF('1-Kurs'!A433=0,"",'1-Kurs'!A433)</f>
        <v/>
      </c>
      <c r="B433" s="1" t="str">
        <f>IF(IFERROR('1-Kurs'!B433/'1-Kurs'!B432-1,"")&lt;&gt;-100%,IFERROR('1-Kurs'!B433/'1-Kurs'!B432-1,""),"")</f>
        <v/>
      </c>
      <c r="C433" s="1" t="str">
        <f>IF(IFERROR('1-Kurs'!C433/'1-Kurs'!C432-1,"")&lt;&gt;-100%,IFERROR('1-Kurs'!C433/'1-Kurs'!C432-1,""),"")</f>
        <v/>
      </c>
      <c r="D433" s="1" t="str">
        <f>IF(IFERROR('1-Kurs'!D433/'1-Kurs'!D432-1,"")&lt;&gt;-100%,IFERROR('1-Kurs'!D433/'1-Kurs'!D432-1,""),"")</f>
        <v/>
      </c>
      <c r="E433" s="1" t="str">
        <f>IF(IFERROR('1-Kurs'!E433/'1-Kurs'!E432-1,"")&lt;&gt;-100%,IFERROR('1-Kurs'!E433/'1-Kurs'!E432-1,""),"")</f>
        <v/>
      </c>
      <c r="F433" s="1" t="str">
        <f>IF(IFERROR('1-Kurs'!F433/'1-Kurs'!F432-1,"")&lt;&gt;-100%,IFERROR('1-Kurs'!F433/'1-Kurs'!F432-1,""),"")</f>
        <v/>
      </c>
      <c r="G433" s="1" t="str">
        <f>IF(IFERROR('1-Kurs'!G433/'1-Kurs'!G432-1,"")&lt;&gt;-100%,IFERROR('1-Kurs'!G433/'1-Kurs'!G432-1,""),"")</f>
        <v/>
      </c>
      <c r="H433" s="1" t="str">
        <f>IF(IFERROR('1-Kurs'!H433/'1-Kurs'!H432-1,"")&lt;&gt;-100%,IFERROR('1-Kurs'!H433/'1-Kurs'!H432-1,""),"")</f>
        <v/>
      </c>
      <c r="I433" s="1" t="str">
        <f>IF(IFERROR('1-Kurs'!I433/'1-Kurs'!I432-1,"")&lt;&gt;-100%,IFERROR('1-Kurs'!I433/'1-Kurs'!I432-1,""),"")</f>
        <v/>
      </c>
      <c r="J433" s="1" t="str">
        <f>IF(IFERROR('1-Kurs'!J433/'1-Kurs'!J432-1,"")&lt;&gt;-100%,IFERROR('1-Kurs'!J433/'1-Kurs'!J432-1,""),"")</f>
        <v/>
      </c>
      <c r="K433" s="1" t="str">
        <f>IF(IFERROR('1-Kurs'!K433/'1-Kurs'!K432-1,"")&lt;&gt;-100%,IFERROR('1-Kurs'!K433/'1-Kurs'!K432-1,""),"")</f>
        <v/>
      </c>
      <c r="L433" s="1" t="str">
        <f>IF(IFERROR('1-Kurs'!L433/'1-Kurs'!L432-1,"")&lt;&gt;-100%,IFERROR('1-Kurs'!L433/'1-Kurs'!L432-1,""),"")</f>
        <v/>
      </c>
      <c r="M433" s="1" t="str">
        <f>IF(IFERROR('1-Kurs'!M433/'1-Kurs'!M432-1,"")&lt;&gt;-100%,IFERROR('1-Kurs'!M433/'1-Kurs'!M432-1,""),"")</f>
        <v/>
      </c>
      <c r="N433" s="1" t="str">
        <f>IF(IFERROR('1-Kurs'!N433/'1-Kurs'!N432-1,"")&lt;&gt;-100%,IFERROR('1-Kurs'!N433/'1-Kurs'!N432-1,""),"")</f>
        <v/>
      </c>
      <c r="O433" s="1" t="str">
        <f>IF(IFERROR('1-Kurs'!O433/'1-Kurs'!O432-1,"")&lt;&gt;-100%,IFERROR('1-Kurs'!O433/'1-Kurs'!O432-1,""),"")</f>
        <v/>
      </c>
      <c r="P433" s="1" t="str">
        <f>IF(IFERROR('1-Kurs'!P433/'1-Kurs'!P432-1,"")&lt;&gt;-100%,IFERROR('1-Kurs'!P433/'1-Kurs'!P432-1,""),"")</f>
        <v/>
      </c>
      <c r="Q433" s="1" t="str">
        <f>IF(IFERROR('1-Kurs'!Q433/'1-Kurs'!Q432-1,"")&lt;&gt;-100%,IFERROR('1-Kurs'!Q433/'1-Kurs'!Q432-1,""),"")</f>
        <v/>
      </c>
      <c r="R433" s="1" t="str">
        <f>IF(IFERROR('1-Kurs'!R433/'1-Kurs'!R432-1,"")&lt;&gt;-100%,IFERROR('1-Kurs'!R433/'1-Kurs'!R432-1,""),"")</f>
        <v/>
      </c>
      <c r="S433" s="1" t="str">
        <f>IF(IFERROR('1-Kurs'!S433/'1-Kurs'!S432-1,"")&lt;&gt;-100%,IFERROR('1-Kurs'!S433/'1-Kurs'!S432-1,""),"")</f>
        <v/>
      </c>
      <c r="T433" s="1" t="str">
        <f>IF(IFERROR('1-Kurs'!T433/'1-Kurs'!T432-1,"")&lt;&gt;-100%,IFERROR('1-Kurs'!T433/'1-Kurs'!T432-1,""),"")</f>
        <v/>
      </c>
      <c r="U433" s="1" t="str">
        <f>IF(IFERROR('1-Kurs'!U433/'1-Kurs'!U432-1,"")&lt;&gt;-100%,IFERROR('1-Kurs'!U433/'1-Kurs'!U432-1,""),"")</f>
        <v/>
      </c>
      <c r="V433" s="1" t="str">
        <f>IF(IFERROR('1-Kurs'!V433/'1-Kurs'!V432-1,"")&lt;&gt;-100%,IFERROR('1-Kurs'!V433/'1-Kurs'!V432-1,""),"")</f>
        <v/>
      </c>
      <c r="W433" s="1" t="str">
        <f>IF(IFERROR('1-Kurs'!W433/'1-Kurs'!W432-1,"")&lt;&gt;-100%,IFERROR('1-Kurs'!W433/'1-Kurs'!W432-1,""),"")</f>
        <v/>
      </c>
      <c r="X433" s="1" t="str">
        <f>IF(IFERROR('1-Kurs'!X433/'1-Kurs'!X432-1,"")&lt;&gt;-100%,IFERROR('1-Kurs'!X433/'1-Kurs'!X432-1,""),"")</f>
        <v/>
      </c>
      <c r="Y433" s="1" t="str">
        <f>IF(IFERROR('1-Kurs'!Y433/'1-Kurs'!Y432-1,"")&lt;&gt;-100%,IFERROR('1-Kurs'!Y433/'1-Kurs'!Y432-1,""),"")</f>
        <v/>
      </c>
      <c r="Z433" s="1" t="str">
        <f>IF(IFERROR('1-Kurs'!Z433/'1-Kurs'!Z432-1,"")&lt;&gt;-100%,IFERROR('1-Kurs'!Z433/'1-Kurs'!Z432-1,""),"")</f>
        <v/>
      </c>
      <c r="AA433" s="1" t="str">
        <f>IF(IFERROR('1-Kurs'!AA433/'1-Kurs'!AA432-1,"")&lt;&gt;-100%,IFERROR('1-Kurs'!AA433/'1-Kurs'!AA432-1,""),"")</f>
        <v/>
      </c>
      <c r="AB433" s="1" t="str">
        <f>IF(IFERROR('1-Kurs'!AB433/'1-Kurs'!AB432-1,"")&lt;&gt;-100%,IFERROR('1-Kurs'!AB433/'1-Kurs'!AB432-1,""),"")</f>
        <v/>
      </c>
      <c r="AC433" s="5"/>
    </row>
    <row r="434" spans="1:29" ht="12.75" customHeight="1" x14ac:dyDescent="0.2">
      <c r="A434" s="9" t="str">
        <f>IF('1-Kurs'!A434=0,"",'1-Kurs'!A434)</f>
        <v/>
      </c>
      <c r="B434" s="1" t="str">
        <f>IF(IFERROR('1-Kurs'!B434/'1-Kurs'!B433-1,"")&lt;&gt;-100%,IFERROR('1-Kurs'!B434/'1-Kurs'!B433-1,""),"")</f>
        <v/>
      </c>
      <c r="C434" s="1" t="str">
        <f>IF(IFERROR('1-Kurs'!C434/'1-Kurs'!C433-1,"")&lt;&gt;-100%,IFERROR('1-Kurs'!C434/'1-Kurs'!C433-1,""),"")</f>
        <v/>
      </c>
      <c r="D434" s="1" t="str">
        <f>IF(IFERROR('1-Kurs'!D434/'1-Kurs'!D433-1,"")&lt;&gt;-100%,IFERROR('1-Kurs'!D434/'1-Kurs'!D433-1,""),"")</f>
        <v/>
      </c>
      <c r="E434" s="1" t="str">
        <f>IF(IFERROR('1-Kurs'!E434/'1-Kurs'!E433-1,"")&lt;&gt;-100%,IFERROR('1-Kurs'!E434/'1-Kurs'!E433-1,""),"")</f>
        <v/>
      </c>
      <c r="F434" s="1" t="str">
        <f>IF(IFERROR('1-Kurs'!F434/'1-Kurs'!F433-1,"")&lt;&gt;-100%,IFERROR('1-Kurs'!F434/'1-Kurs'!F433-1,""),"")</f>
        <v/>
      </c>
      <c r="G434" s="1" t="str">
        <f>IF(IFERROR('1-Kurs'!G434/'1-Kurs'!G433-1,"")&lt;&gt;-100%,IFERROR('1-Kurs'!G434/'1-Kurs'!G433-1,""),"")</f>
        <v/>
      </c>
      <c r="H434" s="1" t="str">
        <f>IF(IFERROR('1-Kurs'!H434/'1-Kurs'!H433-1,"")&lt;&gt;-100%,IFERROR('1-Kurs'!H434/'1-Kurs'!H433-1,""),"")</f>
        <v/>
      </c>
      <c r="I434" s="1" t="str">
        <f>IF(IFERROR('1-Kurs'!I434/'1-Kurs'!I433-1,"")&lt;&gt;-100%,IFERROR('1-Kurs'!I434/'1-Kurs'!I433-1,""),"")</f>
        <v/>
      </c>
      <c r="J434" s="1" t="str">
        <f>IF(IFERROR('1-Kurs'!J434/'1-Kurs'!J433-1,"")&lt;&gt;-100%,IFERROR('1-Kurs'!J434/'1-Kurs'!J433-1,""),"")</f>
        <v/>
      </c>
      <c r="K434" s="1" t="str">
        <f>IF(IFERROR('1-Kurs'!K434/'1-Kurs'!K433-1,"")&lt;&gt;-100%,IFERROR('1-Kurs'!K434/'1-Kurs'!K433-1,""),"")</f>
        <v/>
      </c>
      <c r="L434" s="1" t="str">
        <f>IF(IFERROR('1-Kurs'!L434/'1-Kurs'!L433-1,"")&lt;&gt;-100%,IFERROR('1-Kurs'!L434/'1-Kurs'!L433-1,""),"")</f>
        <v/>
      </c>
      <c r="M434" s="1" t="str">
        <f>IF(IFERROR('1-Kurs'!M434/'1-Kurs'!M433-1,"")&lt;&gt;-100%,IFERROR('1-Kurs'!M434/'1-Kurs'!M433-1,""),"")</f>
        <v/>
      </c>
      <c r="N434" s="1" t="str">
        <f>IF(IFERROR('1-Kurs'!N434/'1-Kurs'!N433-1,"")&lt;&gt;-100%,IFERROR('1-Kurs'!N434/'1-Kurs'!N433-1,""),"")</f>
        <v/>
      </c>
      <c r="O434" s="1" t="str">
        <f>IF(IFERROR('1-Kurs'!O434/'1-Kurs'!O433-1,"")&lt;&gt;-100%,IFERROR('1-Kurs'!O434/'1-Kurs'!O433-1,""),"")</f>
        <v/>
      </c>
      <c r="P434" s="1" t="str">
        <f>IF(IFERROR('1-Kurs'!P434/'1-Kurs'!P433-1,"")&lt;&gt;-100%,IFERROR('1-Kurs'!P434/'1-Kurs'!P433-1,""),"")</f>
        <v/>
      </c>
      <c r="Q434" s="1" t="str">
        <f>IF(IFERROR('1-Kurs'!Q434/'1-Kurs'!Q433-1,"")&lt;&gt;-100%,IFERROR('1-Kurs'!Q434/'1-Kurs'!Q433-1,""),"")</f>
        <v/>
      </c>
      <c r="R434" s="1" t="str">
        <f>IF(IFERROR('1-Kurs'!R434/'1-Kurs'!R433-1,"")&lt;&gt;-100%,IFERROR('1-Kurs'!R434/'1-Kurs'!R433-1,""),"")</f>
        <v/>
      </c>
      <c r="S434" s="1" t="str">
        <f>IF(IFERROR('1-Kurs'!S434/'1-Kurs'!S433-1,"")&lt;&gt;-100%,IFERROR('1-Kurs'!S434/'1-Kurs'!S433-1,""),"")</f>
        <v/>
      </c>
      <c r="T434" s="1" t="str">
        <f>IF(IFERROR('1-Kurs'!T434/'1-Kurs'!T433-1,"")&lt;&gt;-100%,IFERROR('1-Kurs'!T434/'1-Kurs'!T433-1,""),"")</f>
        <v/>
      </c>
      <c r="U434" s="1" t="str">
        <f>IF(IFERROR('1-Kurs'!U434/'1-Kurs'!U433-1,"")&lt;&gt;-100%,IFERROR('1-Kurs'!U434/'1-Kurs'!U433-1,""),"")</f>
        <v/>
      </c>
      <c r="V434" s="1" t="str">
        <f>IF(IFERROR('1-Kurs'!V434/'1-Kurs'!V433-1,"")&lt;&gt;-100%,IFERROR('1-Kurs'!V434/'1-Kurs'!V433-1,""),"")</f>
        <v/>
      </c>
      <c r="W434" s="1" t="str">
        <f>IF(IFERROR('1-Kurs'!W434/'1-Kurs'!W433-1,"")&lt;&gt;-100%,IFERROR('1-Kurs'!W434/'1-Kurs'!W433-1,""),"")</f>
        <v/>
      </c>
      <c r="X434" s="1" t="str">
        <f>IF(IFERROR('1-Kurs'!X434/'1-Kurs'!X433-1,"")&lt;&gt;-100%,IFERROR('1-Kurs'!X434/'1-Kurs'!X433-1,""),"")</f>
        <v/>
      </c>
      <c r="Y434" s="1" t="str">
        <f>IF(IFERROR('1-Kurs'!Y434/'1-Kurs'!Y433-1,"")&lt;&gt;-100%,IFERROR('1-Kurs'!Y434/'1-Kurs'!Y433-1,""),"")</f>
        <v/>
      </c>
      <c r="Z434" s="1" t="str">
        <f>IF(IFERROR('1-Kurs'!Z434/'1-Kurs'!Z433-1,"")&lt;&gt;-100%,IFERROR('1-Kurs'!Z434/'1-Kurs'!Z433-1,""),"")</f>
        <v/>
      </c>
      <c r="AA434" s="1" t="str">
        <f>IF(IFERROR('1-Kurs'!AA434/'1-Kurs'!AA433-1,"")&lt;&gt;-100%,IFERROR('1-Kurs'!AA434/'1-Kurs'!AA433-1,""),"")</f>
        <v/>
      </c>
      <c r="AB434" s="1" t="str">
        <f>IF(IFERROR('1-Kurs'!AB434/'1-Kurs'!AB433-1,"")&lt;&gt;-100%,IFERROR('1-Kurs'!AB434/'1-Kurs'!AB433-1,""),"")</f>
        <v/>
      </c>
      <c r="AC434" s="5"/>
    </row>
    <row r="435" spans="1:29" ht="12.75" customHeight="1" x14ac:dyDescent="0.2">
      <c r="A435" s="9" t="str">
        <f>IF('1-Kurs'!A435=0,"",'1-Kurs'!A435)</f>
        <v/>
      </c>
      <c r="B435" s="1" t="str">
        <f>IF(IFERROR('1-Kurs'!B435/'1-Kurs'!B434-1,"")&lt;&gt;-100%,IFERROR('1-Kurs'!B435/'1-Kurs'!B434-1,""),"")</f>
        <v/>
      </c>
      <c r="C435" s="1" t="str">
        <f>IF(IFERROR('1-Kurs'!C435/'1-Kurs'!C434-1,"")&lt;&gt;-100%,IFERROR('1-Kurs'!C435/'1-Kurs'!C434-1,""),"")</f>
        <v/>
      </c>
      <c r="D435" s="1" t="str">
        <f>IF(IFERROR('1-Kurs'!D435/'1-Kurs'!D434-1,"")&lt;&gt;-100%,IFERROR('1-Kurs'!D435/'1-Kurs'!D434-1,""),"")</f>
        <v/>
      </c>
      <c r="E435" s="1" t="str">
        <f>IF(IFERROR('1-Kurs'!E435/'1-Kurs'!E434-1,"")&lt;&gt;-100%,IFERROR('1-Kurs'!E435/'1-Kurs'!E434-1,""),"")</f>
        <v/>
      </c>
      <c r="F435" s="1" t="str">
        <f>IF(IFERROR('1-Kurs'!F435/'1-Kurs'!F434-1,"")&lt;&gt;-100%,IFERROR('1-Kurs'!F435/'1-Kurs'!F434-1,""),"")</f>
        <v/>
      </c>
      <c r="G435" s="1" t="str">
        <f>IF(IFERROR('1-Kurs'!G435/'1-Kurs'!G434-1,"")&lt;&gt;-100%,IFERROR('1-Kurs'!G435/'1-Kurs'!G434-1,""),"")</f>
        <v/>
      </c>
      <c r="H435" s="1" t="str">
        <f>IF(IFERROR('1-Kurs'!H435/'1-Kurs'!H434-1,"")&lt;&gt;-100%,IFERROR('1-Kurs'!H435/'1-Kurs'!H434-1,""),"")</f>
        <v/>
      </c>
      <c r="I435" s="1" t="str">
        <f>IF(IFERROR('1-Kurs'!I435/'1-Kurs'!I434-1,"")&lt;&gt;-100%,IFERROR('1-Kurs'!I435/'1-Kurs'!I434-1,""),"")</f>
        <v/>
      </c>
      <c r="J435" s="1" t="str">
        <f>IF(IFERROR('1-Kurs'!J435/'1-Kurs'!J434-1,"")&lt;&gt;-100%,IFERROR('1-Kurs'!J435/'1-Kurs'!J434-1,""),"")</f>
        <v/>
      </c>
      <c r="K435" s="1" t="str">
        <f>IF(IFERROR('1-Kurs'!K435/'1-Kurs'!K434-1,"")&lt;&gt;-100%,IFERROR('1-Kurs'!K435/'1-Kurs'!K434-1,""),"")</f>
        <v/>
      </c>
      <c r="L435" s="1" t="str">
        <f>IF(IFERROR('1-Kurs'!L435/'1-Kurs'!L434-1,"")&lt;&gt;-100%,IFERROR('1-Kurs'!L435/'1-Kurs'!L434-1,""),"")</f>
        <v/>
      </c>
      <c r="M435" s="1" t="str">
        <f>IF(IFERROR('1-Kurs'!M435/'1-Kurs'!M434-1,"")&lt;&gt;-100%,IFERROR('1-Kurs'!M435/'1-Kurs'!M434-1,""),"")</f>
        <v/>
      </c>
      <c r="N435" s="1" t="str">
        <f>IF(IFERROR('1-Kurs'!N435/'1-Kurs'!N434-1,"")&lt;&gt;-100%,IFERROR('1-Kurs'!N435/'1-Kurs'!N434-1,""),"")</f>
        <v/>
      </c>
      <c r="O435" s="1" t="str">
        <f>IF(IFERROR('1-Kurs'!O435/'1-Kurs'!O434-1,"")&lt;&gt;-100%,IFERROR('1-Kurs'!O435/'1-Kurs'!O434-1,""),"")</f>
        <v/>
      </c>
      <c r="P435" s="1" t="str">
        <f>IF(IFERROR('1-Kurs'!P435/'1-Kurs'!P434-1,"")&lt;&gt;-100%,IFERROR('1-Kurs'!P435/'1-Kurs'!P434-1,""),"")</f>
        <v/>
      </c>
      <c r="Q435" s="1" t="str">
        <f>IF(IFERROR('1-Kurs'!Q435/'1-Kurs'!Q434-1,"")&lt;&gt;-100%,IFERROR('1-Kurs'!Q435/'1-Kurs'!Q434-1,""),"")</f>
        <v/>
      </c>
      <c r="R435" s="1" t="str">
        <f>IF(IFERROR('1-Kurs'!R435/'1-Kurs'!R434-1,"")&lt;&gt;-100%,IFERROR('1-Kurs'!R435/'1-Kurs'!R434-1,""),"")</f>
        <v/>
      </c>
      <c r="S435" s="1" t="str">
        <f>IF(IFERROR('1-Kurs'!S435/'1-Kurs'!S434-1,"")&lt;&gt;-100%,IFERROR('1-Kurs'!S435/'1-Kurs'!S434-1,""),"")</f>
        <v/>
      </c>
      <c r="T435" s="1" t="str">
        <f>IF(IFERROR('1-Kurs'!T435/'1-Kurs'!T434-1,"")&lt;&gt;-100%,IFERROR('1-Kurs'!T435/'1-Kurs'!T434-1,""),"")</f>
        <v/>
      </c>
      <c r="U435" s="1" t="str">
        <f>IF(IFERROR('1-Kurs'!U435/'1-Kurs'!U434-1,"")&lt;&gt;-100%,IFERROR('1-Kurs'!U435/'1-Kurs'!U434-1,""),"")</f>
        <v/>
      </c>
      <c r="V435" s="1" t="str">
        <f>IF(IFERROR('1-Kurs'!V435/'1-Kurs'!V434-1,"")&lt;&gt;-100%,IFERROR('1-Kurs'!V435/'1-Kurs'!V434-1,""),"")</f>
        <v/>
      </c>
      <c r="W435" s="1" t="str">
        <f>IF(IFERROR('1-Kurs'!W435/'1-Kurs'!W434-1,"")&lt;&gt;-100%,IFERROR('1-Kurs'!W435/'1-Kurs'!W434-1,""),"")</f>
        <v/>
      </c>
      <c r="X435" s="1" t="str">
        <f>IF(IFERROR('1-Kurs'!X435/'1-Kurs'!X434-1,"")&lt;&gt;-100%,IFERROR('1-Kurs'!X435/'1-Kurs'!X434-1,""),"")</f>
        <v/>
      </c>
      <c r="Y435" s="1" t="str">
        <f>IF(IFERROR('1-Kurs'!Y435/'1-Kurs'!Y434-1,"")&lt;&gt;-100%,IFERROR('1-Kurs'!Y435/'1-Kurs'!Y434-1,""),"")</f>
        <v/>
      </c>
      <c r="Z435" s="1" t="str">
        <f>IF(IFERROR('1-Kurs'!Z435/'1-Kurs'!Z434-1,"")&lt;&gt;-100%,IFERROR('1-Kurs'!Z435/'1-Kurs'!Z434-1,""),"")</f>
        <v/>
      </c>
      <c r="AA435" s="1" t="str">
        <f>IF(IFERROR('1-Kurs'!AA435/'1-Kurs'!AA434-1,"")&lt;&gt;-100%,IFERROR('1-Kurs'!AA435/'1-Kurs'!AA434-1,""),"")</f>
        <v/>
      </c>
      <c r="AB435" s="1" t="str">
        <f>IF(IFERROR('1-Kurs'!AB435/'1-Kurs'!AB434-1,"")&lt;&gt;-100%,IFERROR('1-Kurs'!AB435/'1-Kurs'!AB434-1,""),"")</f>
        <v/>
      </c>
      <c r="AC435" s="5"/>
    </row>
    <row r="436" spans="1:29" ht="12.75" customHeight="1" x14ac:dyDescent="0.2">
      <c r="A436" s="9" t="str">
        <f>IF('1-Kurs'!A436=0,"",'1-Kurs'!A436)</f>
        <v/>
      </c>
      <c r="B436" s="1" t="str">
        <f>IF(IFERROR('1-Kurs'!B436/'1-Kurs'!B435-1,"")&lt;&gt;-100%,IFERROR('1-Kurs'!B436/'1-Kurs'!B435-1,""),"")</f>
        <v/>
      </c>
      <c r="C436" s="1" t="str">
        <f>IF(IFERROR('1-Kurs'!C436/'1-Kurs'!C435-1,"")&lt;&gt;-100%,IFERROR('1-Kurs'!C436/'1-Kurs'!C435-1,""),"")</f>
        <v/>
      </c>
      <c r="D436" s="1" t="str">
        <f>IF(IFERROR('1-Kurs'!D436/'1-Kurs'!D435-1,"")&lt;&gt;-100%,IFERROR('1-Kurs'!D436/'1-Kurs'!D435-1,""),"")</f>
        <v/>
      </c>
      <c r="E436" s="1" t="str">
        <f>IF(IFERROR('1-Kurs'!E436/'1-Kurs'!E435-1,"")&lt;&gt;-100%,IFERROR('1-Kurs'!E436/'1-Kurs'!E435-1,""),"")</f>
        <v/>
      </c>
      <c r="F436" s="1" t="str">
        <f>IF(IFERROR('1-Kurs'!F436/'1-Kurs'!F435-1,"")&lt;&gt;-100%,IFERROR('1-Kurs'!F436/'1-Kurs'!F435-1,""),"")</f>
        <v/>
      </c>
      <c r="G436" s="1" t="str">
        <f>IF(IFERROR('1-Kurs'!G436/'1-Kurs'!G435-1,"")&lt;&gt;-100%,IFERROR('1-Kurs'!G436/'1-Kurs'!G435-1,""),"")</f>
        <v/>
      </c>
      <c r="H436" s="1" t="str">
        <f>IF(IFERROR('1-Kurs'!H436/'1-Kurs'!H435-1,"")&lt;&gt;-100%,IFERROR('1-Kurs'!H436/'1-Kurs'!H435-1,""),"")</f>
        <v/>
      </c>
      <c r="I436" s="1" t="str">
        <f>IF(IFERROR('1-Kurs'!I436/'1-Kurs'!I435-1,"")&lt;&gt;-100%,IFERROR('1-Kurs'!I436/'1-Kurs'!I435-1,""),"")</f>
        <v/>
      </c>
      <c r="J436" s="1" t="str">
        <f>IF(IFERROR('1-Kurs'!J436/'1-Kurs'!J435-1,"")&lt;&gt;-100%,IFERROR('1-Kurs'!J436/'1-Kurs'!J435-1,""),"")</f>
        <v/>
      </c>
      <c r="K436" s="1" t="str">
        <f>IF(IFERROR('1-Kurs'!K436/'1-Kurs'!K435-1,"")&lt;&gt;-100%,IFERROR('1-Kurs'!K436/'1-Kurs'!K435-1,""),"")</f>
        <v/>
      </c>
      <c r="L436" s="1" t="str">
        <f>IF(IFERROR('1-Kurs'!L436/'1-Kurs'!L435-1,"")&lt;&gt;-100%,IFERROR('1-Kurs'!L436/'1-Kurs'!L435-1,""),"")</f>
        <v/>
      </c>
      <c r="M436" s="1" t="str">
        <f>IF(IFERROR('1-Kurs'!M436/'1-Kurs'!M435-1,"")&lt;&gt;-100%,IFERROR('1-Kurs'!M436/'1-Kurs'!M435-1,""),"")</f>
        <v/>
      </c>
      <c r="N436" s="1" t="str">
        <f>IF(IFERROR('1-Kurs'!N436/'1-Kurs'!N435-1,"")&lt;&gt;-100%,IFERROR('1-Kurs'!N436/'1-Kurs'!N435-1,""),"")</f>
        <v/>
      </c>
      <c r="O436" s="1" t="str">
        <f>IF(IFERROR('1-Kurs'!O436/'1-Kurs'!O435-1,"")&lt;&gt;-100%,IFERROR('1-Kurs'!O436/'1-Kurs'!O435-1,""),"")</f>
        <v/>
      </c>
      <c r="P436" s="1" t="str">
        <f>IF(IFERROR('1-Kurs'!P436/'1-Kurs'!P435-1,"")&lt;&gt;-100%,IFERROR('1-Kurs'!P436/'1-Kurs'!P435-1,""),"")</f>
        <v/>
      </c>
      <c r="Q436" s="1" t="str">
        <f>IF(IFERROR('1-Kurs'!Q436/'1-Kurs'!Q435-1,"")&lt;&gt;-100%,IFERROR('1-Kurs'!Q436/'1-Kurs'!Q435-1,""),"")</f>
        <v/>
      </c>
      <c r="R436" s="1" t="str">
        <f>IF(IFERROR('1-Kurs'!R436/'1-Kurs'!R435-1,"")&lt;&gt;-100%,IFERROR('1-Kurs'!R436/'1-Kurs'!R435-1,""),"")</f>
        <v/>
      </c>
      <c r="S436" s="1" t="str">
        <f>IF(IFERROR('1-Kurs'!S436/'1-Kurs'!S435-1,"")&lt;&gt;-100%,IFERROR('1-Kurs'!S436/'1-Kurs'!S435-1,""),"")</f>
        <v/>
      </c>
      <c r="T436" s="1" t="str">
        <f>IF(IFERROR('1-Kurs'!T436/'1-Kurs'!T435-1,"")&lt;&gt;-100%,IFERROR('1-Kurs'!T436/'1-Kurs'!T435-1,""),"")</f>
        <v/>
      </c>
      <c r="U436" s="1" t="str">
        <f>IF(IFERROR('1-Kurs'!U436/'1-Kurs'!U435-1,"")&lt;&gt;-100%,IFERROR('1-Kurs'!U436/'1-Kurs'!U435-1,""),"")</f>
        <v/>
      </c>
      <c r="V436" s="1" t="str">
        <f>IF(IFERROR('1-Kurs'!V436/'1-Kurs'!V435-1,"")&lt;&gt;-100%,IFERROR('1-Kurs'!V436/'1-Kurs'!V435-1,""),"")</f>
        <v/>
      </c>
      <c r="W436" s="1" t="str">
        <f>IF(IFERROR('1-Kurs'!W436/'1-Kurs'!W435-1,"")&lt;&gt;-100%,IFERROR('1-Kurs'!W436/'1-Kurs'!W435-1,""),"")</f>
        <v/>
      </c>
      <c r="X436" s="1" t="str">
        <f>IF(IFERROR('1-Kurs'!X436/'1-Kurs'!X435-1,"")&lt;&gt;-100%,IFERROR('1-Kurs'!X436/'1-Kurs'!X435-1,""),"")</f>
        <v/>
      </c>
      <c r="Y436" s="1" t="str">
        <f>IF(IFERROR('1-Kurs'!Y436/'1-Kurs'!Y435-1,"")&lt;&gt;-100%,IFERROR('1-Kurs'!Y436/'1-Kurs'!Y435-1,""),"")</f>
        <v/>
      </c>
      <c r="Z436" s="1" t="str">
        <f>IF(IFERROR('1-Kurs'!Z436/'1-Kurs'!Z435-1,"")&lt;&gt;-100%,IFERROR('1-Kurs'!Z436/'1-Kurs'!Z435-1,""),"")</f>
        <v/>
      </c>
      <c r="AA436" s="1" t="str">
        <f>IF(IFERROR('1-Kurs'!AA436/'1-Kurs'!AA435-1,"")&lt;&gt;-100%,IFERROR('1-Kurs'!AA436/'1-Kurs'!AA435-1,""),"")</f>
        <v/>
      </c>
      <c r="AB436" s="1" t="str">
        <f>IF(IFERROR('1-Kurs'!AB436/'1-Kurs'!AB435-1,"")&lt;&gt;-100%,IFERROR('1-Kurs'!AB436/'1-Kurs'!AB435-1,""),"")</f>
        <v/>
      </c>
      <c r="AC436" s="5"/>
    </row>
    <row r="437" spans="1:29" ht="12.75" customHeight="1" x14ac:dyDescent="0.2">
      <c r="A437" s="9" t="str">
        <f>IF('1-Kurs'!A437=0,"",'1-Kurs'!A437)</f>
        <v/>
      </c>
      <c r="B437" s="1" t="str">
        <f>IF(IFERROR('1-Kurs'!B437/'1-Kurs'!B436-1,"")&lt;&gt;-100%,IFERROR('1-Kurs'!B437/'1-Kurs'!B436-1,""),"")</f>
        <v/>
      </c>
      <c r="C437" s="1" t="str">
        <f>IF(IFERROR('1-Kurs'!C437/'1-Kurs'!C436-1,"")&lt;&gt;-100%,IFERROR('1-Kurs'!C437/'1-Kurs'!C436-1,""),"")</f>
        <v/>
      </c>
      <c r="D437" s="1" t="str">
        <f>IF(IFERROR('1-Kurs'!D437/'1-Kurs'!D436-1,"")&lt;&gt;-100%,IFERROR('1-Kurs'!D437/'1-Kurs'!D436-1,""),"")</f>
        <v/>
      </c>
      <c r="E437" s="1" t="str">
        <f>IF(IFERROR('1-Kurs'!E437/'1-Kurs'!E436-1,"")&lt;&gt;-100%,IFERROR('1-Kurs'!E437/'1-Kurs'!E436-1,""),"")</f>
        <v/>
      </c>
      <c r="F437" s="1" t="str">
        <f>IF(IFERROR('1-Kurs'!F437/'1-Kurs'!F436-1,"")&lt;&gt;-100%,IFERROR('1-Kurs'!F437/'1-Kurs'!F436-1,""),"")</f>
        <v/>
      </c>
      <c r="G437" s="1" t="str">
        <f>IF(IFERROR('1-Kurs'!G437/'1-Kurs'!G436-1,"")&lt;&gt;-100%,IFERROR('1-Kurs'!G437/'1-Kurs'!G436-1,""),"")</f>
        <v/>
      </c>
      <c r="H437" s="1" t="str">
        <f>IF(IFERROR('1-Kurs'!H437/'1-Kurs'!H436-1,"")&lt;&gt;-100%,IFERROR('1-Kurs'!H437/'1-Kurs'!H436-1,""),"")</f>
        <v/>
      </c>
      <c r="I437" s="1" t="str">
        <f>IF(IFERROR('1-Kurs'!I437/'1-Kurs'!I436-1,"")&lt;&gt;-100%,IFERROR('1-Kurs'!I437/'1-Kurs'!I436-1,""),"")</f>
        <v/>
      </c>
      <c r="J437" s="1" t="str">
        <f>IF(IFERROR('1-Kurs'!J437/'1-Kurs'!J436-1,"")&lt;&gt;-100%,IFERROR('1-Kurs'!J437/'1-Kurs'!J436-1,""),"")</f>
        <v/>
      </c>
      <c r="K437" s="1" t="str">
        <f>IF(IFERROR('1-Kurs'!K437/'1-Kurs'!K436-1,"")&lt;&gt;-100%,IFERROR('1-Kurs'!K437/'1-Kurs'!K436-1,""),"")</f>
        <v/>
      </c>
      <c r="L437" s="1" t="str">
        <f>IF(IFERROR('1-Kurs'!L437/'1-Kurs'!L436-1,"")&lt;&gt;-100%,IFERROR('1-Kurs'!L437/'1-Kurs'!L436-1,""),"")</f>
        <v/>
      </c>
      <c r="M437" s="1" t="str">
        <f>IF(IFERROR('1-Kurs'!M437/'1-Kurs'!M436-1,"")&lt;&gt;-100%,IFERROR('1-Kurs'!M437/'1-Kurs'!M436-1,""),"")</f>
        <v/>
      </c>
      <c r="N437" s="1" t="str">
        <f>IF(IFERROR('1-Kurs'!N437/'1-Kurs'!N436-1,"")&lt;&gt;-100%,IFERROR('1-Kurs'!N437/'1-Kurs'!N436-1,""),"")</f>
        <v/>
      </c>
      <c r="O437" s="1" t="str">
        <f>IF(IFERROR('1-Kurs'!O437/'1-Kurs'!O436-1,"")&lt;&gt;-100%,IFERROR('1-Kurs'!O437/'1-Kurs'!O436-1,""),"")</f>
        <v/>
      </c>
      <c r="P437" s="1" t="str">
        <f>IF(IFERROR('1-Kurs'!P437/'1-Kurs'!P436-1,"")&lt;&gt;-100%,IFERROR('1-Kurs'!P437/'1-Kurs'!P436-1,""),"")</f>
        <v/>
      </c>
      <c r="Q437" s="1" t="str">
        <f>IF(IFERROR('1-Kurs'!Q437/'1-Kurs'!Q436-1,"")&lt;&gt;-100%,IFERROR('1-Kurs'!Q437/'1-Kurs'!Q436-1,""),"")</f>
        <v/>
      </c>
      <c r="R437" s="1" t="str">
        <f>IF(IFERROR('1-Kurs'!R437/'1-Kurs'!R436-1,"")&lt;&gt;-100%,IFERROR('1-Kurs'!R437/'1-Kurs'!R436-1,""),"")</f>
        <v/>
      </c>
      <c r="S437" s="1" t="str">
        <f>IF(IFERROR('1-Kurs'!S437/'1-Kurs'!S436-1,"")&lt;&gt;-100%,IFERROR('1-Kurs'!S437/'1-Kurs'!S436-1,""),"")</f>
        <v/>
      </c>
      <c r="T437" s="1" t="str">
        <f>IF(IFERROR('1-Kurs'!T437/'1-Kurs'!T436-1,"")&lt;&gt;-100%,IFERROR('1-Kurs'!T437/'1-Kurs'!T436-1,""),"")</f>
        <v/>
      </c>
      <c r="U437" s="1" t="str">
        <f>IF(IFERROR('1-Kurs'!U437/'1-Kurs'!U436-1,"")&lt;&gt;-100%,IFERROR('1-Kurs'!U437/'1-Kurs'!U436-1,""),"")</f>
        <v/>
      </c>
      <c r="V437" s="1" t="str">
        <f>IF(IFERROR('1-Kurs'!V437/'1-Kurs'!V436-1,"")&lt;&gt;-100%,IFERROR('1-Kurs'!V437/'1-Kurs'!V436-1,""),"")</f>
        <v/>
      </c>
      <c r="W437" s="1" t="str">
        <f>IF(IFERROR('1-Kurs'!W437/'1-Kurs'!W436-1,"")&lt;&gt;-100%,IFERROR('1-Kurs'!W437/'1-Kurs'!W436-1,""),"")</f>
        <v/>
      </c>
      <c r="X437" s="1" t="str">
        <f>IF(IFERROR('1-Kurs'!X437/'1-Kurs'!X436-1,"")&lt;&gt;-100%,IFERROR('1-Kurs'!X437/'1-Kurs'!X436-1,""),"")</f>
        <v/>
      </c>
      <c r="Y437" s="1" t="str">
        <f>IF(IFERROR('1-Kurs'!Y437/'1-Kurs'!Y436-1,"")&lt;&gt;-100%,IFERROR('1-Kurs'!Y437/'1-Kurs'!Y436-1,""),"")</f>
        <v/>
      </c>
      <c r="Z437" s="1" t="str">
        <f>IF(IFERROR('1-Kurs'!Z437/'1-Kurs'!Z436-1,"")&lt;&gt;-100%,IFERROR('1-Kurs'!Z437/'1-Kurs'!Z436-1,""),"")</f>
        <v/>
      </c>
      <c r="AA437" s="1" t="str">
        <f>IF(IFERROR('1-Kurs'!AA437/'1-Kurs'!AA436-1,"")&lt;&gt;-100%,IFERROR('1-Kurs'!AA437/'1-Kurs'!AA436-1,""),"")</f>
        <v/>
      </c>
      <c r="AB437" s="1" t="str">
        <f>IF(IFERROR('1-Kurs'!AB437/'1-Kurs'!AB436-1,"")&lt;&gt;-100%,IFERROR('1-Kurs'!AB437/'1-Kurs'!AB436-1,""),"")</f>
        <v/>
      </c>
      <c r="AC437" s="5"/>
    </row>
    <row r="438" spans="1:29" ht="12.75" customHeight="1" x14ac:dyDescent="0.2">
      <c r="A438" s="9" t="str">
        <f>IF('1-Kurs'!A438=0,"",'1-Kurs'!A438)</f>
        <v/>
      </c>
      <c r="B438" s="1" t="str">
        <f>IF(IFERROR('1-Kurs'!B438/'1-Kurs'!B437-1,"")&lt;&gt;-100%,IFERROR('1-Kurs'!B438/'1-Kurs'!B437-1,""),"")</f>
        <v/>
      </c>
      <c r="C438" s="1" t="str">
        <f>IF(IFERROR('1-Kurs'!C438/'1-Kurs'!C437-1,"")&lt;&gt;-100%,IFERROR('1-Kurs'!C438/'1-Kurs'!C437-1,""),"")</f>
        <v/>
      </c>
      <c r="D438" s="1" t="str">
        <f>IF(IFERROR('1-Kurs'!D438/'1-Kurs'!D437-1,"")&lt;&gt;-100%,IFERROR('1-Kurs'!D438/'1-Kurs'!D437-1,""),"")</f>
        <v/>
      </c>
      <c r="E438" s="1" t="str">
        <f>IF(IFERROR('1-Kurs'!E438/'1-Kurs'!E437-1,"")&lt;&gt;-100%,IFERROR('1-Kurs'!E438/'1-Kurs'!E437-1,""),"")</f>
        <v/>
      </c>
      <c r="F438" s="1" t="str">
        <f>IF(IFERROR('1-Kurs'!F438/'1-Kurs'!F437-1,"")&lt;&gt;-100%,IFERROR('1-Kurs'!F438/'1-Kurs'!F437-1,""),"")</f>
        <v/>
      </c>
      <c r="G438" s="1" t="str">
        <f>IF(IFERROR('1-Kurs'!G438/'1-Kurs'!G437-1,"")&lt;&gt;-100%,IFERROR('1-Kurs'!G438/'1-Kurs'!G437-1,""),"")</f>
        <v/>
      </c>
      <c r="H438" s="1" t="str">
        <f>IF(IFERROR('1-Kurs'!H438/'1-Kurs'!H437-1,"")&lt;&gt;-100%,IFERROR('1-Kurs'!H438/'1-Kurs'!H437-1,""),"")</f>
        <v/>
      </c>
      <c r="I438" s="1" t="str">
        <f>IF(IFERROR('1-Kurs'!I438/'1-Kurs'!I437-1,"")&lt;&gt;-100%,IFERROR('1-Kurs'!I438/'1-Kurs'!I437-1,""),"")</f>
        <v/>
      </c>
      <c r="J438" s="1" t="str">
        <f>IF(IFERROR('1-Kurs'!J438/'1-Kurs'!J437-1,"")&lt;&gt;-100%,IFERROR('1-Kurs'!J438/'1-Kurs'!J437-1,""),"")</f>
        <v/>
      </c>
      <c r="K438" s="1" t="str">
        <f>IF(IFERROR('1-Kurs'!K438/'1-Kurs'!K437-1,"")&lt;&gt;-100%,IFERROR('1-Kurs'!K438/'1-Kurs'!K437-1,""),"")</f>
        <v/>
      </c>
      <c r="L438" s="1" t="str">
        <f>IF(IFERROR('1-Kurs'!L438/'1-Kurs'!L437-1,"")&lt;&gt;-100%,IFERROR('1-Kurs'!L438/'1-Kurs'!L437-1,""),"")</f>
        <v/>
      </c>
      <c r="M438" s="1" t="str">
        <f>IF(IFERROR('1-Kurs'!M438/'1-Kurs'!M437-1,"")&lt;&gt;-100%,IFERROR('1-Kurs'!M438/'1-Kurs'!M437-1,""),"")</f>
        <v/>
      </c>
      <c r="N438" s="1" t="str">
        <f>IF(IFERROR('1-Kurs'!N438/'1-Kurs'!N437-1,"")&lt;&gt;-100%,IFERROR('1-Kurs'!N438/'1-Kurs'!N437-1,""),"")</f>
        <v/>
      </c>
      <c r="O438" s="1" t="str">
        <f>IF(IFERROR('1-Kurs'!O438/'1-Kurs'!O437-1,"")&lt;&gt;-100%,IFERROR('1-Kurs'!O438/'1-Kurs'!O437-1,""),"")</f>
        <v/>
      </c>
      <c r="P438" s="1" t="str">
        <f>IF(IFERROR('1-Kurs'!P438/'1-Kurs'!P437-1,"")&lt;&gt;-100%,IFERROR('1-Kurs'!P438/'1-Kurs'!P437-1,""),"")</f>
        <v/>
      </c>
      <c r="Q438" s="1" t="str">
        <f>IF(IFERROR('1-Kurs'!Q438/'1-Kurs'!Q437-1,"")&lt;&gt;-100%,IFERROR('1-Kurs'!Q438/'1-Kurs'!Q437-1,""),"")</f>
        <v/>
      </c>
      <c r="R438" s="1" t="str">
        <f>IF(IFERROR('1-Kurs'!R438/'1-Kurs'!R437-1,"")&lt;&gt;-100%,IFERROR('1-Kurs'!R438/'1-Kurs'!R437-1,""),"")</f>
        <v/>
      </c>
      <c r="S438" s="1" t="str">
        <f>IF(IFERROR('1-Kurs'!S438/'1-Kurs'!S437-1,"")&lt;&gt;-100%,IFERROR('1-Kurs'!S438/'1-Kurs'!S437-1,""),"")</f>
        <v/>
      </c>
      <c r="T438" s="1" t="str">
        <f>IF(IFERROR('1-Kurs'!T438/'1-Kurs'!T437-1,"")&lt;&gt;-100%,IFERROR('1-Kurs'!T438/'1-Kurs'!T437-1,""),"")</f>
        <v/>
      </c>
      <c r="U438" s="1" t="str">
        <f>IF(IFERROR('1-Kurs'!U438/'1-Kurs'!U437-1,"")&lt;&gt;-100%,IFERROR('1-Kurs'!U438/'1-Kurs'!U437-1,""),"")</f>
        <v/>
      </c>
      <c r="V438" s="1" t="str">
        <f>IF(IFERROR('1-Kurs'!V438/'1-Kurs'!V437-1,"")&lt;&gt;-100%,IFERROR('1-Kurs'!V438/'1-Kurs'!V437-1,""),"")</f>
        <v/>
      </c>
      <c r="W438" s="1" t="str">
        <f>IF(IFERROR('1-Kurs'!W438/'1-Kurs'!W437-1,"")&lt;&gt;-100%,IFERROR('1-Kurs'!W438/'1-Kurs'!W437-1,""),"")</f>
        <v/>
      </c>
      <c r="X438" s="1" t="str">
        <f>IF(IFERROR('1-Kurs'!X438/'1-Kurs'!X437-1,"")&lt;&gt;-100%,IFERROR('1-Kurs'!X438/'1-Kurs'!X437-1,""),"")</f>
        <v/>
      </c>
      <c r="Y438" s="1" t="str">
        <f>IF(IFERROR('1-Kurs'!Y438/'1-Kurs'!Y437-1,"")&lt;&gt;-100%,IFERROR('1-Kurs'!Y438/'1-Kurs'!Y437-1,""),"")</f>
        <v/>
      </c>
      <c r="Z438" s="1" t="str">
        <f>IF(IFERROR('1-Kurs'!Z438/'1-Kurs'!Z437-1,"")&lt;&gt;-100%,IFERROR('1-Kurs'!Z438/'1-Kurs'!Z437-1,""),"")</f>
        <v/>
      </c>
      <c r="AA438" s="1" t="str">
        <f>IF(IFERROR('1-Kurs'!AA438/'1-Kurs'!AA437-1,"")&lt;&gt;-100%,IFERROR('1-Kurs'!AA438/'1-Kurs'!AA437-1,""),"")</f>
        <v/>
      </c>
      <c r="AB438" s="1" t="str">
        <f>IF(IFERROR('1-Kurs'!AB438/'1-Kurs'!AB437-1,"")&lt;&gt;-100%,IFERROR('1-Kurs'!AB438/'1-Kurs'!AB437-1,""),"")</f>
        <v/>
      </c>
      <c r="AC438" s="5"/>
    </row>
    <row r="439" spans="1:29" ht="12.75" customHeight="1" x14ac:dyDescent="0.2">
      <c r="A439" s="9" t="str">
        <f>IF('1-Kurs'!A439=0,"",'1-Kurs'!A439)</f>
        <v/>
      </c>
      <c r="B439" s="1" t="str">
        <f>IF(IFERROR('1-Kurs'!B439/'1-Kurs'!B438-1,"")&lt;&gt;-100%,IFERROR('1-Kurs'!B439/'1-Kurs'!B438-1,""),"")</f>
        <v/>
      </c>
      <c r="C439" s="1" t="str">
        <f>IF(IFERROR('1-Kurs'!C439/'1-Kurs'!C438-1,"")&lt;&gt;-100%,IFERROR('1-Kurs'!C439/'1-Kurs'!C438-1,""),"")</f>
        <v/>
      </c>
      <c r="D439" s="1" t="str">
        <f>IF(IFERROR('1-Kurs'!D439/'1-Kurs'!D438-1,"")&lt;&gt;-100%,IFERROR('1-Kurs'!D439/'1-Kurs'!D438-1,""),"")</f>
        <v/>
      </c>
      <c r="E439" s="1" t="str">
        <f>IF(IFERROR('1-Kurs'!E439/'1-Kurs'!E438-1,"")&lt;&gt;-100%,IFERROR('1-Kurs'!E439/'1-Kurs'!E438-1,""),"")</f>
        <v/>
      </c>
      <c r="F439" s="1" t="str">
        <f>IF(IFERROR('1-Kurs'!F439/'1-Kurs'!F438-1,"")&lt;&gt;-100%,IFERROR('1-Kurs'!F439/'1-Kurs'!F438-1,""),"")</f>
        <v/>
      </c>
      <c r="G439" s="1" t="str">
        <f>IF(IFERROR('1-Kurs'!G439/'1-Kurs'!G438-1,"")&lt;&gt;-100%,IFERROR('1-Kurs'!G439/'1-Kurs'!G438-1,""),"")</f>
        <v/>
      </c>
      <c r="H439" s="1" t="str">
        <f>IF(IFERROR('1-Kurs'!H439/'1-Kurs'!H438-1,"")&lt;&gt;-100%,IFERROR('1-Kurs'!H439/'1-Kurs'!H438-1,""),"")</f>
        <v/>
      </c>
      <c r="I439" s="1" t="str">
        <f>IF(IFERROR('1-Kurs'!I439/'1-Kurs'!I438-1,"")&lt;&gt;-100%,IFERROR('1-Kurs'!I439/'1-Kurs'!I438-1,""),"")</f>
        <v/>
      </c>
      <c r="J439" s="1" t="str">
        <f>IF(IFERROR('1-Kurs'!J439/'1-Kurs'!J438-1,"")&lt;&gt;-100%,IFERROR('1-Kurs'!J439/'1-Kurs'!J438-1,""),"")</f>
        <v/>
      </c>
      <c r="K439" s="1" t="str">
        <f>IF(IFERROR('1-Kurs'!K439/'1-Kurs'!K438-1,"")&lt;&gt;-100%,IFERROR('1-Kurs'!K439/'1-Kurs'!K438-1,""),"")</f>
        <v/>
      </c>
      <c r="L439" s="1" t="str">
        <f>IF(IFERROR('1-Kurs'!L439/'1-Kurs'!L438-1,"")&lt;&gt;-100%,IFERROR('1-Kurs'!L439/'1-Kurs'!L438-1,""),"")</f>
        <v/>
      </c>
      <c r="M439" s="1" t="str">
        <f>IF(IFERROR('1-Kurs'!M439/'1-Kurs'!M438-1,"")&lt;&gt;-100%,IFERROR('1-Kurs'!M439/'1-Kurs'!M438-1,""),"")</f>
        <v/>
      </c>
      <c r="N439" s="1" t="str">
        <f>IF(IFERROR('1-Kurs'!N439/'1-Kurs'!N438-1,"")&lt;&gt;-100%,IFERROR('1-Kurs'!N439/'1-Kurs'!N438-1,""),"")</f>
        <v/>
      </c>
      <c r="O439" s="1" t="str">
        <f>IF(IFERROR('1-Kurs'!O439/'1-Kurs'!O438-1,"")&lt;&gt;-100%,IFERROR('1-Kurs'!O439/'1-Kurs'!O438-1,""),"")</f>
        <v/>
      </c>
      <c r="P439" s="1" t="str">
        <f>IF(IFERROR('1-Kurs'!P439/'1-Kurs'!P438-1,"")&lt;&gt;-100%,IFERROR('1-Kurs'!P439/'1-Kurs'!P438-1,""),"")</f>
        <v/>
      </c>
      <c r="Q439" s="1" t="str">
        <f>IF(IFERROR('1-Kurs'!Q439/'1-Kurs'!Q438-1,"")&lt;&gt;-100%,IFERROR('1-Kurs'!Q439/'1-Kurs'!Q438-1,""),"")</f>
        <v/>
      </c>
      <c r="R439" s="1" t="str">
        <f>IF(IFERROR('1-Kurs'!R439/'1-Kurs'!R438-1,"")&lt;&gt;-100%,IFERROR('1-Kurs'!R439/'1-Kurs'!R438-1,""),"")</f>
        <v/>
      </c>
      <c r="S439" s="1" t="str">
        <f>IF(IFERROR('1-Kurs'!S439/'1-Kurs'!S438-1,"")&lt;&gt;-100%,IFERROR('1-Kurs'!S439/'1-Kurs'!S438-1,""),"")</f>
        <v/>
      </c>
      <c r="T439" s="1" t="str">
        <f>IF(IFERROR('1-Kurs'!T439/'1-Kurs'!T438-1,"")&lt;&gt;-100%,IFERROR('1-Kurs'!T439/'1-Kurs'!T438-1,""),"")</f>
        <v/>
      </c>
      <c r="U439" s="1" t="str">
        <f>IF(IFERROR('1-Kurs'!U439/'1-Kurs'!U438-1,"")&lt;&gt;-100%,IFERROR('1-Kurs'!U439/'1-Kurs'!U438-1,""),"")</f>
        <v/>
      </c>
      <c r="V439" s="1" t="str">
        <f>IF(IFERROR('1-Kurs'!V439/'1-Kurs'!V438-1,"")&lt;&gt;-100%,IFERROR('1-Kurs'!V439/'1-Kurs'!V438-1,""),"")</f>
        <v/>
      </c>
      <c r="W439" s="1" t="str">
        <f>IF(IFERROR('1-Kurs'!W439/'1-Kurs'!W438-1,"")&lt;&gt;-100%,IFERROR('1-Kurs'!W439/'1-Kurs'!W438-1,""),"")</f>
        <v/>
      </c>
      <c r="X439" s="1" t="str">
        <f>IF(IFERROR('1-Kurs'!X439/'1-Kurs'!X438-1,"")&lt;&gt;-100%,IFERROR('1-Kurs'!X439/'1-Kurs'!X438-1,""),"")</f>
        <v/>
      </c>
      <c r="Y439" s="1" t="str">
        <f>IF(IFERROR('1-Kurs'!Y439/'1-Kurs'!Y438-1,"")&lt;&gt;-100%,IFERROR('1-Kurs'!Y439/'1-Kurs'!Y438-1,""),"")</f>
        <v/>
      </c>
      <c r="Z439" s="1" t="str">
        <f>IF(IFERROR('1-Kurs'!Z439/'1-Kurs'!Z438-1,"")&lt;&gt;-100%,IFERROR('1-Kurs'!Z439/'1-Kurs'!Z438-1,""),"")</f>
        <v/>
      </c>
      <c r="AA439" s="1" t="str">
        <f>IF(IFERROR('1-Kurs'!AA439/'1-Kurs'!AA438-1,"")&lt;&gt;-100%,IFERROR('1-Kurs'!AA439/'1-Kurs'!AA438-1,""),"")</f>
        <v/>
      </c>
      <c r="AB439" s="1" t="str">
        <f>IF(IFERROR('1-Kurs'!AB439/'1-Kurs'!AB438-1,"")&lt;&gt;-100%,IFERROR('1-Kurs'!AB439/'1-Kurs'!AB438-1,""),"")</f>
        <v/>
      </c>
      <c r="AC439" s="5"/>
    </row>
    <row r="440" spans="1:29" ht="12.75" customHeight="1" x14ac:dyDescent="0.2">
      <c r="A440" s="9" t="str">
        <f>IF('1-Kurs'!A440=0,"",'1-Kurs'!A440)</f>
        <v/>
      </c>
      <c r="B440" s="1" t="str">
        <f>IF(IFERROR('1-Kurs'!B440/'1-Kurs'!B439-1,"")&lt;&gt;-100%,IFERROR('1-Kurs'!B440/'1-Kurs'!B439-1,""),"")</f>
        <v/>
      </c>
      <c r="C440" s="1" t="str">
        <f>IF(IFERROR('1-Kurs'!C440/'1-Kurs'!C439-1,"")&lt;&gt;-100%,IFERROR('1-Kurs'!C440/'1-Kurs'!C439-1,""),"")</f>
        <v/>
      </c>
      <c r="D440" s="1" t="str">
        <f>IF(IFERROR('1-Kurs'!D440/'1-Kurs'!D439-1,"")&lt;&gt;-100%,IFERROR('1-Kurs'!D440/'1-Kurs'!D439-1,""),"")</f>
        <v/>
      </c>
      <c r="E440" s="1" t="str">
        <f>IF(IFERROR('1-Kurs'!E440/'1-Kurs'!E439-1,"")&lt;&gt;-100%,IFERROR('1-Kurs'!E440/'1-Kurs'!E439-1,""),"")</f>
        <v/>
      </c>
      <c r="F440" s="1" t="str">
        <f>IF(IFERROR('1-Kurs'!F440/'1-Kurs'!F439-1,"")&lt;&gt;-100%,IFERROR('1-Kurs'!F440/'1-Kurs'!F439-1,""),"")</f>
        <v/>
      </c>
      <c r="G440" s="1" t="str">
        <f>IF(IFERROR('1-Kurs'!G440/'1-Kurs'!G439-1,"")&lt;&gt;-100%,IFERROR('1-Kurs'!G440/'1-Kurs'!G439-1,""),"")</f>
        <v/>
      </c>
      <c r="H440" s="1" t="str">
        <f>IF(IFERROR('1-Kurs'!H440/'1-Kurs'!H439-1,"")&lt;&gt;-100%,IFERROR('1-Kurs'!H440/'1-Kurs'!H439-1,""),"")</f>
        <v/>
      </c>
      <c r="I440" s="1" t="str">
        <f>IF(IFERROR('1-Kurs'!I440/'1-Kurs'!I439-1,"")&lt;&gt;-100%,IFERROR('1-Kurs'!I440/'1-Kurs'!I439-1,""),"")</f>
        <v/>
      </c>
      <c r="J440" s="1" t="str">
        <f>IF(IFERROR('1-Kurs'!J440/'1-Kurs'!J439-1,"")&lt;&gt;-100%,IFERROR('1-Kurs'!J440/'1-Kurs'!J439-1,""),"")</f>
        <v/>
      </c>
      <c r="K440" s="1" t="str">
        <f>IF(IFERROR('1-Kurs'!K440/'1-Kurs'!K439-1,"")&lt;&gt;-100%,IFERROR('1-Kurs'!K440/'1-Kurs'!K439-1,""),"")</f>
        <v/>
      </c>
      <c r="L440" s="1" t="str">
        <f>IF(IFERROR('1-Kurs'!L440/'1-Kurs'!L439-1,"")&lt;&gt;-100%,IFERROR('1-Kurs'!L440/'1-Kurs'!L439-1,""),"")</f>
        <v/>
      </c>
      <c r="M440" s="1" t="str">
        <f>IF(IFERROR('1-Kurs'!M440/'1-Kurs'!M439-1,"")&lt;&gt;-100%,IFERROR('1-Kurs'!M440/'1-Kurs'!M439-1,""),"")</f>
        <v/>
      </c>
      <c r="N440" s="1" t="str">
        <f>IF(IFERROR('1-Kurs'!N440/'1-Kurs'!N439-1,"")&lt;&gt;-100%,IFERROR('1-Kurs'!N440/'1-Kurs'!N439-1,""),"")</f>
        <v/>
      </c>
      <c r="O440" s="1" t="str">
        <f>IF(IFERROR('1-Kurs'!O440/'1-Kurs'!O439-1,"")&lt;&gt;-100%,IFERROR('1-Kurs'!O440/'1-Kurs'!O439-1,""),"")</f>
        <v/>
      </c>
      <c r="P440" s="1" t="str">
        <f>IF(IFERROR('1-Kurs'!P440/'1-Kurs'!P439-1,"")&lt;&gt;-100%,IFERROR('1-Kurs'!P440/'1-Kurs'!P439-1,""),"")</f>
        <v/>
      </c>
      <c r="Q440" s="1" t="str">
        <f>IF(IFERROR('1-Kurs'!Q440/'1-Kurs'!Q439-1,"")&lt;&gt;-100%,IFERROR('1-Kurs'!Q440/'1-Kurs'!Q439-1,""),"")</f>
        <v/>
      </c>
      <c r="R440" s="1" t="str">
        <f>IF(IFERROR('1-Kurs'!R440/'1-Kurs'!R439-1,"")&lt;&gt;-100%,IFERROR('1-Kurs'!R440/'1-Kurs'!R439-1,""),"")</f>
        <v/>
      </c>
      <c r="S440" s="1" t="str">
        <f>IF(IFERROR('1-Kurs'!S440/'1-Kurs'!S439-1,"")&lt;&gt;-100%,IFERROR('1-Kurs'!S440/'1-Kurs'!S439-1,""),"")</f>
        <v/>
      </c>
      <c r="T440" s="1" t="str">
        <f>IF(IFERROR('1-Kurs'!T440/'1-Kurs'!T439-1,"")&lt;&gt;-100%,IFERROR('1-Kurs'!T440/'1-Kurs'!T439-1,""),"")</f>
        <v/>
      </c>
      <c r="U440" s="1" t="str">
        <f>IF(IFERROR('1-Kurs'!U440/'1-Kurs'!U439-1,"")&lt;&gt;-100%,IFERROR('1-Kurs'!U440/'1-Kurs'!U439-1,""),"")</f>
        <v/>
      </c>
      <c r="V440" s="1" t="str">
        <f>IF(IFERROR('1-Kurs'!V440/'1-Kurs'!V439-1,"")&lt;&gt;-100%,IFERROR('1-Kurs'!V440/'1-Kurs'!V439-1,""),"")</f>
        <v/>
      </c>
      <c r="W440" s="1" t="str">
        <f>IF(IFERROR('1-Kurs'!W440/'1-Kurs'!W439-1,"")&lt;&gt;-100%,IFERROR('1-Kurs'!W440/'1-Kurs'!W439-1,""),"")</f>
        <v/>
      </c>
      <c r="X440" s="1" t="str">
        <f>IF(IFERROR('1-Kurs'!X440/'1-Kurs'!X439-1,"")&lt;&gt;-100%,IFERROR('1-Kurs'!X440/'1-Kurs'!X439-1,""),"")</f>
        <v/>
      </c>
      <c r="Y440" s="1" t="str">
        <f>IF(IFERROR('1-Kurs'!Y440/'1-Kurs'!Y439-1,"")&lt;&gt;-100%,IFERROR('1-Kurs'!Y440/'1-Kurs'!Y439-1,""),"")</f>
        <v/>
      </c>
      <c r="Z440" s="1" t="str">
        <f>IF(IFERROR('1-Kurs'!Z440/'1-Kurs'!Z439-1,"")&lt;&gt;-100%,IFERROR('1-Kurs'!Z440/'1-Kurs'!Z439-1,""),"")</f>
        <v/>
      </c>
      <c r="AA440" s="1" t="str">
        <f>IF(IFERROR('1-Kurs'!AA440/'1-Kurs'!AA439-1,"")&lt;&gt;-100%,IFERROR('1-Kurs'!AA440/'1-Kurs'!AA439-1,""),"")</f>
        <v/>
      </c>
      <c r="AB440" s="1" t="str">
        <f>IF(IFERROR('1-Kurs'!AB440/'1-Kurs'!AB439-1,"")&lt;&gt;-100%,IFERROR('1-Kurs'!AB440/'1-Kurs'!AB439-1,""),"")</f>
        <v/>
      </c>
      <c r="AC440" s="5"/>
    </row>
    <row r="441" spans="1:29" ht="12.75" customHeight="1" x14ac:dyDescent="0.2">
      <c r="A441" s="9" t="str">
        <f>IF('1-Kurs'!A441=0,"",'1-Kurs'!A441)</f>
        <v/>
      </c>
      <c r="B441" s="1" t="str">
        <f>IF(IFERROR('1-Kurs'!B441/'1-Kurs'!B440-1,"")&lt;&gt;-100%,IFERROR('1-Kurs'!B441/'1-Kurs'!B440-1,""),"")</f>
        <v/>
      </c>
      <c r="C441" s="1" t="str">
        <f>IF(IFERROR('1-Kurs'!C441/'1-Kurs'!C440-1,"")&lt;&gt;-100%,IFERROR('1-Kurs'!C441/'1-Kurs'!C440-1,""),"")</f>
        <v/>
      </c>
      <c r="D441" s="1" t="str">
        <f>IF(IFERROR('1-Kurs'!D441/'1-Kurs'!D440-1,"")&lt;&gt;-100%,IFERROR('1-Kurs'!D441/'1-Kurs'!D440-1,""),"")</f>
        <v/>
      </c>
      <c r="E441" s="1" t="str">
        <f>IF(IFERROR('1-Kurs'!E441/'1-Kurs'!E440-1,"")&lt;&gt;-100%,IFERROR('1-Kurs'!E441/'1-Kurs'!E440-1,""),"")</f>
        <v/>
      </c>
      <c r="F441" s="1" t="str">
        <f>IF(IFERROR('1-Kurs'!F441/'1-Kurs'!F440-1,"")&lt;&gt;-100%,IFERROR('1-Kurs'!F441/'1-Kurs'!F440-1,""),"")</f>
        <v/>
      </c>
      <c r="G441" s="1" t="str">
        <f>IF(IFERROR('1-Kurs'!G441/'1-Kurs'!G440-1,"")&lt;&gt;-100%,IFERROR('1-Kurs'!G441/'1-Kurs'!G440-1,""),"")</f>
        <v/>
      </c>
      <c r="H441" s="1" t="str">
        <f>IF(IFERROR('1-Kurs'!H441/'1-Kurs'!H440-1,"")&lt;&gt;-100%,IFERROR('1-Kurs'!H441/'1-Kurs'!H440-1,""),"")</f>
        <v/>
      </c>
      <c r="I441" s="1" t="str">
        <f>IF(IFERROR('1-Kurs'!I441/'1-Kurs'!I440-1,"")&lt;&gt;-100%,IFERROR('1-Kurs'!I441/'1-Kurs'!I440-1,""),"")</f>
        <v/>
      </c>
      <c r="J441" s="1" t="str">
        <f>IF(IFERROR('1-Kurs'!J441/'1-Kurs'!J440-1,"")&lt;&gt;-100%,IFERROR('1-Kurs'!J441/'1-Kurs'!J440-1,""),"")</f>
        <v/>
      </c>
      <c r="K441" s="1" t="str">
        <f>IF(IFERROR('1-Kurs'!K441/'1-Kurs'!K440-1,"")&lt;&gt;-100%,IFERROR('1-Kurs'!K441/'1-Kurs'!K440-1,""),"")</f>
        <v/>
      </c>
      <c r="L441" s="1" t="str">
        <f>IF(IFERROR('1-Kurs'!L441/'1-Kurs'!L440-1,"")&lt;&gt;-100%,IFERROR('1-Kurs'!L441/'1-Kurs'!L440-1,""),"")</f>
        <v/>
      </c>
      <c r="M441" s="1" t="str">
        <f>IF(IFERROR('1-Kurs'!M441/'1-Kurs'!M440-1,"")&lt;&gt;-100%,IFERROR('1-Kurs'!M441/'1-Kurs'!M440-1,""),"")</f>
        <v/>
      </c>
      <c r="N441" s="1" t="str">
        <f>IF(IFERROR('1-Kurs'!N441/'1-Kurs'!N440-1,"")&lt;&gt;-100%,IFERROR('1-Kurs'!N441/'1-Kurs'!N440-1,""),"")</f>
        <v/>
      </c>
      <c r="O441" s="1" t="str">
        <f>IF(IFERROR('1-Kurs'!O441/'1-Kurs'!O440-1,"")&lt;&gt;-100%,IFERROR('1-Kurs'!O441/'1-Kurs'!O440-1,""),"")</f>
        <v/>
      </c>
      <c r="P441" s="1" t="str">
        <f>IF(IFERROR('1-Kurs'!P441/'1-Kurs'!P440-1,"")&lt;&gt;-100%,IFERROR('1-Kurs'!P441/'1-Kurs'!P440-1,""),"")</f>
        <v/>
      </c>
      <c r="Q441" s="1" t="str">
        <f>IF(IFERROR('1-Kurs'!Q441/'1-Kurs'!Q440-1,"")&lt;&gt;-100%,IFERROR('1-Kurs'!Q441/'1-Kurs'!Q440-1,""),"")</f>
        <v/>
      </c>
      <c r="R441" s="1" t="str">
        <f>IF(IFERROR('1-Kurs'!R441/'1-Kurs'!R440-1,"")&lt;&gt;-100%,IFERROR('1-Kurs'!R441/'1-Kurs'!R440-1,""),"")</f>
        <v/>
      </c>
      <c r="S441" s="1" t="str">
        <f>IF(IFERROR('1-Kurs'!S441/'1-Kurs'!S440-1,"")&lt;&gt;-100%,IFERROR('1-Kurs'!S441/'1-Kurs'!S440-1,""),"")</f>
        <v/>
      </c>
      <c r="T441" s="1" t="str">
        <f>IF(IFERROR('1-Kurs'!T441/'1-Kurs'!T440-1,"")&lt;&gt;-100%,IFERROR('1-Kurs'!T441/'1-Kurs'!T440-1,""),"")</f>
        <v/>
      </c>
      <c r="U441" s="1" t="str">
        <f>IF(IFERROR('1-Kurs'!U441/'1-Kurs'!U440-1,"")&lt;&gt;-100%,IFERROR('1-Kurs'!U441/'1-Kurs'!U440-1,""),"")</f>
        <v/>
      </c>
      <c r="V441" s="1" t="str">
        <f>IF(IFERROR('1-Kurs'!V441/'1-Kurs'!V440-1,"")&lt;&gt;-100%,IFERROR('1-Kurs'!V441/'1-Kurs'!V440-1,""),"")</f>
        <v/>
      </c>
      <c r="W441" s="1" t="str">
        <f>IF(IFERROR('1-Kurs'!W441/'1-Kurs'!W440-1,"")&lt;&gt;-100%,IFERROR('1-Kurs'!W441/'1-Kurs'!W440-1,""),"")</f>
        <v/>
      </c>
      <c r="X441" s="1" t="str">
        <f>IF(IFERROR('1-Kurs'!X441/'1-Kurs'!X440-1,"")&lt;&gt;-100%,IFERROR('1-Kurs'!X441/'1-Kurs'!X440-1,""),"")</f>
        <v/>
      </c>
      <c r="Y441" s="1" t="str">
        <f>IF(IFERROR('1-Kurs'!Y441/'1-Kurs'!Y440-1,"")&lt;&gt;-100%,IFERROR('1-Kurs'!Y441/'1-Kurs'!Y440-1,""),"")</f>
        <v/>
      </c>
      <c r="Z441" s="1" t="str">
        <f>IF(IFERROR('1-Kurs'!Z441/'1-Kurs'!Z440-1,"")&lt;&gt;-100%,IFERROR('1-Kurs'!Z441/'1-Kurs'!Z440-1,""),"")</f>
        <v/>
      </c>
      <c r="AA441" s="1" t="str">
        <f>IF(IFERROR('1-Kurs'!AA441/'1-Kurs'!AA440-1,"")&lt;&gt;-100%,IFERROR('1-Kurs'!AA441/'1-Kurs'!AA440-1,""),"")</f>
        <v/>
      </c>
      <c r="AB441" s="1" t="str">
        <f>IF(IFERROR('1-Kurs'!AB441/'1-Kurs'!AB440-1,"")&lt;&gt;-100%,IFERROR('1-Kurs'!AB441/'1-Kurs'!AB440-1,""),"")</f>
        <v/>
      </c>
      <c r="AC441" s="5"/>
    </row>
    <row r="442" spans="1:29" ht="12.75" customHeight="1" x14ac:dyDescent="0.2">
      <c r="A442" s="9" t="str">
        <f>IF('1-Kurs'!A442=0,"",'1-Kurs'!A442)</f>
        <v/>
      </c>
      <c r="B442" s="1" t="str">
        <f>IF(IFERROR('1-Kurs'!B442/'1-Kurs'!B441-1,"")&lt;&gt;-100%,IFERROR('1-Kurs'!B442/'1-Kurs'!B441-1,""),"")</f>
        <v/>
      </c>
      <c r="C442" s="1" t="str">
        <f>IF(IFERROR('1-Kurs'!C442/'1-Kurs'!C441-1,"")&lt;&gt;-100%,IFERROR('1-Kurs'!C442/'1-Kurs'!C441-1,""),"")</f>
        <v/>
      </c>
      <c r="D442" s="1" t="str">
        <f>IF(IFERROR('1-Kurs'!D442/'1-Kurs'!D441-1,"")&lt;&gt;-100%,IFERROR('1-Kurs'!D442/'1-Kurs'!D441-1,""),"")</f>
        <v/>
      </c>
      <c r="E442" s="1" t="str">
        <f>IF(IFERROR('1-Kurs'!E442/'1-Kurs'!E441-1,"")&lt;&gt;-100%,IFERROR('1-Kurs'!E442/'1-Kurs'!E441-1,""),"")</f>
        <v/>
      </c>
      <c r="F442" s="1" t="str">
        <f>IF(IFERROR('1-Kurs'!F442/'1-Kurs'!F441-1,"")&lt;&gt;-100%,IFERROR('1-Kurs'!F442/'1-Kurs'!F441-1,""),"")</f>
        <v/>
      </c>
      <c r="G442" s="1" t="str">
        <f>IF(IFERROR('1-Kurs'!G442/'1-Kurs'!G441-1,"")&lt;&gt;-100%,IFERROR('1-Kurs'!G442/'1-Kurs'!G441-1,""),"")</f>
        <v/>
      </c>
      <c r="H442" s="1" t="str">
        <f>IF(IFERROR('1-Kurs'!H442/'1-Kurs'!H441-1,"")&lt;&gt;-100%,IFERROR('1-Kurs'!H442/'1-Kurs'!H441-1,""),"")</f>
        <v/>
      </c>
      <c r="I442" s="1" t="str">
        <f>IF(IFERROR('1-Kurs'!I442/'1-Kurs'!I441-1,"")&lt;&gt;-100%,IFERROR('1-Kurs'!I442/'1-Kurs'!I441-1,""),"")</f>
        <v/>
      </c>
      <c r="J442" s="1" t="str">
        <f>IF(IFERROR('1-Kurs'!J442/'1-Kurs'!J441-1,"")&lt;&gt;-100%,IFERROR('1-Kurs'!J442/'1-Kurs'!J441-1,""),"")</f>
        <v/>
      </c>
      <c r="K442" s="1" t="str">
        <f>IF(IFERROR('1-Kurs'!K442/'1-Kurs'!K441-1,"")&lt;&gt;-100%,IFERROR('1-Kurs'!K442/'1-Kurs'!K441-1,""),"")</f>
        <v/>
      </c>
      <c r="L442" s="1" t="str">
        <f>IF(IFERROR('1-Kurs'!L442/'1-Kurs'!L441-1,"")&lt;&gt;-100%,IFERROR('1-Kurs'!L442/'1-Kurs'!L441-1,""),"")</f>
        <v/>
      </c>
      <c r="M442" s="1" t="str">
        <f>IF(IFERROR('1-Kurs'!M442/'1-Kurs'!M441-1,"")&lt;&gt;-100%,IFERROR('1-Kurs'!M442/'1-Kurs'!M441-1,""),"")</f>
        <v/>
      </c>
      <c r="N442" s="1" t="str">
        <f>IF(IFERROR('1-Kurs'!N442/'1-Kurs'!N441-1,"")&lt;&gt;-100%,IFERROR('1-Kurs'!N442/'1-Kurs'!N441-1,""),"")</f>
        <v/>
      </c>
      <c r="O442" s="1" t="str">
        <f>IF(IFERROR('1-Kurs'!O442/'1-Kurs'!O441-1,"")&lt;&gt;-100%,IFERROR('1-Kurs'!O442/'1-Kurs'!O441-1,""),"")</f>
        <v/>
      </c>
      <c r="P442" s="1" t="str">
        <f>IF(IFERROR('1-Kurs'!P442/'1-Kurs'!P441-1,"")&lt;&gt;-100%,IFERROR('1-Kurs'!P442/'1-Kurs'!P441-1,""),"")</f>
        <v/>
      </c>
      <c r="Q442" s="1" t="str">
        <f>IF(IFERROR('1-Kurs'!Q442/'1-Kurs'!Q441-1,"")&lt;&gt;-100%,IFERROR('1-Kurs'!Q442/'1-Kurs'!Q441-1,""),"")</f>
        <v/>
      </c>
      <c r="R442" s="1" t="str">
        <f>IF(IFERROR('1-Kurs'!R442/'1-Kurs'!R441-1,"")&lt;&gt;-100%,IFERROR('1-Kurs'!R442/'1-Kurs'!R441-1,""),"")</f>
        <v/>
      </c>
      <c r="S442" s="1" t="str">
        <f>IF(IFERROR('1-Kurs'!S442/'1-Kurs'!S441-1,"")&lt;&gt;-100%,IFERROR('1-Kurs'!S442/'1-Kurs'!S441-1,""),"")</f>
        <v/>
      </c>
      <c r="T442" s="1" t="str">
        <f>IF(IFERROR('1-Kurs'!T442/'1-Kurs'!T441-1,"")&lt;&gt;-100%,IFERROR('1-Kurs'!T442/'1-Kurs'!T441-1,""),"")</f>
        <v/>
      </c>
      <c r="U442" s="1" t="str">
        <f>IF(IFERROR('1-Kurs'!U442/'1-Kurs'!U441-1,"")&lt;&gt;-100%,IFERROR('1-Kurs'!U442/'1-Kurs'!U441-1,""),"")</f>
        <v/>
      </c>
      <c r="V442" s="1" t="str">
        <f>IF(IFERROR('1-Kurs'!V442/'1-Kurs'!V441-1,"")&lt;&gt;-100%,IFERROR('1-Kurs'!V442/'1-Kurs'!V441-1,""),"")</f>
        <v/>
      </c>
      <c r="W442" s="1" t="str">
        <f>IF(IFERROR('1-Kurs'!W442/'1-Kurs'!W441-1,"")&lt;&gt;-100%,IFERROR('1-Kurs'!W442/'1-Kurs'!W441-1,""),"")</f>
        <v/>
      </c>
      <c r="X442" s="1" t="str">
        <f>IF(IFERROR('1-Kurs'!X442/'1-Kurs'!X441-1,"")&lt;&gt;-100%,IFERROR('1-Kurs'!X442/'1-Kurs'!X441-1,""),"")</f>
        <v/>
      </c>
      <c r="Y442" s="1" t="str">
        <f>IF(IFERROR('1-Kurs'!Y442/'1-Kurs'!Y441-1,"")&lt;&gt;-100%,IFERROR('1-Kurs'!Y442/'1-Kurs'!Y441-1,""),"")</f>
        <v/>
      </c>
      <c r="Z442" s="1" t="str">
        <f>IF(IFERROR('1-Kurs'!Z442/'1-Kurs'!Z441-1,"")&lt;&gt;-100%,IFERROR('1-Kurs'!Z442/'1-Kurs'!Z441-1,""),"")</f>
        <v/>
      </c>
      <c r="AA442" s="1" t="str">
        <f>IF(IFERROR('1-Kurs'!AA442/'1-Kurs'!AA441-1,"")&lt;&gt;-100%,IFERROR('1-Kurs'!AA442/'1-Kurs'!AA441-1,""),"")</f>
        <v/>
      </c>
      <c r="AB442" s="1" t="str">
        <f>IF(IFERROR('1-Kurs'!AB442/'1-Kurs'!AB441-1,"")&lt;&gt;-100%,IFERROR('1-Kurs'!AB442/'1-Kurs'!AB441-1,""),"")</f>
        <v/>
      </c>
      <c r="AC442" s="5"/>
    </row>
    <row r="443" spans="1:29" ht="12.75" customHeight="1" x14ac:dyDescent="0.2">
      <c r="A443" s="9" t="str">
        <f>IF('1-Kurs'!A443=0,"",'1-Kurs'!A443)</f>
        <v/>
      </c>
      <c r="B443" s="1" t="str">
        <f>IF(IFERROR('1-Kurs'!B443/'1-Kurs'!B442-1,"")&lt;&gt;-100%,IFERROR('1-Kurs'!B443/'1-Kurs'!B442-1,""),"")</f>
        <v/>
      </c>
      <c r="C443" s="1" t="str">
        <f>IF(IFERROR('1-Kurs'!C443/'1-Kurs'!C442-1,"")&lt;&gt;-100%,IFERROR('1-Kurs'!C443/'1-Kurs'!C442-1,""),"")</f>
        <v/>
      </c>
      <c r="D443" s="1" t="str">
        <f>IF(IFERROR('1-Kurs'!D443/'1-Kurs'!D442-1,"")&lt;&gt;-100%,IFERROR('1-Kurs'!D443/'1-Kurs'!D442-1,""),"")</f>
        <v/>
      </c>
      <c r="E443" s="1" t="str">
        <f>IF(IFERROR('1-Kurs'!E443/'1-Kurs'!E442-1,"")&lt;&gt;-100%,IFERROR('1-Kurs'!E443/'1-Kurs'!E442-1,""),"")</f>
        <v/>
      </c>
      <c r="F443" s="1" t="str">
        <f>IF(IFERROR('1-Kurs'!F443/'1-Kurs'!F442-1,"")&lt;&gt;-100%,IFERROR('1-Kurs'!F443/'1-Kurs'!F442-1,""),"")</f>
        <v/>
      </c>
      <c r="G443" s="1" t="str">
        <f>IF(IFERROR('1-Kurs'!G443/'1-Kurs'!G442-1,"")&lt;&gt;-100%,IFERROR('1-Kurs'!G443/'1-Kurs'!G442-1,""),"")</f>
        <v/>
      </c>
      <c r="H443" s="1" t="str">
        <f>IF(IFERROR('1-Kurs'!H443/'1-Kurs'!H442-1,"")&lt;&gt;-100%,IFERROR('1-Kurs'!H443/'1-Kurs'!H442-1,""),"")</f>
        <v/>
      </c>
      <c r="I443" s="1" t="str">
        <f>IF(IFERROR('1-Kurs'!I443/'1-Kurs'!I442-1,"")&lt;&gt;-100%,IFERROR('1-Kurs'!I443/'1-Kurs'!I442-1,""),"")</f>
        <v/>
      </c>
      <c r="J443" s="1" t="str">
        <f>IF(IFERROR('1-Kurs'!J443/'1-Kurs'!J442-1,"")&lt;&gt;-100%,IFERROR('1-Kurs'!J443/'1-Kurs'!J442-1,""),"")</f>
        <v/>
      </c>
      <c r="K443" s="1" t="str">
        <f>IF(IFERROR('1-Kurs'!K443/'1-Kurs'!K442-1,"")&lt;&gt;-100%,IFERROR('1-Kurs'!K443/'1-Kurs'!K442-1,""),"")</f>
        <v/>
      </c>
      <c r="L443" s="1" t="str">
        <f>IF(IFERROR('1-Kurs'!L443/'1-Kurs'!L442-1,"")&lt;&gt;-100%,IFERROR('1-Kurs'!L443/'1-Kurs'!L442-1,""),"")</f>
        <v/>
      </c>
      <c r="M443" s="1" t="str">
        <f>IF(IFERROR('1-Kurs'!M443/'1-Kurs'!M442-1,"")&lt;&gt;-100%,IFERROR('1-Kurs'!M443/'1-Kurs'!M442-1,""),"")</f>
        <v/>
      </c>
      <c r="N443" s="1" t="str">
        <f>IF(IFERROR('1-Kurs'!N443/'1-Kurs'!N442-1,"")&lt;&gt;-100%,IFERROR('1-Kurs'!N443/'1-Kurs'!N442-1,""),"")</f>
        <v/>
      </c>
      <c r="O443" s="1" t="str">
        <f>IF(IFERROR('1-Kurs'!O443/'1-Kurs'!O442-1,"")&lt;&gt;-100%,IFERROR('1-Kurs'!O443/'1-Kurs'!O442-1,""),"")</f>
        <v/>
      </c>
      <c r="P443" s="1" t="str">
        <f>IF(IFERROR('1-Kurs'!P443/'1-Kurs'!P442-1,"")&lt;&gt;-100%,IFERROR('1-Kurs'!P443/'1-Kurs'!P442-1,""),"")</f>
        <v/>
      </c>
      <c r="Q443" s="1" t="str">
        <f>IF(IFERROR('1-Kurs'!Q443/'1-Kurs'!Q442-1,"")&lt;&gt;-100%,IFERROR('1-Kurs'!Q443/'1-Kurs'!Q442-1,""),"")</f>
        <v/>
      </c>
      <c r="R443" s="1" t="str">
        <f>IF(IFERROR('1-Kurs'!R443/'1-Kurs'!R442-1,"")&lt;&gt;-100%,IFERROR('1-Kurs'!R443/'1-Kurs'!R442-1,""),"")</f>
        <v/>
      </c>
      <c r="S443" s="1" t="str">
        <f>IF(IFERROR('1-Kurs'!S443/'1-Kurs'!S442-1,"")&lt;&gt;-100%,IFERROR('1-Kurs'!S443/'1-Kurs'!S442-1,""),"")</f>
        <v/>
      </c>
      <c r="T443" s="1" t="str">
        <f>IF(IFERROR('1-Kurs'!T443/'1-Kurs'!T442-1,"")&lt;&gt;-100%,IFERROR('1-Kurs'!T443/'1-Kurs'!T442-1,""),"")</f>
        <v/>
      </c>
      <c r="U443" s="1" t="str">
        <f>IF(IFERROR('1-Kurs'!U443/'1-Kurs'!U442-1,"")&lt;&gt;-100%,IFERROR('1-Kurs'!U443/'1-Kurs'!U442-1,""),"")</f>
        <v/>
      </c>
      <c r="V443" s="1" t="str">
        <f>IF(IFERROR('1-Kurs'!V443/'1-Kurs'!V442-1,"")&lt;&gt;-100%,IFERROR('1-Kurs'!V443/'1-Kurs'!V442-1,""),"")</f>
        <v/>
      </c>
      <c r="W443" s="1" t="str">
        <f>IF(IFERROR('1-Kurs'!W443/'1-Kurs'!W442-1,"")&lt;&gt;-100%,IFERROR('1-Kurs'!W443/'1-Kurs'!W442-1,""),"")</f>
        <v/>
      </c>
      <c r="X443" s="1" t="str">
        <f>IF(IFERROR('1-Kurs'!X443/'1-Kurs'!X442-1,"")&lt;&gt;-100%,IFERROR('1-Kurs'!X443/'1-Kurs'!X442-1,""),"")</f>
        <v/>
      </c>
      <c r="Y443" s="1" t="str">
        <f>IF(IFERROR('1-Kurs'!Y443/'1-Kurs'!Y442-1,"")&lt;&gt;-100%,IFERROR('1-Kurs'!Y443/'1-Kurs'!Y442-1,""),"")</f>
        <v/>
      </c>
      <c r="Z443" s="1" t="str">
        <f>IF(IFERROR('1-Kurs'!Z443/'1-Kurs'!Z442-1,"")&lt;&gt;-100%,IFERROR('1-Kurs'!Z443/'1-Kurs'!Z442-1,""),"")</f>
        <v/>
      </c>
      <c r="AA443" s="1" t="str">
        <f>IF(IFERROR('1-Kurs'!AA443/'1-Kurs'!AA442-1,"")&lt;&gt;-100%,IFERROR('1-Kurs'!AA443/'1-Kurs'!AA442-1,""),"")</f>
        <v/>
      </c>
      <c r="AB443" s="1" t="str">
        <f>IF(IFERROR('1-Kurs'!AB443/'1-Kurs'!AB442-1,"")&lt;&gt;-100%,IFERROR('1-Kurs'!AB443/'1-Kurs'!AB442-1,""),"")</f>
        <v/>
      </c>
      <c r="AC443" s="5"/>
    </row>
    <row r="444" spans="1:29" ht="12.75" customHeight="1" x14ac:dyDescent="0.2">
      <c r="A444" s="9" t="str">
        <f>IF('1-Kurs'!A444=0,"",'1-Kurs'!A444)</f>
        <v/>
      </c>
      <c r="B444" s="1" t="str">
        <f>IF(IFERROR('1-Kurs'!B444/'1-Kurs'!B443-1,"")&lt;&gt;-100%,IFERROR('1-Kurs'!B444/'1-Kurs'!B443-1,""),"")</f>
        <v/>
      </c>
      <c r="C444" s="1" t="str">
        <f>IF(IFERROR('1-Kurs'!C444/'1-Kurs'!C443-1,"")&lt;&gt;-100%,IFERROR('1-Kurs'!C444/'1-Kurs'!C443-1,""),"")</f>
        <v/>
      </c>
      <c r="D444" s="1" t="str">
        <f>IF(IFERROR('1-Kurs'!D444/'1-Kurs'!D443-1,"")&lt;&gt;-100%,IFERROR('1-Kurs'!D444/'1-Kurs'!D443-1,""),"")</f>
        <v/>
      </c>
      <c r="E444" s="1" t="str">
        <f>IF(IFERROR('1-Kurs'!E444/'1-Kurs'!E443-1,"")&lt;&gt;-100%,IFERROR('1-Kurs'!E444/'1-Kurs'!E443-1,""),"")</f>
        <v/>
      </c>
      <c r="F444" s="1" t="str">
        <f>IF(IFERROR('1-Kurs'!F444/'1-Kurs'!F443-1,"")&lt;&gt;-100%,IFERROR('1-Kurs'!F444/'1-Kurs'!F443-1,""),"")</f>
        <v/>
      </c>
      <c r="G444" s="1" t="str">
        <f>IF(IFERROR('1-Kurs'!G444/'1-Kurs'!G443-1,"")&lt;&gt;-100%,IFERROR('1-Kurs'!G444/'1-Kurs'!G443-1,""),"")</f>
        <v/>
      </c>
      <c r="H444" s="1" t="str">
        <f>IF(IFERROR('1-Kurs'!H444/'1-Kurs'!H443-1,"")&lt;&gt;-100%,IFERROR('1-Kurs'!H444/'1-Kurs'!H443-1,""),"")</f>
        <v/>
      </c>
      <c r="I444" s="1" t="str">
        <f>IF(IFERROR('1-Kurs'!I444/'1-Kurs'!I443-1,"")&lt;&gt;-100%,IFERROR('1-Kurs'!I444/'1-Kurs'!I443-1,""),"")</f>
        <v/>
      </c>
      <c r="J444" s="1" t="str">
        <f>IF(IFERROR('1-Kurs'!J444/'1-Kurs'!J443-1,"")&lt;&gt;-100%,IFERROR('1-Kurs'!J444/'1-Kurs'!J443-1,""),"")</f>
        <v/>
      </c>
      <c r="K444" s="1" t="str">
        <f>IF(IFERROR('1-Kurs'!K444/'1-Kurs'!K443-1,"")&lt;&gt;-100%,IFERROR('1-Kurs'!K444/'1-Kurs'!K443-1,""),"")</f>
        <v/>
      </c>
      <c r="L444" s="1" t="str">
        <f>IF(IFERROR('1-Kurs'!L444/'1-Kurs'!L443-1,"")&lt;&gt;-100%,IFERROR('1-Kurs'!L444/'1-Kurs'!L443-1,""),"")</f>
        <v/>
      </c>
      <c r="M444" s="1" t="str">
        <f>IF(IFERROR('1-Kurs'!M444/'1-Kurs'!M443-1,"")&lt;&gt;-100%,IFERROR('1-Kurs'!M444/'1-Kurs'!M443-1,""),"")</f>
        <v/>
      </c>
      <c r="N444" s="1" t="str">
        <f>IF(IFERROR('1-Kurs'!N444/'1-Kurs'!N443-1,"")&lt;&gt;-100%,IFERROR('1-Kurs'!N444/'1-Kurs'!N443-1,""),"")</f>
        <v/>
      </c>
      <c r="O444" s="1" t="str">
        <f>IF(IFERROR('1-Kurs'!O444/'1-Kurs'!O443-1,"")&lt;&gt;-100%,IFERROR('1-Kurs'!O444/'1-Kurs'!O443-1,""),"")</f>
        <v/>
      </c>
      <c r="P444" s="1" t="str">
        <f>IF(IFERROR('1-Kurs'!P444/'1-Kurs'!P443-1,"")&lt;&gt;-100%,IFERROR('1-Kurs'!P444/'1-Kurs'!P443-1,""),"")</f>
        <v/>
      </c>
      <c r="Q444" s="1" t="str">
        <f>IF(IFERROR('1-Kurs'!Q444/'1-Kurs'!Q443-1,"")&lt;&gt;-100%,IFERROR('1-Kurs'!Q444/'1-Kurs'!Q443-1,""),"")</f>
        <v/>
      </c>
      <c r="R444" s="1" t="str">
        <f>IF(IFERROR('1-Kurs'!R444/'1-Kurs'!R443-1,"")&lt;&gt;-100%,IFERROR('1-Kurs'!R444/'1-Kurs'!R443-1,""),"")</f>
        <v/>
      </c>
      <c r="S444" s="1" t="str">
        <f>IF(IFERROR('1-Kurs'!S444/'1-Kurs'!S443-1,"")&lt;&gt;-100%,IFERROR('1-Kurs'!S444/'1-Kurs'!S443-1,""),"")</f>
        <v/>
      </c>
      <c r="T444" s="1" t="str">
        <f>IF(IFERROR('1-Kurs'!T444/'1-Kurs'!T443-1,"")&lt;&gt;-100%,IFERROR('1-Kurs'!T444/'1-Kurs'!T443-1,""),"")</f>
        <v/>
      </c>
      <c r="U444" s="1" t="str">
        <f>IF(IFERROR('1-Kurs'!U444/'1-Kurs'!U443-1,"")&lt;&gt;-100%,IFERROR('1-Kurs'!U444/'1-Kurs'!U443-1,""),"")</f>
        <v/>
      </c>
      <c r="V444" s="1" t="str">
        <f>IF(IFERROR('1-Kurs'!V444/'1-Kurs'!V443-1,"")&lt;&gt;-100%,IFERROR('1-Kurs'!V444/'1-Kurs'!V443-1,""),"")</f>
        <v/>
      </c>
      <c r="W444" s="1" t="str">
        <f>IF(IFERROR('1-Kurs'!W444/'1-Kurs'!W443-1,"")&lt;&gt;-100%,IFERROR('1-Kurs'!W444/'1-Kurs'!W443-1,""),"")</f>
        <v/>
      </c>
      <c r="X444" s="1" t="str">
        <f>IF(IFERROR('1-Kurs'!X444/'1-Kurs'!X443-1,"")&lt;&gt;-100%,IFERROR('1-Kurs'!X444/'1-Kurs'!X443-1,""),"")</f>
        <v/>
      </c>
      <c r="Y444" s="1" t="str">
        <f>IF(IFERROR('1-Kurs'!Y444/'1-Kurs'!Y443-1,"")&lt;&gt;-100%,IFERROR('1-Kurs'!Y444/'1-Kurs'!Y443-1,""),"")</f>
        <v/>
      </c>
      <c r="Z444" s="1" t="str">
        <f>IF(IFERROR('1-Kurs'!Z444/'1-Kurs'!Z443-1,"")&lt;&gt;-100%,IFERROR('1-Kurs'!Z444/'1-Kurs'!Z443-1,""),"")</f>
        <v/>
      </c>
      <c r="AA444" s="1" t="str">
        <f>IF(IFERROR('1-Kurs'!AA444/'1-Kurs'!AA443-1,"")&lt;&gt;-100%,IFERROR('1-Kurs'!AA444/'1-Kurs'!AA443-1,""),"")</f>
        <v/>
      </c>
      <c r="AB444" s="1" t="str">
        <f>IF(IFERROR('1-Kurs'!AB444/'1-Kurs'!AB443-1,"")&lt;&gt;-100%,IFERROR('1-Kurs'!AB444/'1-Kurs'!AB443-1,""),"")</f>
        <v/>
      </c>
      <c r="AC444" s="5"/>
    </row>
    <row r="445" spans="1:29" ht="12.75" customHeight="1" x14ac:dyDescent="0.2">
      <c r="A445" s="9" t="str">
        <f>IF('1-Kurs'!A445=0,"",'1-Kurs'!A445)</f>
        <v/>
      </c>
      <c r="B445" s="1" t="str">
        <f>IF(IFERROR('1-Kurs'!B445/'1-Kurs'!B444-1,"")&lt;&gt;-100%,IFERROR('1-Kurs'!B445/'1-Kurs'!B444-1,""),"")</f>
        <v/>
      </c>
      <c r="C445" s="1" t="str">
        <f>IF(IFERROR('1-Kurs'!C445/'1-Kurs'!C444-1,"")&lt;&gt;-100%,IFERROR('1-Kurs'!C445/'1-Kurs'!C444-1,""),"")</f>
        <v/>
      </c>
      <c r="D445" s="1" t="str">
        <f>IF(IFERROR('1-Kurs'!D445/'1-Kurs'!D444-1,"")&lt;&gt;-100%,IFERROR('1-Kurs'!D445/'1-Kurs'!D444-1,""),"")</f>
        <v/>
      </c>
      <c r="E445" s="1" t="str">
        <f>IF(IFERROR('1-Kurs'!E445/'1-Kurs'!E444-1,"")&lt;&gt;-100%,IFERROR('1-Kurs'!E445/'1-Kurs'!E444-1,""),"")</f>
        <v/>
      </c>
      <c r="F445" s="1" t="str">
        <f>IF(IFERROR('1-Kurs'!F445/'1-Kurs'!F444-1,"")&lt;&gt;-100%,IFERROR('1-Kurs'!F445/'1-Kurs'!F444-1,""),"")</f>
        <v/>
      </c>
      <c r="G445" s="1" t="str">
        <f>IF(IFERROR('1-Kurs'!G445/'1-Kurs'!G444-1,"")&lt;&gt;-100%,IFERROR('1-Kurs'!G445/'1-Kurs'!G444-1,""),"")</f>
        <v/>
      </c>
      <c r="H445" s="1" t="str">
        <f>IF(IFERROR('1-Kurs'!H445/'1-Kurs'!H444-1,"")&lt;&gt;-100%,IFERROR('1-Kurs'!H445/'1-Kurs'!H444-1,""),"")</f>
        <v/>
      </c>
      <c r="I445" s="1" t="str">
        <f>IF(IFERROR('1-Kurs'!I445/'1-Kurs'!I444-1,"")&lt;&gt;-100%,IFERROR('1-Kurs'!I445/'1-Kurs'!I444-1,""),"")</f>
        <v/>
      </c>
      <c r="J445" s="1" t="str">
        <f>IF(IFERROR('1-Kurs'!J445/'1-Kurs'!J444-1,"")&lt;&gt;-100%,IFERROR('1-Kurs'!J445/'1-Kurs'!J444-1,""),"")</f>
        <v/>
      </c>
      <c r="K445" s="1" t="str">
        <f>IF(IFERROR('1-Kurs'!K445/'1-Kurs'!K444-1,"")&lt;&gt;-100%,IFERROR('1-Kurs'!K445/'1-Kurs'!K444-1,""),"")</f>
        <v/>
      </c>
      <c r="L445" s="1" t="str">
        <f>IF(IFERROR('1-Kurs'!L445/'1-Kurs'!L444-1,"")&lt;&gt;-100%,IFERROR('1-Kurs'!L445/'1-Kurs'!L444-1,""),"")</f>
        <v/>
      </c>
      <c r="M445" s="1" t="str">
        <f>IF(IFERROR('1-Kurs'!M445/'1-Kurs'!M444-1,"")&lt;&gt;-100%,IFERROR('1-Kurs'!M445/'1-Kurs'!M444-1,""),"")</f>
        <v/>
      </c>
      <c r="N445" s="1" t="str">
        <f>IF(IFERROR('1-Kurs'!N445/'1-Kurs'!N444-1,"")&lt;&gt;-100%,IFERROR('1-Kurs'!N445/'1-Kurs'!N444-1,""),"")</f>
        <v/>
      </c>
      <c r="O445" s="1" t="str">
        <f>IF(IFERROR('1-Kurs'!O445/'1-Kurs'!O444-1,"")&lt;&gt;-100%,IFERROR('1-Kurs'!O445/'1-Kurs'!O444-1,""),"")</f>
        <v/>
      </c>
      <c r="P445" s="1" t="str">
        <f>IF(IFERROR('1-Kurs'!P445/'1-Kurs'!P444-1,"")&lt;&gt;-100%,IFERROR('1-Kurs'!P445/'1-Kurs'!P444-1,""),"")</f>
        <v/>
      </c>
      <c r="Q445" s="1" t="str">
        <f>IF(IFERROR('1-Kurs'!Q445/'1-Kurs'!Q444-1,"")&lt;&gt;-100%,IFERROR('1-Kurs'!Q445/'1-Kurs'!Q444-1,""),"")</f>
        <v/>
      </c>
      <c r="R445" s="1" t="str">
        <f>IF(IFERROR('1-Kurs'!R445/'1-Kurs'!R444-1,"")&lt;&gt;-100%,IFERROR('1-Kurs'!R445/'1-Kurs'!R444-1,""),"")</f>
        <v/>
      </c>
      <c r="S445" s="1" t="str">
        <f>IF(IFERROR('1-Kurs'!S445/'1-Kurs'!S444-1,"")&lt;&gt;-100%,IFERROR('1-Kurs'!S445/'1-Kurs'!S444-1,""),"")</f>
        <v/>
      </c>
      <c r="T445" s="1" t="str">
        <f>IF(IFERROR('1-Kurs'!T445/'1-Kurs'!T444-1,"")&lt;&gt;-100%,IFERROR('1-Kurs'!T445/'1-Kurs'!T444-1,""),"")</f>
        <v/>
      </c>
      <c r="U445" s="1" t="str">
        <f>IF(IFERROR('1-Kurs'!U445/'1-Kurs'!U444-1,"")&lt;&gt;-100%,IFERROR('1-Kurs'!U445/'1-Kurs'!U444-1,""),"")</f>
        <v/>
      </c>
      <c r="V445" s="1" t="str">
        <f>IF(IFERROR('1-Kurs'!V445/'1-Kurs'!V444-1,"")&lt;&gt;-100%,IFERROR('1-Kurs'!V445/'1-Kurs'!V444-1,""),"")</f>
        <v/>
      </c>
      <c r="W445" s="1" t="str">
        <f>IF(IFERROR('1-Kurs'!W445/'1-Kurs'!W444-1,"")&lt;&gt;-100%,IFERROR('1-Kurs'!W445/'1-Kurs'!W444-1,""),"")</f>
        <v/>
      </c>
      <c r="X445" s="1" t="str">
        <f>IF(IFERROR('1-Kurs'!X445/'1-Kurs'!X444-1,"")&lt;&gt;-100%,IFERROR('1-Kurs'!X445/'1-Kurs'!X444-1,""),"")</f>
        <v/>
      </c>
      <c r="Y445" s="1" t="str">
        <f>IF(IFERROR('1-Kurs'!Y445/'1-Kurs'!Y444-1,"")&lt;&gt;-100%,IFERROR('1-Kurs'!Y445/'1-Kurs'!Y444-1,""),"")</f>
        <v/>
      </c>
      <c r="Z445" s="1" t="str">
        <f>IF(IFERROR('1-Kurs'!Z445/'1-Kurs'!Z444-1,"")&lt;&gt;-100%,IFERROR('1-Kurs'!Z445/'1-Kurs'!Z444-1,""),"")</f>
        <v/>
      </c>
      <c r="AA445" s="1" t="str">
        <f>IF(IFERROR('1-Kurs'!AA445/'1-Kurs'!AA444-1,"")&lt;&gt;-100%,IFERROR('1-Kurs'!AA445/'1-Kurs'!AA444-1,""),"")</f>
        <v/>
      </c>
      <c r="AB445" s="1" t="str">
        <f>IF(IFERROR('1-Kurs'!AB445/'1-Kurs'!AB444-1,"")&lt;&gt;-100%,IFERROR('1-Kurs'!AB445/'1-Kurs'!AB444-1,""),"")</f>
        <v/>
      </c>
      <c r="AC445" s="5"/>
    </row>
    <row r="446" spans="1:29" ht="12.75" customHeight="1" x14ac:dyDescent="0.2">
      <c r="A446" s="9" t="str">
        <f>IF('1-Kurs'!A446=0,"",'1-Kurs'!A446)</f>
        <v/>
      </c>
      <c r="B446" s="1" t="str">
        <f>IF(IFERROR('1-Kurs'!B446/'1-Kurs'!B445-1,"")&lt;&gt;-100%,IFERROR('1-Kurs'!B446/'1-Kurs'!B445-1,""),"")</f>
        <v/>
      </c>
      <c r="C446" s="1" t="str">
        <f>IF(IFERROR('1-Kurs'!C446/'1-Kurs'!C445-1,"")&lt;&gt;-100%,IFERROR('1-Kurs'!C446/'1-Kurs'!C445-1,""),"")</f>
        <v/>
      </c>
      <c r="D446" s="1" t="str">
        <f>IF(IFERROR('1-Kurs'!D446/'1-Kurs'!D445-1,"")&lt;&gt;-100%,IFERROR('1-Kurs'!D446/'1-Kurs'!D445-1,""),"")</f>
        <v/>
      </c>
      <c r="E446" s="1" t="str">
        <f>IF(IFERROR('1-Kurs'!E446/'1-Kurs'!E445-1,"")&lt;&gt;-100%,IFERROR('1-Kurs'!E446/'1-Kurs'!E445-1,""),"")</f>
        <v/>
      </c>
      <c r="F446" s="1" t="str">
        <f>IF(IFERROR('1-Kurs'!F446/'1-Kurs'!F445-1,"")&lt;&gt;-100%,IFERROR('1-Kurs'!F446/'1-Kurs'!F445-1,""),"")</f>
        <v/>
      </c>
      <c r="G446" s="1" t="str">
        <f>IF(IFERROR('1-Kurs'!G446/'1-Kurs'!G445-1,"")&lt;&gt;-100%,IFERROR('1-Kurs'!G446/'1-Kurs'!G445-1,""),"")</f>
        <v/>
      </c>
      <c r="H446" s="1" t="str">
        <f>IF(IFERROR('1-Kurs'!H446/'1-Kurs'!H445-1,"")&lt;&gt;-100%,IFERROR('1-Kurs'!H446/'1-Kurs'!H445-1,""),"")</f>
        <v/>
      </c>
      <c r="I446" s="1" t="str">
        <f>IF(IFERROR('1-Kurs'!I446/'1-Kurs'!I445-1,"")&lt;&gt;-100%,IFERROR('1-Kurs'!I446/'1-Kurs'!I445-1,""),"")</f>
        <v/>
      </c>
      <c r="J446" s="1" t="str">
        <f>IF(IFERROR('1-Kurs'!J446/'1-Kurs'!J445-1,"")&lt;&gt;-100%,IFERROR('1-Kurs'!J446/'1-Kurs'!J445-1,""),"")</f>
        <v/>
      </c>
      <c r="K446" s="1" t="str">
        <f>IF(IFERROR('1-Kurs'!K446/'1-Kurs'!K445-1,"")&lt;&gt;-100%,IFERROR('1-Kurs'!K446/'1-Kurs'!K445-1,""),"")</f>
        <v/>
      </c>
      <c r="L446" s="1" t="str">
        <f>IF(IFERROR('1-Kurs'!L446/'1-Kurs'!L445-1,"")&lt;&gt;-100%,IFERROR('1-Kurs'!L446/'1-Kurs'!L445-1,""),"")</f>
        <v/>
      </c>
      <c r="M446" s="1" t="str">
        <f>IF(IFERROR('1-Kurs'!M446/'1-Kurs'!M445-1,"")&lt;&gt;-100%,IFERROR('1-Kurs'!M446/'1-Kurs'!M445-1,""),"")</f>
        <v/>
      </c>
      <c r="N446" s="1" t="str">
        <f>IF(IFERROR('1-Kurs'!N446/'1-Kurs'!N445-1,"")&lt;&gt;-100%,IFERROR('1-Kurs'!N446/'1-Kurs'!N445-1,""),"")</f>
        <v/>
      </c>
      <c r="O446" s="1" t="str">
        <f>IF(IFERROR('1-Kurs'!O446/'1-Kurs'!O445-1,"")&lt;&gt;-100%,IFERROR('1-Kurs'!O446/'1-Kurs'!O445-1,""),"")</f>
        <v/>
      </c>
      <c r="P446" s="1" t="str">
        <f>IF(IFERROR('1-Kurs'!P446/'1-Kurs'!P445-1,"")&lt;&gt;-100%,IFERROR('1-Kurs'!P446/'1-Kurs'!P445-1,""),"")</f>
        <v/>
      </c>
      <c r="Q446" s="1" t="str">
        <f>IF(IFERROR('1-Kurs'!Q446/'1-Kurs'!Q445-1,"")&lt;&gt;-100%,IFERROR('1-Kurs'!Q446/'1-Kurs'!Q445-1,""),"")</f>
        <v/>
      </c>
      <c r="R446" s="1" t="str">
        <f>IF(IFERROR('1-Kurs'!R446/'1-Kurs'!R445-1,"")&lt;&gt;-100%,IFERROR('1-Kurs'!R446/'1-Kurs'!R445-1,""),"")</f>
        <v/>
      </c>
      <c r="S446" s="1" t="str">
        <f>IF(IFERROR('1-Kurs'!S446/'1-Kurs'!S445-1,"")&lt;&gt;-100%,IFERROR('1-Kurs'!S446/'1-Kurs'!S445-1,""),"")</f>
        <v/>
      </c>
      <c r="T446" s="1" t="str">
        <f>IF(IFERROR('1-Kurs'!T446/'1-Kurs'!T445-1,"")&lt;&gt;-100%,IFERROR('1-Kurs'!T446/'1-Kurs'!T445-1,""),"")</f>
        <v/>
      </c>
      <c r="U446" s="1" t="str">
        <f>IF(IFERROR('1-Kurs'!U446/'1-Kurs'!U445-1,"")&lt;&gt;-100%,IFERROR('1-Kurs'!U446/'1-Kurs'!U445-1,""),"")</f>
        <v/>
      </c>
      <c r="V446" s="1" t="str">
        <f>IF(IFERROR('1-Kurs'!V446/'1-Kurs'!V445-1,"")&lt;&gt;-100%,IFERROR('1-Kurs'!V446/'1-Kurs'!V445-1,""),"")</f>
        <v/>
      </c>
      <c r="W446" s="1" t="str">
        <f>IF(IFERROR('1-Kurs'!W446/'1-Kurs'!W445-1,"")&lt;&gt;-100%,IFERROR('1-Kurs'!W446/'1-Kurs'!W445-1,""),"")</f>
        <v/>
      </c>
      <c r="X446" s="1" t="str">
        <f>IF(IFERROR('1-Kurs'!X446/'1-Kurs'!X445-1,"")&lt;&gt;-100%,IFERROR('1-Kurs'!X446/'1-Kurs'!X445-1,""),"")</f>
        <v/>
      </c>
      <c r="Y446" s="1" t="str">
        <f>IF(IFERROR('1-Kurs'!Y446/'1-Kurs'!Y445-1,"")&lt;&gt;-100%,IFERROR('1-Kurs'!Y446/'1-Kurs'!Y445-1,""),"")</f>
        <v/>
      </c>
      <c r="Z446" s="1" t="str">
        <f>IF(IFERROR('1-Kurs'!Z446/'1-Kurs'!Z445-1,"")&lt;&gt;-100%,IFERROR('1-Kurs'!Z446/'1-Kurs'!Z445-1,""),"")</f>
        <v/>
      </c>
      <c r="AA446" s="1" t="str">
        <f>IF(IFERROR('1-Kurs'!AA446/'1-Kurs'!AA445-1,"")&lt;&gt;-100%,IFERROR('1-Kurs'!AA446/'1-Kurs'!AA445-1,""),"")</f>
        <v/>
      </c>
      <c r="AB446" s="1" t="str">
        <f>IF(IFERROR('1-Kurs'!AB446/'1-Kurs'!AB445-1,"")&lt;&gt;-100%,IFERROR('1-Kurs'!AB446/'1-Kurs'!AB445-1,""),"")</f>
        <v/>
      </c>
      <c r="AC446" s="5"/>
    </row>
    <row r="447" spans="1:29" ht="12.75" customHeight="1" x14ac:dyDescent="0.2">
      <c r="A447" s="9" t="str">
        <f>IF('1-Kurs'!A447=0,"",'1-Kurs'!A447)</f>
        <v/>
      </c>
      <c r="B447" s="1" t="str">
        <f>IF(IFERROR('1-Kurs'!B447/'1-Kurs'!B446-1,"")&lt;&gt;-100%,IFERROR('1-Kurs'!B447/'1-Kurs'!B446-1,""),"")</f>
        <v/>
      </c>
      <c r="C447" s="1" t="str">
        <f>IF(IFERROR('1-Kurs'!C447/'1-Kurs'!C446-1,"")&lt;&gt;-100%,IFERROR('1-Kurs'!C447/'1-Kurs'!C446-1,""),"")</f>
        <v/>
      </c>
      <c r="D447" s="1" t="str">
        <f>IF(IFERROR('1-Kurs'!D447/'1-Kurs'!D446-1,"")&lt;&gt;-100%,IFERROR('1-Kurs'!D447/'1-Kurs'!D446-1,""),"")</f>
        <v/>
      </c>
      <c r="E447" s="1" t="str">
        <f>IF(IFERROR('1-Kurs'!E447/'1-Kurs'!E446-1,"")&lt;&gt;-100%,IFERROR('1-Kurs'!E447/'1-Kurs'!E446-1,""),"")</f>
        <v/>
      </c>
      <c r="F447" s="1" t="str">
        <f>IF(IFERROR('1-Kurs'!F447/'1-Kurs'!F446-1,"")&lt;&gt;-100%,IFERROR('1-Kurs'!F447/'1-Kurs'!F446-1,""),"")</f>
        <v/>
      </c>
      <c r="G447" s="1" t="str">
        <f>IF(IFERROR('1-Kurs'!G447/'1-Kurs'!G446-1,"")&lt;&gt;-100%,IFERROR('1-Kurs'!G447/'1-Kurs'!G446-1,""),"")</f>
        <v/>
      </c>
      <c r="H447" s="1" t="str">
        <f>IF(IFERROR('1-Kurs'!H447/'1-Kurs'!H446-1,"")&lt;&gt;-100%,IFERROR('1-Kurs'!H447/'1-Kurs'!H446-1,""),"")</f>
        <v/>
      </c>
      <c r="I447" s="1" t="str">
        <f>IF(IFERROR('1-Kurs'!I447/'1-Kurs'!I446-1,"")&lt;&gt;-100%,IFERROR('1-Kurs'!I447/'1-Kurs'!I446-1,""),"")</f>
        <v/>
      </c>
      <c r="J447" s="1" t="str">
        <f>IF(IFERROR('1-Kurs'!J447/'1-Kurs'!J446-1,"")&lt;&gt;-100%,IFERROR('1-Kurs'!J447/'1-Kurs'!J446-1,""),"")</f>
        <v/>
      </c>
      <c r="K447" s="1" t="str">
        <f>IF(IFERROR('1-Kurs'!K447/'1-Kurs'!K446-1,"")&lt;&gt;-100%,IFERROR('1-Kurs'!K447/'1-Kurs'!K446-1,""),"")</f>
        <v/>
      </c>
      <c r="L447" s="1" t="str">
        <f>IF(IFERROR('1-Kurs'!L447/'1-Kurs'!L446-1,"")&lt;&gt;-100%,IFERROR('1-Kurs'!L447/'1-Kurs'!L446-1,""),"")</f>
        <v/>
      </c>
      <c r="M447" s="1" t="str">
        <f>IF(IFERROR('1-Kurs'!M447/'1-Kurs'!M446-1,"")&lt;&gt;-100%,IFERROR('1-Kurs'!M447/'1-Kurs'!M446-1,""),"")</f>
        <v/>
      </c>
      <c r="N447" s="1" t="str">
        <f>IF(IFERROR('1-Kurs'!N447/'1-Kurs'!N446-1,"")&lt;&gt;-100%,IFERROR('1-Kurs'!N447/'1-Kurs'!N446-1,""),"")</f>
        <v/>
      </c>
      <c r="O447" s="1" t="str">
        <f>IF(IFERROR('1-Kurs'!O447/'1-Kurs'!O446-1,"")&lt;&gt;-100%,IFERROR('1-Kurs'!O447/'1-Kurs'!O446-1,""),"")</f>
        <v/>
      </c>
      <c r="P447" s="1" t="str">
        <f>IF(IFERROR('1-Kurs'!P447/'1-Kurs'!P446-1,"")&lt;&gt;-100%,IFERROR('1-Kurs'!P447/'1-Kurs'!P446-1,""),"")</f>
        <v/>
      </c>
      <c r="Q447" s="1" t="str">
        <f>IF(IFERROR('1-Kurs'!Q447/'1-Kurs'!Q446-1,"")&lt;&gt;-100%,IFERROR('1-Kurs'!Q447/'1-Kurs'!Q446-1,""),"")</f>
        <v/>
      </c>
      <c r="R447" s="1" t="str">
        <f>IF(IFERROR('1-Kurs'!R447/'1-Kurs'!R446-1,"")&lt;&gt;-100%,IFERROR('1-Kurs'!R447/'1-Kurs'!R446-1,""),"")</f>
        <v/>
      </c>
      <c r="S447" s="1" t="str">
        <f>IF(IFERROR('1-Kurs'!S447/'1-Kurs'!S446-1,"")&lt;&gt;-100%,IFERROR('1-Kurs'!S447/'1-Kurs'!S446-1,""),"")</f>
        <v/>
      </c>
      <c r="T447" s="1" t="str">
        <f>IF(IFERROR('1-Kurs'!T447/'1-Kurs'!T446-1,"")&lt;&gt;-100%,IFERROR('1-Kurs'!T447/'1-Kurs'!T446-1,""),"")</f>
        <v/>
      </c>
      <c r="U447" s="1" t="str">
        <f>IF(IFERROR('1-Kurs'!U447/'1-Kurs'!U446-1,"")&lt;&gt;-100%,IFERROR('1-Kurs'!U447/'1-Kurs'!U446-1,""),"")</f>
        <v/>
      </c>
      <c r="V447" s="1" t="str">
        <f>IF(IFERROR('1-Kurs'!V447/'1-Kurs'!V446-1,"")&lt;&gt;-100%,IFERROR('1-Kurs'!V447/'1-Kurs'!V446-1,""),"")</f>
        <v/>
      </c>
      <c r="W447" s="1" t="str">
        <f>IF(IFERROR('1-Kurs'!W447/'1-Kurs'!W446-1,"")&lt;&gt;-100%,IFERROR('1-Kurs'!W447/'1-Kurs'!W446-1,""),"")</f>
        <v/>
      </c>
      <c r="X447" s="1" t="str">
        <f>IF(IFERROR('1-Kurs'!X447/'1-Kurs'!X446-1,"")&lt;&gt;-100%,IFERROR('1-Kurs'!X447/'1-Kurs'!X446-1,""),"")</f>
        <v/>
      </c>
      <c r="Y447" s="1" t="str">
        <f>IF(IFERROR('1-Kurs'!Y447/'1-Kurs'!Y446-1,"")&lt;&gt;-100%,IFERROR('1-Kurs'!Y447/'1-Kurs'!Y446-1,""),"")</f>
        <v/>
      </c>
      <c r="Z447" s="1" t="str">
        <f>IF(IFERROR('1-Kurs'!Z447/'1-Kurs'!Z446-1,"")&lt;&gt;-100%,IFERROR('1-Kurs'!Z447/'1-Kurs'!Z446-1,""),"")</f>
        <v/>
      </c>
      <c r="AA447" s="1" t="str">
        <f>IF(IFERROR('1-Kurs'!AA447/'1-Kurs'!AA446-1,"")&lt;&gt;-100%,IFERROR('1-Kurs'!AA447/'1-Kurs'!AA446-1,""),"")</f>
        <v/>
      </c>
      <c r="AB447" s="1" t="str">
        <f>IF(IFERROR('1-Kurs'!AB447/'1-Kurs'!AB446-1,"")&lt;&gt;-100%,IFERROR('1-Kurs'!AB447/'1-Kurs'!AB446-1,""),"")</f>
        <v/>
      </c>
      <c r="AC447" s="5"/>
    </row>
    <row r="448" spans="1:29" ht="12.75" customHeight="1" x14ac:dyDescent="0.2">
      <c r="A448" s="9" t="str">
        <f>IF('1-Kurs'!A448=0,"",'1-Kurs'!A448)</f>
        <v/>
      </c>
      <c r="B448" s="1" t="str">
        <f>IF(IFERROR('1-Kurs'!B448/'1-Kurs'!B447-1,"")&lt;&gt;-100%,IFERROR('1-Kurs'!B448/'1-Kurs'!B447-1,""),"")</f>
        <v/>
      </c>
      <c r="C448" s="1" t="str">
        <f>IF(IFERROR('1-Kurs'!C448/'1-Kurs'!C447-1,"")&lt;&gt;-100%,IFERROR('1-Kurs'!C448/'1-Kurs'!C447-1,""),"")</f>
        <v/>
      </c>
      <c r="D448" s="1" t="str">
        <f>IF(IFERROR('1-Kurs'!D448/'1-Kurs'!D447-1,"")&lt;&gt;-100%,IFERROR('1-Kurs'!D448/'1-Kurs'!D447-1,""),"")</f>
        <v/>
      </c>
      <c r="E448" s="1" t="str">
        <f>IF(IFERROR('1-Kurs'!E448/'1-Kurs'!E447-1,"")&lt;&gt;-100%,IFERROR('1-Kurs'!E448/'1-Kurs'!E447-1,""),"")</f>
        <v/>
      </c>
      <c r="F448" s="1" t="str">
        <f>IF(IFERROR('1-Kurs'!F448/'1-Kurs'!F447-1,"")&lt;&gt;-100%,IFERROR('1-Kurs'!F448/'1-Kurs'!F447-1,""),"")</f>
        <v/>
      </c>
      <c r="G448" s="1" t="str">
        <f>IF(IFERROR('1-Kurs'!G448/'1-Kurs'!G447-1,"")&lt;&gt;-100%,IFERROR('1-Kurs'!G448/'1-Kurs'!G447-1,""),"")</f>
        <v/>
      </c>
      <c r="H448" s="1" t="str">
        <f>IF(IFERROR('1-Kurs'!H448/'1-Kurs'!H447-1,"")&lt;&gt;-100%,IFERROR('1-Kurs'!H448/'1-Kurs'!H447-1,""),"")</f>
        <v/>
      </c>
      <c r="I448" s="1" t="str">
        <f>IF(IFERROR('1-Kurs'!I448/'1-Kurs'!I447-1,"")&lt;&gt;-100%,IFERROR('1-Kurs'!I448/'1-Kurs'!I447-1,""),"")</f>
        <v/>
      </c>
      <c r="J448" s="1" t="str">
        <f>IF(IFERROR('1-Kurs'!J448/'1-Kurs'!J447-1,"")&lt;&gt;-100%,IFERROR('1-Kurs'!J448/'1-Kurs'!J447-1,""),"")</f>
        <v/>
      </c>
      <c r="K448" s="1" t="str">
        <f>IF(IFERROR('1-Kurs'!K448/'1-Kurs'!K447-1,"")&lt;&gt;-100%,IFERROR('1-Kurs'!K448/'1-Kurs'!K447-1,""),"")</f>
        <v/>
      </c>
      <c r="L448" s="1" t="str">
        <f>IF(IFERROR('1-Kurs'!L448/'1-Kurs'!L447-1,"")&lt;&gt;-100%,IFERROR('1-Kurs'!L448/'1-Kurs'!L447-1,""),"")</f>
        <v/>
      </c>
      <c r="M448" s="1" t="str">
        <f>IF(IFERROR('1-Kurs'!M448/'1-Kurs'!M447-1,"")&lt;&gt;-100%,IFERROR('1-Kurs'!M448/'1-Kurs'!M447-1,""),"")</f>
        <v/>
      </c>
      <c r="N448" s="1" t="str">
        <f>IF(IFERROR('1-Kurs'!N448/'1-Kurs'!N447-1,"")&lt;&gt;-100%,IFERROR('1-Kurs'!N448/'1-Kurs'!N447-1,""),"")</f>
        <v/>
      </c>
      <c r="O448" s="1" t="str">
        <f>IF(IFERROR('1-Kurs'!O448/'1-Kurs'!O447-1,"")&lt;&gt;-100%,IFERROR('1-Kurs'!O448/'1-Kurs'!O447-1,""),"")</f>
        <v/>
      </c>
      <c r="P448" s="1" t="str">
        <f>IF(IFERROR('1-Kurs'!P448/'1-Kurs'!P447-1,"")&lt;&gt;-100%,IFERROR('1-Kurs'!P448/'1-Kurs'!P447-1,""),"")</f>
        <v/>
      </c>
      <c r="Q448" s="1" t="str">
        <f>IF(IFERROR('1-Kurs'!Q448/'1-Kurs'!Q447-1,"")&lt;&gt;-100%,IFERROR('1-Kurs'!Q448/'1-Kurs'!Q447-1,""),"")</f>
        <v/>
      </c>
      <c r="R448" s="1" t="str">
        <f>IF(IFERROR('1-Kurs'!R448/'1-Kurs'!R447-1,"")&lt;&gt;-100%,IFERROR('1-Kurs'!R448/'1-Kurs'!R447-1,""),"")</f>
        <v/>
      </c>
      <c r="S448" s="1" t="str">
        <f>IF(IFERROR('1-Kurs'!S448/'1-Kurs'!S447-1,"")&lt;&gt;-100%,IFERROR('1-Kurs'!S448/'1-Kurs'!S447-1,""),"")</f>
        <v/>
      </c>
      <c r="T448" s="1" t="str">
        <f>IF(IFERROR('1-Kurs'!T448/'1-Kurs'!T447-1,"")&lt;&gt;-100%,IFERROR('1-Kurs'!T448/'1-Kurs'!T447-1,""),"")</f>
        <v/>
      </c>
      <c r="U448" s="1" t="str">
        <f>IF(IFERROR('1-Kurs'!U448/'1-Kurs'!U447-1,"")&lt;&gt;-100%,IFERROR('1-Kurs'!U448/'1-Kurs'!U447-1,""),"")</f>
        <v/>
      </c>
      <c r="V448" s="1" t="str">
        <f>IF(IFERROR('1-Kurs'!V448/'1-Kurs'!V447-1,"")&lt;&gt;-100%,IFERROR('1-Kurs'!V448/'1-Kurs'!V447-1,""),"")</f>
        <v/>
      </c>
      <c r="W448" s="1" t="str">
        <f>IF(IFERROR('1-Kurs'!W448/'1-Kurs'!W447-1,"")&lt;&gt;-100%,IFERROR('1-Kurs'!W448/'1-Kurs'!W447-1,""),"")</f>
        <v/>
      </c>
      <c r="X448" s="1" t="str">
        <f>IF(IFERROR('1-Kurs'!X448/'1-Kurs'!X447-1,"")&lt;&gt;-100%,IFERROR('1-Kurs'!X448/'1-Kurs'!X447-1,""),"")</f>
        <v/>
      </c>
      <c r="Y448" s="1" t="str">
        <f>IF(IFERROR('1-Kurs'!Y448/'1-Kurs'!Y447-1,"")&lt;&gt;-100%,IFERROR('1-Kurs'!Y448/'1-Kurs'!Y447-1,""),"")</f>
        <v/>
      </c>
      <c r="Z448" s="1" t="str">
        <f>IF(IFERROR('1-Kurs'!Z448/'1-Kurs'!Z447-1,"")&lt;&gt;-100%,IFERROR('1-Kurs'!Z448/'1-Kurs'!Z447-1,""),"")</f>
        <v/>
      </c>
      <c r="AA448" s="1" t="str">
        <f>IF(IFERROR('1-Kurs'!AA448/'1-Kurs'!AA447-1,"")&lt;&gt;-100%,IFERROR('1-Kurs'!AA448/'1-Kurs'!AA447-1,""),"")</f>
        <v/>
      </c>
      <c r="AB448" s="1" t="str">
        <f>IF(IFERROR('1-Kurs'!AB448/'1-Kurs'!AB447-1,"")&lt;&gt;-100%,IFERROR('1-Kurs'!AB448/'1-Kurs'!AB447-1,""),"")</f>
        <v/>
      </c>
      <c r="AC448" s="5"/>
    </row>
    <row r="449" spans="1:29" ht="12.75" customHeight="1" x14ac:dyDescent="0.2">
      <c r="A449" s="9" t="str">
        <f>IF('1-Kurs'!A449=0,"",'1-Kurs'!A449)</f>
        <v/>
      </c>
      <c r="B449" s="1" t="str">
        <f>IF(IFERROR('1-Kurs'!B449/'1-Kurs'!B448-1,"")&lt;&gt;-100%,IFERROR('1-Kurs'!B449/'1-Kurs'!B448-1,""),"")</f>
        <v/>
      </c>
      <c r="C449" s="1" t="str">
        <f>IF(IFERROR('1-Kurs'!C449/'1-Kurs'!C448-1,"")&lt;&gt;-100%,IFERROR('1-Kurs'!C449/'1-Kurs'!C448-1,""),"")</f>
        <v/>
      </c>
      <c r="D449" s="1" t="str">
        <f>IF(IFERROR('1-Kurs'!D449/'1-Kurs'!D448-1,"")&lt;&gt;-100%,IFERROR('1-Kurs'!D449/'1-Kurs'!D448-1,""),"")</f>
        <v/>
      </c>
      <c r="E449" s="1" t="str">
        <f>IF(IFERROR('1-Kurs'!E449/'1-Kurs'!E448-1,"")&lt;&gt;-100%,IFERROR('1-Kurs'!E449/'1-Kurs'!E448-1,""),"")</f>
        <v/>
      </c>
      <c r="F449" s="1" t="str">
        <f>IF(IFERROR('1-Kurs'!F449/'1-Kurs'!F448-1,"")&lt;&gt;-100%,IFERROR('1-Kurs'!F449/'1-Kurs'!F448-1,""),"")</f>
        <v/>
      </c>
      <c r="G449" s="1" t="str">
        <f>IF(IFERROR('1-Kurs'!G449/'1-Kurs'!G448-1,"")&lt;&gt;-100%,IFERROR('1-Kurs'!G449/'1-Kurs'!G448-1,""),"")</f>
        <v/>
      </c>
      <c r="H449" s="1" t="str">
        <f>IF(IFERROR('1-Kurs'!H449/'1-Kurs'!H448-1,"")&lt;&gt;-100%,IFERROR('1-Kurs'!H449/'1-Kurs'!H448-1,""),"")</f>
        <v/>
      </c>
      <c r="I449" s="1" t="str">
        <f>IF(IFERROR('1-Kurs'!I449/'1-Kurs'!I448-1,"")&lt;&gt;-100%,IFERROR('1-Kurs'!I449/'1-Kurs'!I448-1,""),"")</f>
        <v/>
      </c>
      <c r="J449" s="1" t="str">
        <f>IF(IFERROR('1-Kurs'!J449/'1-Kurs'!J448-1,"")&lt;&gt;-100%,IFERROR('1-Kurs'!J449/'1-Kurs'!J448-1,""),"")</f>
        <v/>
      </c>
      <c r="K449" s="1" t="str">
        <f>IF(IFERROR('1-Kurs'!K449/'1-Kurs'!K448-1,"")&lt;&gt;-100%,IFERROR('1-Kurs'!K449/'1-Kurs'!K448-1,""),"")</f>
        <v/>
      </c>
      <c r="L449" s="1" t="str">
        <f>IF(IFERROR('1-Kurs'!L449/'1-Kurs'!L448-1,"")&lt;&gt;-100%,IFERROR('1-Kurs'!L449/'1-Kurs'!L448-1,""),"")</f>
        <v/>
      </c>
      <c r="M449" s="1" t="str">
        <f>IF(IFERROR('1-Kurs'!M449/'1-Kurs'!M448-1,"")&lt;&gt;-100%,IFERROR('1-Kurs'!M449/'1-Kurs'!M448-1,""),"")</f>
        <v/>
      </c>
      <c r="N449" s="1" t="str">
        <f>IF(IFERROR('1-Kurs'!N449/'1-Kurs'!N448-1,"")&lt;&gt;-100%,IFERROR('1-Kurs'!N449/'1-Kurs'!N448-1,""),"")</f>
        <v/>
      </c>
      <c r="O449" s="1" t="str">
        <f>IF(IFERROR('1-Kurs'!O449/'1-Kurs'!O448-1,"")&lt;&gt;-100%,IFERROR('1-Kurs'!O449/'1-Kurs'!O448-1,""),"")</f>
        <v/>
      </c>
      <c r="P449" s="1" t="str">
        <f>IF(IFERROR('1-Kurs'!P449/'1-Kurs'!P448-1,"")&lt;&gt;-100%,IFERROR('1-Kurs'!P449/'1-Kurs'!P448-1,""),"")</f>
        <v/>
      </c>
      <c r="Q449" s="1" t="str">
        <f>IF(IFERROR('1-Kurs'!Q449/'1-Kurs'!Q448-1,"")&lt;&gt;-100%,IFERROR('1-Kurs'!Q449/'1-Kurs'!Q448-1,""),"")</f>
        <v/>
      </c>
      <c r="R449" s="1" t="str">
        <f>IF(IFERROR('1-Kurs'!R449/'1-Kurs'!R448-1,"")&lt;&gt;-100%,IFERROR('1-Kurs'!R449/'1-Kurs'!R448-1,""),"")</f>
        <v/>
      </c>
      <c r="S449" s="1" t="str">
        <f>IF(IFERROR('1-Kurs'!S449/'1-Kurs'!S448-1,"")&lt;&gt;-100%,IFERROR('1-Kurs'!S449/'1-Kurs'!S448-1,""),"")</f>
        <v/>
      </c>
      <c r="T449" s="1" t="str">
        <f>IF(IFERROR('1-Kurs'!T449/'1-Kurs'!T448-1,"")&lt;&gt;-100%,IFERROR('1-Kurs'!T449/'1-Kurs'!T448-1,""),"")</f>
        <v/>
      </c>
      <c r="U449" s="1" t="str">
        <f>IF(IFERROR('1-Kurs'!U449/'1-Kurs'!U448-1,"")&lt;&gt;-100%,IFERROR('1-Kurs'!U449/'1-Kurs'!U448-1,""),"")</f>
        <v/>
      </c>
      <c r="V449" s="1" t="str">
        <f>IF(IFERROR('1-Kurs'!V449/'1-Kurs'!V448-1,"")&lt;&gt;-100%,IFERROR('1-Kurs'!V449/'1-Kurs'!V448-1,""),"")</f>
        <v/>
      </c>
      <c r="W449" s="1" t="str">
        <f>IF(IFERROR('1-Kurs'!W449/'1-Kurs'!W448-1,"")&lt;&gt;-100%,IFERROR('1-Kurs'!W449/'1-Kurs'!W448-1,""),"")</f>
        <v/>
      </c>
      <c r="X449" s="1" t="str">
        <f>IF(IFERROR('1-Kurs'!X449/'1-Kurs'!X448-1,"")&lt;&gt;-100%,IFERROR('1-Kurs'!X449/'1-Kurs'!X448-1,""),"")</f>
        <v/>
      </c>
      <c r="Y449" s="1" t="str">
        <f>IF(IFERROR('1-Kurs'!Y449/'1-Kurs'!Y448-1,"")&lt;&gt;-100%,IFERROR('1-Kurs'!Y449/'1-Kurs'!Y448-1,""),"")</f>
        <v/>
      </c>
      <c r="Z449" s="1" t="str">
        <f>IF(IFERROR('1-Kurs'!Z449/'1-Kurs'!Z448-1,"")&lt;&gt;-100%,IFERROR('1-Kurs'!Z449/'1-Kurs'!Z448-1,""),"")</f>
        <v/>
      </c>
      <c r="AA449" s="1" t="str">
        <f>IF(IFERROR('1-Kurs'!AA449/'1-Kurs'!AA448-1,"")&lt;&gt;-100%,IFERROR('1-Kurs'!AA449/'1-Kurs'!AA448-1,""),"")</f>
        <v/>
      </c>
      <c r="AB449" s="1" t="str">
        <f>IF(IFERROR('1-Kurs'!AB449/'1-Kurs'!AB448-1,"")&lt;&gt;-100%,IFERROR('1-Kurs'!AB449/'1-Kurs'!AB448-1,""),"")</f>
        <v/>
      </c>
      <c r="AC449" s="5"/>
    </row>
    <row r="450" spans="1:29" ht="12.75" customHeight="1" x14ac:dyDescent="0.2">
      <c r="A450" s="9" t="str">
        <f>IF('1-Kurs'!A450=0,"",'1-Kurs'!A450)</f>
        <v/>
      </c>
      <c r="B450" s="1" t="str">
        <f>IF(IFERROR('1-Kurs'!B450/'1-Kurs'!B449-1,"")&lt;&gt;-100%,IFERROR('1-Kurs'!B450/'1-Kurs'!B449-1,""),"")</f>
        <v/>
      </c>
      <c r="C450" s="1" t="str">
        <f>IF(IFERROR('1-Kurs'!C450/'1-Kurs'!C449-1,"")&lt;&gt;-100%,IFERROR('1-Kurs'!C450/'1-Kurs'!C449-1,""),"")</f>
        <v/>
      </c>
      <c r="D450" s="1" t="str">
        <f>IF(IFERROR('1-Kurs'!D450/'1-Kurs'!D449-1,"")&lt;&gt;-100%,IFERROR('1-Kurs'!D450/'1-Kurs'!D449-1,""),"")</f>
        <v/>
      </c>
      <c r="E450" s="1" t="str">
        <f>IF(IFERROR('1-Kurs'!E450/'1-Kurs'!E449-1,"")&lt;&gt;-100%,IFERROR('1-Kurs'!E450/'1-Kurs'!E449-1,""),"")</f>
        <v/>
      </c>
      <c r="F450" s="1" t="str">
        <f>IF(IFERROR('1-Kurs'!F450/'1-Kurs'!F449-1,"")&lt;&gt;-100%,IFERROR('1-Kurs'!F450/'1-Kurs'!F449-1,""),"")</f>
        <v/>
      </c>
      <c r="G450" s="1" t="str">
        <f>IF(IFERROR('1-Kurs'!G450/'1-Kurs'!G449-1,"")&lt;&gt;-100%,IFERROR('1-Kurs'!G450/'1-Kurs'!G449-1,""),"")</f>
        <v/>
      </c>
      <c r="H450" s="1" t="str">
        <f>IF(IFERROR('1-Kurs'!H450/'1-Kurs'!H449-1,"")&lt;&gt;-100%,IFERROR('1-Kurs'!H450/'1-Kurs'!H449-1,""),"")</f>
        <v/>
      </c>
      <c r="I450" s="1" t="str">
        <f>IF(IFERROR('1-Kurs'!I450/'1-Kurs'!I449-1,"")&lt;&gt;-100%,IFERROR('1-Kurs'!I450/'1-Kurs'!I449-1,""),"")</f>
        <v/>
      </c>
      <c r="J450" s="1" t="str">
        <f>IF(IFERROR('1-Kurs'!J450/'1-Kurs'!J449-1,"")&lt;&gt;-100%,IFERROR('1-Kurs'!J450/'1-Kurs'!J449-1,""),"")</f>
        <v/>
      </c>
      <c r="K450" s="1" t="str">
        <f>IF(IFERROR('1-Kurs'!K450/'1-Kurs'!K449-1,"")&lt;&gt;-100%,IFERROR('1-Kurs'!K450/'1-Kurs'!K449-1,""),"")</f>
        <v/>
      </c>
      <c r="L450" s="1" t="str">
        <f>IF(IFERROR('1-Kurs'!L450/'1-Kurs'!L449-1,"")&lt;&gt;-100%,IFERROR('1-Kurs'!L450/'1-Kurs'!L449-1,""),"")</f>
        <v/>
      </c>
      <c r="M450" s="1" t="str">
        <f>IF(IFERROR('1-Kurs'!M450/'1-Kurs'!M449-1,"")&lt;&gt;-100%,IFERROR('1-Kurs'!M450/'1-Kurs'!M449-1,""),"")</f>
        <v/>
      </c>
      <c r="N450" s="1" t="str">
        <f>IF(IFERROR('1-Kurs'!N450/'1-Kurs'!N449-1,"")&lt;&gt;-100%,IFERROR('1-Kurs'!N450/'1-Kurs'!N449-1,""),"")</f>
        <v/>
      </c>
      <c r="O450" s="1" t="str">
        <f>IF(IFERROR('1-Kurs'!O450/'1-Kurs'!O449-1,"")&lt;&gt;-100%,IFERROR('1-Kurs'!O450/'1-Kurs'!O449-1,""),"")</f>
        <v/>
      </c>
      <c r="P450" s="1" t="str">
        <f>IF(IFERROR('1-Kurs'!P450/'1-Kurs'!P449-1,"")&lt;&gt;-100%,IFERROR('1-Kurs'!P450/'1-Kurs'!P449-1,""),"")</f>
        <v/>
      </c>
      <c r="Q450" s="1" t="str">
        <f>IF(IFERROR('1-Kurs'!Q450/'1-Kurs'!Q449-1,"")&lt;&gt;-100%,IFERROR('1-Kurs'!Q450/'1-Kurs'!Q449-1,""),"")</f>
        <v/>
      </c>
      <c r="R450" s="1" t="str">
        <f>IF(IFERROR('1-Kurs'!R450/'1-Kurs'!R449-1,"")&lt;&gt;-100%,IFERROR('1-Kurs'!R450/'1-Kurs'!R449-1,""),"")</f>
        <v/>
      </c>
      <c r="S450" s="1" t="str">
        <f>IF(IFERROR('1-Kurs'!S450/'1-Kurs'!S449-1,"")&lt;&gt;-100%,IFERROR('1-Kurs'!S450/'1-Kurs'!S449-1,""),"")</f>
        <v/>
      </c>
      <c r="T450" s="1" t="str">
        <f>IF(IFERROR('1-Kurs'!T450/'1-Kurs'!T449-1,"")&lt;&gt;-100%,IFERROR('1-Kurs'!T450/'1-Kurs'!T449-1,""),"")</f>
        <v/>
      </c>
      <c r="U450" s="1" t="str">
        <f>IF(IFERROR('1-Kurs'!U450/'1-Kurs'!U449-1,"")&lt;&gt;-100%,IFERROR('1-Kurs'!U450/'1-Kurs'!U449-1,""),"")</f>
        <v/>
      </c>
      <c r="V450" s="1" t="str">
        <f>IF(IFERROR('1-Kurs'!V450/'1-Kurs'!V449-1,"")&lt;&gt;-100%,IFERROR('1-Kurs'!V450/'1-Kurs'!V449-1,""),"")</f>
        <v/>
      </c>
      <c r="W450" s="1" t="str">
        <f>IF(IFERROR('1-Kurs'!W450/'1-Kurs'!W449-1,"")&lt;&gt;-100%,IFERROR('1-Kurs'!W450/'1-Kurs'!W449-1,""),"")</f>
        <v/>
      </c>
      <c r="X450" s="1" t="str">
        <f>IF(IFERROR('1-Kurs'!X450/'1-Kurs'!X449-1,"")&lt;&gt;-100%,IFERROR('1-Kurs'!X450/'1-Kurs'!X449-1,""),"")</f>
        <v/>
      </c>
      <c r="Y450" s="1" t="str">
        <f>IF(IFERROR('1-Kurs'!Y450/'1-Kurs'!Y449-1,"")&lt;&gt;-100%,IFERROR('1-Kurs'!Y450/'1-Kurs'!Y449-1,""),"")</f>
        <v/>
      </c>
      <c r="Z450" s="1" t="str">
        <f>IF(IFERROR('1-Kurs'!Z450/'1-Kurs'!Z449-1,"")&lt;&gt;-100%,IFERROR('1-Kurs'!Z450/'1-Kurs'!Z449-1,""),"")</f>
        <v/>
      </c>
      <c r="AA450" s="1" t="str">
        <f>IF(IFERROR('1-Kurs'!AA450/'1-Kurs'!AA449-1,"")&lt;&gt;-100%,IFERROR('1-Kurs'!AA450/'1-Kurs'!AA449-1,""),"")</f>
        <v/>
      </c>
      <c r="AB450" s="1" t="str">
        <f>IF(IFERROR('1-Kurs'!AB450/'1-Kurs'!AB449-1,"")&lt;&gt;-100%,IFERROR('1-Kurs'!AB450/'1-Kurs'!AB449-1,""),"")</f>
        <v/>
      </c>
      <c r="AC450" s="5"/>
    </row>
    <row r="451" spans="1:29" ht="12.75" customHeight="1" x14ac:dyDescent="0.2">
      <c r="A451" s="9" t="str">
        <f>IF('1-Kurs'!A451=0,"",'1-Kurs'!A451)</f>
        <v/>
      </c>
      <c r="B451" s="1" t="str">
        <f>IF(IFERROR('1-Kurs'!B451/'1-Kurs'!B450-1,"")&lt;&gt;-100%,IFERROR('1-Kurs'!B451/'1-Kurs'!B450-1,""),"")</f>
        <v/>
      </c>
      <c r="C451" s="1" t="str">
        <f>IF(IFERROR('1-Kurs'!C451/'1-Kurs'!C450-1,"")&lt;&gt;-100%,IFERROR('1-Kurs'!C451/'1-Kurs'!C450-1,""),"")</f>
        <v/>
      </c>
      <c r="D451" s="1" t="str">
        <f>IF(IFERROR('1-Kurs'!D451/'1-Kurs'!D450-1,"")&lt;&gt;-100%,IFERROR('1-Kurs'!D451/'1-Kurs'!D450-1,""),"")</f>
        <v/>
      </c>
      <c r="E451" s="1" t="str">
        <f>IF(IFERROR('1-Kurs'!E451/'1-Kurs'!E450-1,"")&lt;&gt;-100%,IFERROR('1-Kurs'!E451/'1-Kurs'!E450-1,""),"")</f>
        <v/>
      </c>
      <c r="F451" s="1" t="str">
        <f>IF(IFERROR('1-Kurs'!F451/'1-Kurs'!F450-1,"")&lt;&gt;-100%,IFERROR('1-Kurs'!F451/'1-Kurs'!F450-1,""),"")</f>
        <v/>
      </c>
      <c r="G451" s="1" t="str">
        <f>IF(IFERROR('1-Kurs'!G451/'1-Kurs'!G450-1,"")&lt;&gt;-100%,IFERROR('1-Kurs'!G451/'1-Kurs'!G450-1,""),"")</f>
        <v/>
      </c>
      <c r="H451" s="1" t="str">
        <f>IF(IFERROR('1-Kurs'!H451/'1-Kurs'!H450-1,"")&lt;&gt;-100%,IFERROR('1-Kurs'!H451/'1-Kurs'!H450-1,""),"")</f>
        <v/>
      </c>
      <c r="I451" s="1" t="str">
        <f>IF(IFERROR('1-Kurs'!I451/'1-Kurs'!I450-1,"")&lt;&gt;-100%,IFERROR('1-Kurs'!I451/'1-Kurs'!I450-1,""),"")</f>
        <v/>
      </c>
      <c r="J451" s="1" t="str">
        <f>IF(IFERROR('1-Kurs'!J451/'1-Kurs'!J450-1,"")&lt;&gt;-100%,IFERROR('1-Kurs'!J451/'1-Kurs'!J450-1,""),"")</f>
        <v/>
      </c>
      <c r="K451" s="1" t="str">
        <f>IF(IFERROR('1-Kurs'!K451/'1-Kurs'!K450-1,"")&lt;&gt;-100%,IFERROR('1-Kurs'!K451/'1-Kurs'!K450-1,""),"")</f>
        <v/>
      </c>
      <c r="L451" s="1" t="str">
        <f>IF(IFERROR('1-Kurs'!L451/'1-Kurs'!L450-1,"")&lt;&gt;-100%,IFERROR('1-Kurs'!L451/'1-Kurs'!L450-1,""),"")</f>
        <v/>
      </c>
      <c r="M451" s="1" t="str">
        <f>IF(IFERROR('1-Kurs'!M451/'1-Kurs'!M450-1,"")&lt;&gt;-100%,IFERROR('1-Kurs'!M451/'1-Kurs'!M450-1,""),"")</f>
        <v/>
      </c>
      <c r="N451" s="1" t="str">
        <f>IF(IFERROR('1-Kurs'!N451/'1-Kurs'!N450-1,"")&lt;&gt;-100%,IFERROR('1-Kurs'!N451/'1-Kurs'!N450-1,""),"")</f>
        <v/>
      </c>
      <c r="O451" s="1" t="str">
        <f>IF(IFERROR('1-Kurs'!O451/'1-Kurs'!O450-1,"")&lt;&gt;-100%,IFERROR('1-Kurs'!O451/'1-Kurs'!O450-1,""),"")</f>
        <v/>
      </c>
      <c r="P451" s="1" t="str">
        <f>IF(IFERROR('1-Kurs'!P451/'1-Kurs'!P450-1,"")&lt;&gt;-100%,IFERROR('1-Kurs'!P451/'1-Kurs'!P450-1,""),"")</f>
        <v/>
      </c>
      <c r="Q451" s="1" t="str">
        <f>IF(IFERROR('1-Kurs'!Q451/'1-Kurs'!Q450-1,"")&lt;&gt;-100%,IFERROR('1-Kurs'!Q451/'1-Kurs'!Q450-1,""),"")</f>
        <v/>
      </c>
      <c r="R451" s="1" t="str">
        <f>IF(IFERROR('1-Kurs'!R451/'1-Kurs'!R450-1,"")&lt;&gt;-100%,IFERROR('1-Kurs'!R451/'1-Kurs'!R450-1,""),"")</f>
        <v/>
      </c>
      <c r="S451" s="1" t="str">
        <f>IF(IFERROR('1-Kurs'!S451/'1-Kurs'!S450-1,"")&lt;&gt;-100%,IFERROR('1-Kurs'!S451/'1-Kurs'!S450-1,""),"")</f>
        <v/>
      </c>
      <c r="T451" s="1" t="str">
        <f>IF(IFERROR('1-Kurs'!T451/'1-Kurs'!T450-1,"")&lt;&gt;-100%,IFERROR('1-Kurs'!T451/'1-Kurs'!T450-1,""),"")</f>
        <v/>
      </c>
      <c r="U451" s="1" t="str">
        <f>IF(IFERROR('1-Kurs'!U451/'1-Kurs'!U450-1,"")&lt;&gt;-100%,IFERROR('1-Kurs'!U451/'1-Kurs'!U450-1,""),"")</f>
        <v/>
      </c>
      <c r="V451" s="1" t="str">
        <f>IF(IFERROR('1-Kurs'!V451/'1-Kurs'!V450-1,"")&lt;&gt;-100%,IFERROR('1-Kurs'!V451/'1-Kurs'!V450-1,""),"")</f>
        <v/>
      </c>
      <c r="W451" s="1" t="str">
        <f>IF(IFERROR('1-Kurs'!W451/'1-Kurs'!W450-1,"")&lt;&gt;-100%,IFERROR('1-Kurs'!W451/'1-Kurs'!W450-1,""),"")</f>
        <v/>
      </c>
      <c r="X451" s="1" t="str">
        <f>IF(IFERROR('1-Kurs'!X451/'1-Kurs'!X450-1,"")&lt;&gt;-100%,IFERROR('1-Kurs'!X451/'1-Kurs'!X450-1,""),"")</f>
        <v/>
      </c>
      <c r="Y451" s="1" t="str">
        <f>IF(IFERROR('1-Kurs'!Y451/'1-Kurs'!Y450-1,"")&lt;&gt;-100%,IFERROR('1-Kurs'!Y451/'1-Kurs'!Y450-1,""),"")</f>
        <v/>
      </c>
      <c r="Z451" s="1" t="str">
        <f>IF(IFERROR('1-Kurs'!Z451/'1-Kurs'!Z450-1,"")&lt;&gt;-100%,IFERROR('1-Kurs'!Z451/'1-Kurs'!Z450-1,""),"")</f>
        <v/>
      </c>
      <c r="AA451" s="1" t="str">
        <f>IF(IFERROR('1-Kurs'!AA451/'1-Kurs'!AA450-1,"")&lt;&gt;-100%,IFERROR('1-Kurs'!AA451/'1-Kurs'!AA450-1,""),"")</f>
        <v/>
      </c>
      <c r="AB451" s="1" t="str">
        <f>IF(IFERROR('1-Kurs'!AB451/'1-Kurs'!AB450-1,"")&lt;&gt;-100%,IFERROR('1-Kurs'!AB451/'1-Kurs'!AB450-1,""),"")</f>
        <v/>
      </c>
      <c r="AC451" s="5"/>
    </row>
    <row r="452" spans="1:29" ht="12.75" customHeight="1" x14ac:dyDescent="0.2">
      <c r="A452" s="9" t="str">
        <f>IF('1-Kurs'!A452=0,"",'1-Kurs'!A452)</f>
        <v/>
      </c>
      <c r="B452" s="1" t="str">
        <f>IF(IFERROR('1-Kurs'!B452/'1-Kurs'!B451-1,"")&lt;&gt;-100%,IFERROR('1-Kurs'!B452/'1-Kurs'!B451-1,""),"")</f>
        <v/>
      </c>
      <c r="C452" s="1" t="str">
        <f>IF(IFERROR('1-Kurs'!C452/'1-Kurs'!C451-1,"")&lt;&gt;-100%,IFERROR('1-Kurs'!C452/'1-Kurs'!C451-1,""),"")</f>
        <v/>
      </c>
      <c r="D452" s="1" t="str">
        <f>IF(IFERROR('1-Kurs'!D452/'1-Kurs'!D451-1,"")&lt;&gt;-100%,IFERROR('1-Kurs'!D452/'1-Kurs'!D451-1,""),"")</f>
        <v/>
      </c>
      <c r="E452" s="1" t="str">
        <f>IF(IFERROR('1-Kurs'!E452/'1-Kurs'!E451-1,"")&lt;&gt;-100%,IFERROR('1-Kurs'!E452/'1-Kurs'!E451-1,""),"")</f>
        <v/>
      </c>
      <c r="F452" s="1" t="str">
        <f>IF(IFERROR('1-Kurs'!F452/'1-Kurs'!F451-1,"")&lt;&gt;-100%,IFERROR('1-Kurs'!F452/'1-Kurs'!F451-1,""),"")</f>
        <v/>
      </c>
      <c r="G452" s="1" t="str">
        <f>IF(IFERROR('1-Kurs'!G452/'1-Kurs'!G451-1,"")&lt;&gt;-100%,IFERROR('1-Kurs'!G452/'1-Kurs'!G451-1,""),"")</f>
        <v/>
      </c>
      <c r="H452" s="1" t="str">
        <f>IF(IFERROR('1-Kurs'!H452/'1-Kurs'!H451-1,"")&lt;&gt;-100%,IFERROR('1-Kurs'!H452/'1-Kurs'!H451-1,""),"")</f>
        <v/>
      </c>
      <c r="I452" s="1" t="str">
        <f>IF(IFERROR('1-Kurs'!I452/'1-Kurs'!I451-1,"")&lt;&gt;-100%,IFERROR('1-Kurs'!I452/'1-Kurs'!I451-1,""),"")</f>
        <v/>
      </c>
      <c r="J452" s="1" t="str">
        <f>IF(IFERROR('1-Kurs'!J452/'1-Kurs'!J451-1,"")&lt;&gt;-100%,IFERROR('1-Kurs'!J452/'1-Kurs'!J451-1,""),"")</f>
        <v/>
      </c>
      <c r="K452" s="1" t="str">
        <f>IF(IFERROR('1-Kurs'!K452/'1-Kurs'!K451-1,"")&lt;&gt;-100%,IFERROR('1-Kurs'!K452/'1-Kurs'!K451-1,""),"")</f>
        <v/>
      </c>
      <c r="L452" s="1" t="str">
        <f>IF(IFERROR('1-Kurs'!L452/'1-Kurs'!L451-1,"")&lt;&gt;-100%,IFERROR('1-Kurs'!L452/'1-Kurs'!L451-1,""),"")</f>
        <v/>
      </c>
      <c r="M452" s="1" t="str">
        <f>IF(IFERROR('1-Kurs'!M452/'1-Kurs'!M451-1,"")&lt;&gt;-100%,IFERROR('1-Kurs'!M452/'1-Kurs'!M451-1,""),"")</f>
        <v/>
      </c>
      <c r="N452" s="1" t="str">
        <f>IF(IFERROR('1-Kurs'!N452/'1-Kurs'!N451-1,"")&lt;&gt;-100%,IFERROR('1-Kurs'!N452/'1-Kurs'!N451-1,""),"")</f>
        <v/>
      </c>
      <c r="O452" s="1" t="str">
        <f>IF(IFERROR('1-Kurs'!O452/'1-Kurs'!O451-1,"")&lt;&gt;-100%,IFERROR('1-Kurs'!O452/'1-Kurs'!O451-1,""),"")</f>
        <v/>
      </c>
      <c r="P452" s="1" t="str">
        <f>IF(IFERROR('1-Kurs'!P452/'1-Kurs'!P451-1,"")&lt;&gt;-100%,IFERROR('1-Kurs'!P452/'1-Kurs'!P451-1,""),"")</f>
        <v/>
      </c>
      <c r="Q452" s="1" t="str">
        <f>IF(IFERROR('1-Kurs'!Q452/'1-Kurs'!Q451-1,"")&lt;&gt;-100%,IFERROR('1-Kurs'!Q452/'1-Kurs'!Q451-1,""),"")</f>
        <v/>
      </c>
      <c r="R452" s="1" t="str">
        <f>IF(IFERROR('1-Kurs'!R452/'1-Kurs'!R451-1,"")&lt;&gt;-100%,IFERROR('1-Kurs'!R452/'1-Kurs'!R451-1,""),"")</f>
        <v/>
      </c>
      <c r="S452" s="1" t="str">
        <f>IF(IFERROR('1-Kurs'!S452/'1-Kurs'!S451-1,"")&lt;&gt;-100%,IFERROR('1-Kurs'!S452/'1-Kurs'!S451-1,""),"")</f>
        <v/>
      </c>
      <c r="T452" s="1" t="str">
        <f>IF(IFERROR('1-Kurs'!T452/'1-Kurs'!T451-1,"")&lt;&gt;-100%,IFERROR('1-Kurs'!T452/'1-Kurs'!T451-1,""),"")</f>
        <v/>
      </c>
      <c r="U452" s="1" t="str">
        <f>IF(IFERROR('1-Kurs'!U452/'1-Kurs'!U451-1,"")&lt;&gt;-100%,IFERROR('1-Kurs'!U452/'1-Kurs'!U451-1,""),"")</f>
        <v/>
      </c>
      <c r="V452" s="1" t="str">
        <f>IF(IFERROR('1-Kurs'!V452/'1-Kurs'!V451-1,"")&lt;&gt;-100%,IFERROR('1-Kurs'!V452/'1-Kurs'!V451-1,""),"")</f>
        <v/>
      </c>
      <c r="W452" s="1" t="str">
        <f>IF(IFERROR('1-Kurs'!W452/'1-Kurs'!W451-1,"")&lt;&gt;-100%,IFERROR('1-Kurs'!W452/'1-Kurs'!W451-1,""),"")</f>
        <v/>
      </c>
      <c r="X452" s="1" t="str">
        <f>IF(IFERROR('1-Kurs'!X452/'1-Kurs'!X451-1,"")&lt;&gt;-100%,IFERROR('1-Kurs'!X452/'1-Kurs'!X451-1,""),"")</f>
        <v/>
      </c>
      <c r="Y452" s="1" t="str">
        <f>IF(IFERROR('1-Kurs'!Y452/'1-Kurs'!Y451-1,"")&lt;&gt;-100%,IFERROR('1-Kurs'!Y452/'1-Kurs'!Y451-1,""),"")</f>
        <v/>
      </c>
      <c r="Z452" s="1" t="str">
        <f>IF(IFERROR('1-Kurs'!Z452/'1-Kurs'!Z451-1,"")&lt;&gt;-100%,IFERROR('1-Kurs'!Z452/'1-Kurs'!Z451-1,""),"")</f>
        <v/>
      </c>
      <c r="AA452" s="1" t="str">
        <f>IF(IFERROR('1-Kurs'!AA452/'1-Kurs'!AA451-1,"")&lt;&gt;-100%,IFERROR('1-Kurs'!AA452/'1-Kurs'!AA451-1,""),"")</f>
        <v/>
      </c>
      <c r="AB452" s="1" t="str">
        <f>IF(IFERROR('1-Kurs'!AB452/'1-Kurs'!AB451-1,"")&lt;&gt;-100%,IFERROR('1-Kurs'!AB452/'1-Kurs'!AB451-1,""),"")</f>
        <v/>
      </c>
      <c r="AC452" s="5"/>
    </row>
    <row r="453" spans="1:29" ht="12.75" customHeight="1" x14ac:dyDescent="0.2">
      <c r="A453" s="9" t="str">
        <f>IF('1-Kurs'!A453=0,"",'1-Kurs'!A453)</f>
        <v/>
      </c>
      <c r="B453" s="1" t="str">
        <f>IF(IFERROR('1-Kurs'!B453/'1-Kurs'!B452-1,"")&lt;&gt;-100%,IFERROR('1-Kurs'!B453/'1-Kurs'!B452-1,""),"")</f>
        <v/>
      </c>
      <c r="C453" s="1" t="str">
        <f>IF(IFERROR('1-Kurs'!C453/'1-Kurs'!C452-1,"")&lt;&gt;-100%,IFERROR('1-Kurs'!C453/'1-Kurs'!C452-1,""),"")</f>
        <v/>
      </c>
      <c r="D453" s="1" t="str">
        <f>IF(IFERROR('1-Kurs'!D453/'1-Kurs'!D452-1,"")&lt;&gt;-100%,IFERROR('1-Kurs'!D453/'1-Kurs'!D452-1,""),"")</f>
        <v/>
      </c>
      <c r="E453" s="1" t="str">
        <f>IF(IFERROR('1-Kurs'!E453/'1-Kurs'!E452-1,"")&lt;&gt;-100%,IFERROR('1-Kurs'!E453/'1-Kurs'!E452-1,""),"")</f>
        <v/>
      </c>
      <c r="F453" s="1" t="str">
        <f>IF(IFERROR('1-Kurs'!F453/'1-Kurs'!F452-1,"")&lt;&gt;-100%,IFERROR('1-Kurs'!F453/'1-Kurs'!F452-1,""),"")</f>
        <v/>
      </c>
      <c r="G453" s="1" t="str">
        <f>IF(IFERROR('1-Kurs'!G453/'1-Kurs'!G452-1,"")&lt;&gt;-100%,IFERROR('1-Kurs'!G453/'1-Kurs'!G452-1,""),"")</f>
        <v/>
      </c>
      <c r="H453" s="1" t="str">
        <f>IF(IFERROR('1-Kurs'!H453/'1-Kurs'!H452-1,"")&lt;&gt;-100%,IFERROR('1-Kurs'!H453/'1-Kurs'!H452-1,""),"")</f>
        <v/>
      </c>
      <c r="I453" s="1" t="str">
        <f>IF(IFERROR('1-Kurs'!I453/'1-Kurs'!I452-1,"")&lt;&gt;-100%,IFERROR('1-Kurs'!I453/'1-Kurs'!I452-1,""),"")</f>
        <v/>
      </c>
      <c r="J453" s="1" t="str">
        <f>IF(IFERROR('1-Kurs'!J453/'1-Kurs'!J452-1,"")&lt;&gt;-100%,IFERROR('1-Kurs'!J453/'1-Kurs'!J452-1,""),"")</f>
        <v/>
      </c>
      <c r="K453" s="1" t="str">
        <f>IF(IFERROR('1-Kurs'!K453/'1-Kurs'!K452-1,"")&lt;&gt;-100%,IFERROR('1-Kurs'!K453/'1-Kurs'!K452-1,""),"")</f>
        <v/>
      </c>
      <c r="L453" s="1" t="str">
        <f>IF(IFERROR('1-Kurs'!L453/'1-Kurs'!L452-1,"")&lt;&gt;-100%,IFERROR('1-Kurs'!L453/'1-Kurs'!L452-1,""),"")</f>
        <v/>
      </c>
      <c r="M453" s="1" t="str">
        <f>IF(IFERROR('1-Kurs'!M453/'1-Kurs'!M452-1,"")&lt;&gt;-100%,IFERROR('1-Kurs'!M453/'1-Kurs'!M452-1,""),"")</f>
        <v/>
      </c>
      <c r="N453" s="1" t="str">
        <f>IF(IFERROR('1-Kurs'!N453/'1-Kurs'!N452-1,"")&lt;&gt;-100%,IFERROR('1-Kurs'!N453/'1-Kurs'!N452-1,""),"")</f>
        <v/>
      </c>
      <c r="O453" s="1" t="str">
        <f>IF(IFERROR('1-Kurs'!O453/'1-Kurs'!O452-1,"")&lt;&gt;-100%,IFERROR('1-Kurs'!O453/'1-Kurs'!O452-1,""),"")</f>
        <v/>
      </c>
      <c r="P453" s="1" t="str">
        <f>IF(IFERROR('1-Kurs'!P453/'1-Kurs'!P452-1,"")&lt;&gt;-100%,IFERROR('1-Kurs'!P453/'1-Kurs'!P452-1,""),"")</f>
        <v/>
      </c>
      <c r="Q453" s="1" t="str">
        <f>IF(IFERROR('1-Kurs'!Q453/'1-Kurs'!Q452-1,"")&lt;&gt;-100%,IFERROR('1-Kurs'!Q453/'1-Kurs'!Q452-1,""),"")</f>
        <v/>
      </c>
      <c r="R453" s="1" t="str">
        <f>IF(IFERROR('1-Kurs'!R453/'1-Kurs'!R452-1,"")&lt;&gt;-100%,IFERROR('1-Kurs'!R453/'1-Kurs'!R452-1,""),"")</f>
        <v/>
      </c>
      <c r="S453" s="1" t="str">
        <f>IF(IFERROR('1-Kurs'!S453/'1-Kurs'!S452-1,"")&lt;&gt;-100%,IFERROR('1-Kurs'!S453/'1-Kurs'!S452-1,""),"")</f>
        <v/>
      </c>
      <c r="T453" s="1" t="str">
        <f>IF(IFERROR('1-Kurs'!T453/'1-Kurs'!T452-1,"")&lt;&gt;-100%,IFERROR('1-Kurs'!T453/'1-Kurs'!T452-1,""),"")</f>
        <v/>
      </c>
      <c r="U453" s="1" t="str">
        <f>IF(IFERROR('1-Kurs'!U453/'1-Kurs'!U452-1,"")&lt;&gt;-100%,IFERROR('1-Kurs'!U453/'1-Kurs'!U452-1,""),"")</f>
        <v/>
      </c>
      <c r="V453" s="1" t="str">
        <f>IF(IFERROR('1-Kurs'!V453/'1-Kurs'!V452-1,"")&lt;&gt;-100%,IFERROR('1-Kurs'!V453/'1-Kurs'!V452-1,""),"")</f>
        <v/>
      </c>
      <c r="W453" s="1" t="str">
        <f>IF(IFERROR('1-Kurs'!W453/'1-Kurs'!W452-1,"")&lt;&gt;-100%,IFERROR('1-Kurs'!W453/'1-Kurs'!W452-1,""),"")</f>
        <v/>
      </c>
      <c r="X453" s="1" t="str">
        <f>IF(IFERROR('1-Kurs'!X453/'1-Kurs'!X452-1,"")&lt;&gt;-100%,IFERROR('1-Kurs'!X453/'1-Kurs'!X452-1,""),"")</f>
        <v/>
      </c>
      <c r="Y453" s="1" t="str">
        <f>IF(IFERROR('1-Kurs'!Y453/'1-Kurs'!Y452-1,"")&lt;&gt;-100%,IFERROR('1-Kurs'!Y453/'1-Kurs'!Y452-1,""),"")</f>
        <v/>
      </c>
      <c r="Z453" s="1" t="str">
        <f>IF(IFERROR('1-Kurs'!Z453/'1-Kurs'!Z452-1,"")&lt;&gt;-100%,IFERROR('1-Kurs'!Z453/'1-Kurs'!Z452-1,""),"")</f>
        <v/>
      </c>
      <c r="AA453" s="1" t="str">
        <f>IF(IFERROR('1-Kurs'!AA453/'1-Kurs'!AA452-1,"")&lt;&gt;-100%,IFERROR('1-Kurs'!AA453/'1-Kurs'!AA452-1,""),"")</f>
        <v/>
      </c>
      <c r="AB453" s="1" t="str">
        <f>IF(IFERROR('1-Kurs'!AB453/'1-Kurs'!AB452-1,"")&lt;&gt;-100%,IFERROR('1-Kurs'!AB453/'1-Kurs'!AB452-1,""),"")</f>
        <v/>
      </c>
      <c r="AC453" s="5"/>
    </row>
    <row r="454" spans="1:29" ht="12.75" customHeight="1" x14ac:dyDescent="0.2">
      <c r="A454" s="9" t="str">
        <f>IF('1-Kurs'!A454=0,"",'1-Kurs'!A454)</f>
        <v/>
      </c>
      <c r="B454" s="1" t="str">
        <f>IF(IFERROR('1-Kurs'!B454/'1-Kurs'!B453-1,"")&lt;&gt;-100%,IFERROR('1-Kurs'!B454/'1-Kurs'!B453-1,""),"")</f>
        <v/>
      </c>
      <c r="C454" s="1" t="str">
        <f>IF(IFERROR('1-Kurs'!C454/'1-Kurs'!C453-1,"")&lt;&gt;-100%,IFERROR('1-Kurs'!C454/'1-Kurs'!C453-1,""),"")</f>
        <v/>
      </c>
      <c r="D454" s="1" t="str">
        <f>IF(IFERROR('1-Kurs'!D454/'1-Kurs'!D453-1,"")&lt;&gt;-100%,IFERROR('1-Kurs'!D454/'1-Kurs'!D453-1,""),"")</f>
        <v/>
      </c>
      <c r="E454" s="1" t="str">
        <f>IF(IFERROR('1-Kurs'!E454/'1-Kurs'!E453-1,"")&lt;&gt;-100%,IFERROR('1-Kurs'!E454/'1-Kurs'!E453-1,""),"")</f>
        <v/>
      </c>
      <c r="F454" s="1" t="str">
        <f>IF(IFERROR('1-Kurs'!F454/'1-Kurs'!F453-1,"")&lt;&gt;-100%,IFERROR('1-Kurs'!F454/'1-Kurs'!F453-1,""),"")</f>
        <v/>
      </c>
      <c r="G454" s="1" t="str">
        <f>IF(IFERROR('1-Kurs'!G454/'1-Kurs'!G453-1,"")&lt;&gt;-100%,IFERROR('1-Kurs'!G454/'1-Kurs'!G453-1,""),"")</f>
        <v/>
      </c>
      <c r="H454" s="1" t="str">
        <f>IF(IFERROR('1-Kurs'!H454/'1-Kurs'!H453-1,"")&lt;&gt;-100%,IFERROR('1-Kurs'!H454/'1-Kurs'!H453-1,""),"")</f>
        <v/>
      </c>
      <c r="I454" s="1" t="str">
        <f>IF(IFERROR('1-Kurs'!I454/'1-Kurs'!I453-1,"")&lt;&gt;-100%,IFERROR('1-Kurs'!I454/'1-Kurs'!I453-1,""),"")</f>
        <v/>
      </c>
      <c r="J454" s="1" t="str">
        <f>IF(IFERROR('1-Kurs'!J454/'1-Kurs'!J453-1,"")&lt;&gt;-100%,IFERROR('1-Kurs'!J454/'1-Kurs'!J453-1,""),"")</f>
        <v/>
      </c>
      <c r="K454" s="1" t="str">
        <f>IF(IFERROR('1-Kurs'!K454/'1-Kurs'!K453-1,"")&lt;&gt;-100%,IFERROR('1-Kurs'!K454/'1-Kurs'!K453-1,""),"")</f>
        <v/>
      </c>
      <c r="L454" s="1" t="str">
        <f>IF(IFERROR('1-Kurs'!L454/'1-Kurs'!L453-1,"")&lt;&gt;-100%,IFERROR('1-Kurs'!L454/'1-Kurs'!L453-1,""),"")</f>
        <v/>
      </c>
      <c r="M454" s="1" t="str">
        <f>IF(IFERROR('1-Kurs'!M454/'1-Kurs'!M453-1,"")&lt;&gt;-100%,IFERROR('1-Kurs'!M454/'1-Kurs'!M453-1,""),"")</f>
        <v/>
      </c>
      <c r="N454" s="1" t="str">
        <f>IF(IFERROR('1-Kurs'!N454/'1-Kurs'!N453-1,"")&lt;&gt;-100%,IFERROR('1-Kurs'!N454/'1-Kurs'!N453-1,""),"")</f>
        <v/>
      </c>
      <c r="O454" s="1" t="str">
        <f>IF(IFERROR('1-Kurs'!O454/'1-Kurs'!O453-1,"")&lt;&gt;-100%,IFERROR('1-Kurs'!O454/'1-Kurs'!O453-1,""),"")</f>
        <v/>
      </c>
      <c r="P454" s="1" t="str">
        <f>IF(IFERROR('1-Kurs'!P454/'1-Kurs'!P453-1,"")&lt;&gt;-100%,IFERROR('1-Kurs'!P454/'1-Kurs'!P453-1,""),"")</f>
        <v/>
      </c>
      <c r="Q454" s="1" t="str">
        <f>IF(IFERROR('1-Kurs'!Q454/'1-Kurs'!Q453-1,"")&lt;&gt;-100%,IFERROR('1-Kurs'!Q454/'1-Kurs'!Q453-1,""),"")</f>
        <v/>
      </c>
      <c r="R454" s="1" t="str">
        <f>IF(IFERROR('1-Kurs'!R454/'1-Kurs'!R453-1,"")&lt;&gt;-100%,IFERROR('1-Kurs'!R454/'1-Kurs'!R453-1,""),"")</f>
        <v/>
      </c>
      <c r="S454" s="1" t="str">
        <f>IF(IFERROR('1-Kurs'!S454/'1-Kurs'!S453-1,"")&lt;&gt;-100%,IFERROR('1-Kurs'!S454/'1-Kurs'!S453-1,""),"")</f>
        <v/>
      </c>
      <c r="T454" s="1" t="str">
        <f>IF(IFERROR('1-Kurs'!T454/'1-Kurs'!T453-1,"")&lt;&gt;-100%,IFERROR('1-Kurs'!T454/'1-Kurs'!T453-1,""),"")</f>
        <v/>
      </c>
      <c r="U454" s="1" t="str">
        <f>IF(IFERROR('1-Kurs'!U454/'1-Kurs'!U453-1,"")&lt;&gt;-100%,IFERROR('1-Kurs'!U454/'1-Kurs'!U453-1,""),"")</f>
        <v/>
      </c>
      <c r="V454" s="1" t="str">
        <f>IF(IFERROR('1-Kurs'!V454/'1-Kurs'!V453-1,"")&lt;&gt;-100%,IFERROR('1-Kurs'!V454/'1-Kurs'!V453-1,""),"")</f>
        <v/>
      </c>
      <c r="W454" s="1" t="str">
        <f>IF(IFERROR('1-Kurs'!W454/'1-Kurs'!W453-1,"")&lt;&gt;-100%,IFERROR('1-Kurs'!W454/'1-Kurs'!W453-1,""),"")</f>
        <v/>
      </c>
      <c r="X454" s="1" t="str">
        <f>IF(IFERROR('1-Kurs'!X454/'1-Kurs'!X453-1,"")&lt;&gt;-100%,IFERROR('1-Kurs'!X454/'1-Kurs'!X453-1,""),"")</f>
        <v/>
      </c>
      <c r="Y454" s="1" t="str">
        <f>IF(IFERROR('1-Kurs'!Y454/'1-Kurs'!Y453-1,"")&lt;&gt;-100%,IFERROR('1-Kurs'!Y454/'1-Kurs'!Y453-1,""),"")</f>
        <v/>
      </c>
      <c r="Z454" s="1" t="str">
        <f>IF(IFERROR('1-Kurs'!Z454/'1-Kurs'!Z453-1,"")&lt;&gt;-100%,IFERROR('1-Kurs'!Z454/'1-Kurs'!Z453-1,""),"")</f>
        <v/>
      </c>
      <c r="AA454" s="1" t="str">
        <f>IF(IFERROR('1-Kurs'!AA454/'1-Kurs'!AA453-1,"")&lt;&gt;-100%,IFERROR('1-Kurs'!AA454/'1-Kurs'!AA453-1,""),"")</f>
        <v/>
      </c>
      <c r="AB454" s="1" t="str">
        <f>IF(IFERROR('1-Kurs'!AB454/'1-Kurs'!AB453-1,"")&lt;&gt;-100%,IFERROR('1-Kurs'!AB454/'1-Kurs'!AB453-1,""),"")</f>
        <v/>
      </c>
      <c r="AC454" s="5"/>
    </row>
    <row r="455" spans="1:29" ht="12.75" customHeight="1" x14ac:dyDescent="0.2">
      <c r="A455" s="9" t="str">
        <f>IF('1-Kurs'!A455=0,"",'1-Kurs'!A455)</f>
        <v/>
      </c>
      <c r="B455" s="1" t="str">
        <f>IF(IFERROR('1-Kurs'!B455/'1-Kurs'!B454-1,"")&lt;&gt;-100%,IFERROR('1-Kurs'!B455/'1-Kurs'!B454-1,""),"")</f>
        <v/>
      </c>
      <c r="C455" s="1" t="str">
        <f>IF(IFERROR('1-Kurs'!C455/'1-Kurs'!C454-1,"")&lt;&gt;-100%,IFERROR('1-Kurs'!C455/'1-Kurs'!C454-1,""),"")</f>
        <v/>
      </c>
      <c r="D455" s="1" t="str">
        <f>IF(IFERROR('1-Kurs'!D455/'1-Kurs'!D454-1,"")&lt;&gt;-100%,IFERROR('1-Kurs'!D455/'1-Kurs'!D454-1,""),"")</f>
        <v/>
      </c>
      <c r="E455" s="1" t="str">
        <f>IF(IFERROR('1-Kurs'!E455/'1-Kurs'!E454-1,"")&lt;&gt;-100%,IFERROR('1-Kurs'!E455/'1-Kurs'!E454-1,""),"")</f>
        <v/>
      </c>
      <c r="F455" s="1" t="str">
        <f>IF(IFERROR('1-Kurs'!F455/'1-Kurs'!F454-1,"")&lt;&gt;-100%,IFERROR('1-Kurs'!F455/'1-Kurs'!F454-1,""),"")</f>
        <v/>
      </c>
      <c r="G455" s="1" t="str">
        <f>IF(IFERROR('1-Kurs'!G455/'1-Kurs'!G454-1,"")&lt;&gt;-100%,IFERROR('1-Kurs'!G455/'1-Kurs'!G454-1,""),"")</f>
        <v/>
      </c>
      <c r="H455" s="1" t="str">
        <f>IF(IFERROR('1-Kurs'!H455/'1-Kurs'!H454-1,"")&lt;&gt;-100%,IFERROR('1-Kurs'!H455/'1-Kurs'!H454-1,""),"")</f>
        <v/>
      </c>
      <c r="I455" s="1" t="str">
        <f>IF(IFERROR('1-Kurs'!I455/'1-Kurs'!I454-1,"")&lt;&gt;-100%,IFERROR('1-Kurs'!I455/'1-Kurs'!I454-1,""),"")</f>
        <v/>
      </c>
      <c r="J455" s="1" t="str">
        <f>IF(IFERROR('1-Kurs'!J455/'1-Kurs'!J454-1,"")&lt;&gt;-100%,IFERROR('1-Kurs'!J455/'1-Kurs'!J454-1,""),"")</f>
        <v/>
      </c>
      <c r="K455" s="1" t="str">
        <f>IF(IFERROR('1-Kurs'!K455/'1-Kurs'!K454-1,"")&lt;&gt;-100%,IFERROR('1-Kurs'!K455/'1-Kurs'!K454-1,""),"")</f>
        <v/>
      </c>
      <c r="L455" s="1" t="str">
        <f>IF(IFERROR('1-Kurs'!L455/'1-Kurs'!L454-1,"")&lt;&gt;-100%,IFERROR('1-Kurs'!L455/'1-Kurs'!L454-1,""),"")</f>
        <v/>
      </c>
      <c r="M455" s="1" t="str">
        <f>IF(IFERROR('1-Kurs'!M455/'1-Kurs'!M454-1,"")&lt;&gt;-100%,IFERROR('1-Kurs'!M455/'1-Kurs'!M454-1,""),"")</f>
        <v/>
      </c>
      <c r="N455" s="1" t="str">
        <f>IF(IFERROR('1-Kurs'!N455/'1-Kurs'!N454-1,"")&lt;&gt;-100%,IFERROR('1-Kurs'!N455/'1-Kurs'!N454-1,""),"")</f>
        <v/>
      </c>
      <c r="O455" s="1" t="str">
        <f>IF(IFERROR('1-Kurs'!O455/'1-Kurs'!O454-1,"")&lt;&gt;-100%,IFERROR('1-Kurs'!O455/'1-Kurs'!O454-1,""),"")</f>
        <v/>
      </c>
      <c r="P455" s="1" t="str">
        <f>IF(IFERROR('1-Kurs'!P455/'1-Kurs'!P454-1,"")&lt;&gt;-100%,IFERROR('1-Kurs'!P455/'1-Kurs'!P454-1,""),"")</f>
        <v/>
      </c>
      <c r="Q455" s="1" t="str">
        <f>IF(IFERROR('1-Kurs'!Q455/'1-Kurs'!Q454-1,"")&lt;&gt;-100%,IFERROR('1-Kurs'!Q455/'1-Kurs'!Q454-1,""),"")</f>
        <v/>
      </c>
      <c r="R455" s="1" t="str">
        <f>IF(IFERROR('1-Kurs'!R455/'1-Kurs'!R454-1,"")&lt;&gt;-100%,IFERROR('1-Kurs'!R455/'1-Kurs'!R454-1,""),"")</f>
        <v/>
      </c>
      <c r="S455" s="1" t="str">
        <f>IF(IFERROR('1-Kurs'!S455/'1-Kurs'!S454-1,"")&lt;&gt;-100%,IFERROR('1-Kurs'!S455/'1-Kurs'!S454-1,""),"")</f>
        <v/>
      </c>
      <c r="T455" s="1" t="str">
        <f>IF(IFERROR('1-Kurs'!T455/'1-Kurs'!T454-1,"")&lt;&gt;-100%,IFERROR('1-Kurs'!T455/'1-Kurs'!T454-1,""),"")</f>
        <v/>
      </c>
      <c r="U455" s="1" t="str">
        <f>IF(IFERROR('1-Kurs'!U455/'1-Kurs'!U454-1,"")&lt;&gt;-100%,IFERROR('1-Kurs'!U455/'1-Kurs'!U454-1,""),"")</f>
        <v/>
      </c>
      <c r="V455" s="1" t="str">
        <f>IF(IFERROR('1-Kurs'!V455/'1-Kurs'!V454-1,"")&lt;&gt;-100%,IFERROR('1-Kurs'!V455/'1-Kurs'!V454-1,""),"")</f>
        <v/>
      </c>
      <c r="W455" s="1" t="str">
        <f>IF(IFERROR('1-Kurs'!W455/'1-Kurs'!W454-1,"")&lt;&gt;-100%,IFERROR('1-Kurs'!W455/'1-Kurs'!W454-1,""),"")</f>
        <v/>
      </c>
      <c r="X455" s="1" t="str">
        <f>IF(IFERROR('1-Kurs'!X455/'1-Kurs'!X454-1,"")&lt;&gt;-100%,IFERROR('1-Kurs'!X455/'1-Kurs'!X454-1,""),"")</f>
        <v/>
      </c>
      <c r="Y455" s="1" t="str">
        <f>IF(IFERROR('1-Kurs'!Y455/'1-Kurs'!Y454-1,"")&lt;&gt;-100%,IFERROR('1-Kurs'!Y455/'1-Kurs'!Y454-1,""),"")</f>
        <v/>
      </c>
      <c r="Z455" s="1" t="str">
        <f>IF(IFERROR('1-Kurs'!Z455/'1-Kurs'!Z454-1,"")&lt;&gt;-100%,IFERROR('1-Kurs'!Z455/'1-Kurs'!Z454-1,""),"")</f>
        <v/>
      </c>
      <c r="AA455" s="1" t="str">
        <f>IF(IFERROR('1-Kurs'!AA455/'1-Kurs'!AA454-1,"")&lt;&gt;-100%,IFERROR('1-Kurs'!AA455/'1-Kurs'!AA454-1,""),"")</f>
        <v/>
      </c>
      <c r="AB455" s="1" t="str">
        <f>IF(IFERROR('1-Kurs'!AB455/'1-Kurs'!AB454-1,"")&lt;&gt;-100%,IFERROR('1-Kurs'!AB455/'1-Kurs'!AB454-1,""),"")</f>
        <v/>
      </c>
      <c r="AC455" s="5"/>
    </row>
    <row r="456" spans="1:29" ht="12.75" customHeight="1" x14ac:dyDescent="0.2">
      <c r="A456" s="9" t="str">
        <f>IF('1-Kurs'!A456=0,"",'1-Kurs'!A456)</f>
        <v/>
      </c>
      <c r="B456" s="1" t="str">
        <f>IF(IFERROR('1-Kurs'!B456/'1-Kurs'!B455-1,"")&lt;&gt;-100%,IFERROR('1-Kurs'!B456/'1-Kurs'!B455-1,""),"")</f>
        <v/>
      </c>
      <c r="C456" s="1" t="str">
        <f>IF(IFERROR('1-Kurs'!C456/'1-Kurs'!C455-1,"")&lt;&gt;-100%,IFERROR('1-Kurs'!C456/'1-Kurs'!C455-1,""),"")</f>
        <v/>
      </c>
      <c r="D456" s="1" t="str">
        <f>IF(IFERROR('1-Kurs'!D456/'1-Kurs'!D455-1,"")&lt;&gt;-100%,IFERROR('1-Kurs'!D456/'1-Kurs'!D455-1,""),"")</f>
        <v/>
      </c>
      <c r="E456" s="1" t="str">
        <f>IF(IFERROR('1-Kurs'!E456/'1-Kurs'!E455-1,"")&lt;&gt;-100%,IFERROR('1-Kurs'!E456/'1-Kurs'!E455-1,""),"")</f>
        <v/>
      </c>
      <c r="F456" s="1" t="str">
        <f>IF(IFERROR('1-Kurs'!F456/'1-Kurs'!F455-1,"")&lt;&gt;-100%,IFERROR('1-Kurs'!F456/'1-Kurs'!F455-1,""),"")</f>
        <v/>
      </c>
      <c r="G456" s="1" t="str">
        <f>IF(IFERROR('1-Kurs'!G456/'1-Kurs'!G455-1,"")&lt;&gt;-100%,IFERROR('1-Kurs'!G456/'1-Kurs'!G455-1,""),"")</f>
        <v/>
      </c>
      <c r="H456" s="1" t="str">
        <f>IF(IFERROR('1-Kurs'!H456/'1-Kurs'!H455-1,"")&lt;&gt;-100%,IFERROR('1-Kurs'!H456/'1-Kurs'!H455-1,""),"")</f>
        <v/>
      </c>
      <c r="I456" s="1" t="str">
        <f>IF(IFERROR('1-Kurs'!I456/'1-Kurs'!I455-1,"")&lt;&gt;-100%,IFERROR('1-Kurs'!I456/'1-Kurs'!I455-1,""),"")</f>
        <v/>
      </c>
      <c r="J456" s="1" t="str">
        <f>IF(IFERROR('1-Kurs'!J456/'1-Kurs'!J455-1,"")&lt;&gt;-100%,IFERROR('1-Kurs'!J456/'1-Kurs'!J455-1,""),"")</f>
        <v/>
      </c>
      <c r="K456" s="1" t="str">
        <f>IF(IFERROR('1-Kurs'!K456/'1-Kurs'!K455-1,"")&lt;&gt;-100%,IFERROR('1-Kurs'!K456/'1-Kurs'!K455-1,""),"")</f>
        <v/>
      </c>
      <c r="L456" s="1" t="str">
        <f>IF(IFERROR('1-Kurs'!L456/'1-Kurs'!L455-1,"")&lt;&gt;-100%,IFERROR('1-Kurs'!L456/'1-Kurs'!L455-1,""),"")</f>
        <v/>
      </c>
      <c r="M456" s="1" t="str">
        <f>IF(IFERROR('1-Kurs'!M456/'1-Kurs'!M455-1,"")&lt;&gt;-100%,IFERROR('1-Kurs'!M456/'1-Kurs'!M455-1,""),"")</f>
        <v/>
      </c>
      <c r="N456" s="1" t="str">
        <f>IF(IFERROR('1-Kurs'!N456/'1-Kurs'!N455-1,"")&lt;&gt;-100%,IFERROR('1-Kurs'!N456/'1-Kurs'!N455-1,""),"")</f>
        <v/>
      </c>
      <c r="O456" s="1" t="str">
        <f>IF(IFERROR('1-Kurs'!O456/'1-Kurs'!O455-1,"")&lt;&gt;-100%,IFERROR('1-Kurs'!O456/'1-Kurs'!O455-1,""),"")</f>
        <v/>
      </c>
      <c r="P456" s="1" t="str">
        <f>IF(IFERROR('1-Kurs'!P456/'1-Kurs'!P455-1,"")&lt;&gt;-100%,IFERROR('1-Kurs'!P456/'1-Kurs'!P455-1,""),"")</f>
        <v/>
      </c>
      <c r="Q456" s="1" t="str">
        <f>IF(IFERROR('1-Kurs'!Q456/'1-Kurs'!Q455-1,"")&lt;&gt;-100%,IFERROR('1-Kurs'!Q456/'1-Kurs'!Q455-1,""),"")</f>
        <v/>
      </c>
      <c r="R456" s="1" t="str">
        <f>IF(IFERROR('1-Kurs'!R456/'1-Kurs'!R455-1,"")&lt;&gt;-100%,IFERROR('1-Kurs'!R456/'1-Kurs'!R455-1,""),"")</f>
        <v/>
      </c>
      <c r="S456" s="1" t="str">
        <f>IF(IFERROR('1-Kurs'!S456/'1-Kurs'!S455-1,"")&lt;&gt;-100%,IFERROR('1-Kurs'!S456/'1-Kurs'!S455-1,""),"")</f>
        <v/>
      </c>
      <c r="T456" s="1" t="str">
        <f>IF(IFERROR('1-Kurs'!T456/'1-Kurs'!T455-1,"")&lt;&gt;-100%,IFERROR('1-Kurs'!T456/'1-Kurs'!T455-1,""),"")</f>
        <v/>
      </c>
      <c r="U456" s="1" t="str">
        <f>IF(IFERROR('1-Kurs'!U456/'1-Kurs'!U455-1,"")&lt;&gt;-100%,IFERROR('1-Kurs'!U456/'1-Kurs'!U455-1,""),"")</f>
        <v/>
      </c>
      <c r="V456" s="1" t="str">
        <f>IF(IFERROR('1-Kurs'!V456/'1-Kurs'!V455-1,"")&lt;&gt;-100%,IFERROR('1-Kurs'!V456/'1-Kurs'!V455-1,""),"")</f>
        <v/>
      </c>
      <c r="W456" s="1" t="str">
        <f>IF(IFERROR('1-Kurs'!W456/'1-Kurs'!W455-1,"")&lt;&gt;-100%,IFERROR('1-Kurs'!W456/'1-Kurs'!W455-1,""),"")</f>
        <v/>
      </c>
      <c r="X456" s="1" t="str">
        <f>IF(IFERROR('1-Kurs'!X456/'1-Kurs'!X455-1,"")&lt;&gt;-100%,IFERROR('1-Kurs'!X456/'1-Kurs'!X455-1,""),"")</f>
        <v/>
      </c>
      <c r="Y456" s="1" t="str">
        <f>IF(IFERROR('1-Kurs'!Y456/'1-Kurs'!Y455-1,"")&lt;&gt;-100%,IFERROR('1-Kurs'!Y456/'1-Kurs'!Y455-1,""),"")</f>
        <v/>
      </c>
      <c r="Z456" s="1" t="str">
        <f>IF(IFERROR('1-Kurs'!Z456/'1-Kurs'!Z455-1,"")&lt;&gt;-100%,IFERROR('1-Kurs'!Z456/'1-Kurs'!Z455-1,""),"")</f>
        <v/>
      </c>
      <c r="AA456" s="1" t="str">
        <f>IF(IFERROR('1-Kurs'!AA456/'1-Kurs'!AA455-1,"")&lt;&gt;-100%,IFERROR('1-Kurs'!AA456/'1-Kurs'!AA455-1,""),"")</f>
        <v/>
      </c>
      <c r="AB456" s="1" t="str">
        <f>IF(IFERROR('1-Kurs'!AB456/'1-Kurs'!AB455-1,"")&lt;&gt;-100%,IFERROR('1-Kurs'!AB456/'1-Kurs'!AB455-1,""),"")</f>
        <v/>
      </c>
      <c r="AC456" s="5"/>
    </row>
    <row r="457" spans="1:29" ht="12.75" customHeight="1" x14ac:dyDescent="0.2">
      <c r="A457" s="9" t="str">
        <f>IF('1-Kurs'!A457=0,"",'1-Kurs'!A457)</f>
        <v/>
      </c>
      <c r="B457" s="1" t="str">
        <f>IF(IFERROR('1-Kurs'!B457/'1-Kurs'!B456-1,"")&lt;&gt;-100%,IFERROR('1-Kurs'!B457/'1-Kurs'!B456-1,""),"")</f>
        <v/>
      </c>
      <c r="C457" s="1" t="str">
        <f>IF(IFERROR('1-Kurs'!C457/'1-Kurs'!C456-1,"")&lt;&gt;-100%,IFERROR('1-Kurs'!C457/'1-Kurs'!C456-1,""),"")</f>
        <v/>
      </c>
      <c r="D457" s="1" t="str">
        <f>IF(IFERROR('1-Kurs'!D457/'1-Kurs'!D456-1,"")&lt;&gt;-100%,IFERROR('1-Kurs'!D457/'1-Kurs'!D456-1,""),"")</f>
        <v/>
      </c>
      <c r="E457" s="1" t="str">
        <f>IF(IFERROR('1-Kurs'!E457/'1-Kurs'!E456-1,"")&lt;&gt;-100%,IFERROR('1-Kurs'!E457/'1-Kurs'!E456-1,""),"")</f>
        <v/>
      </c>
      <c r="F457" s="1" t="str">
        <f>IF(IFERROR('1-Kurs'!F457/'1-Kurs'!F456-1,"")&lt;&gt;-100%,IFERROR('1-Kurs'!F457/'1-Kurs'!F456-1,""),"")</f>
        <v/>
      </c>
      <c r="G457" s="1" t="str">
        <f>IF(IFERROR('1-Kurs'!G457/'1-Kurs'!G456-1,"")&lt;&gt;-100%,IFERROR('1-Kurs'!G457/'1-Kurs'!G456-1,""),"")</f>
        <v/>
      </c>
      <c r="H457" s="1" t="str">
        <f>IF(IFERROR('1-Kurs'!H457/'1-Kurs'!H456-1,"")&lt;&gt;-100%,IFERROR('1-Kurs'!H457/'1-Kurs'!H456-1,""),"")</f>
        <v/>
      </c>
      <c r="I457" s="1" t="str">
        <f>IF(IFERROR('1-Kurs'!I457/'1-Kurs'!I456-1,"")&lt;&gt;-100%,IFERROR('1-Kurs'!I457/'1-Kurs'!I456-1,""),"")</f>
        <v/>
      </c>
      <c r="J457" s="1" t="str">
        <f>IF(IFERROR('1-Kurs'!J457/'1-Kurs'!J456-1,"")&lt;&gt;-100%,IFERROR('1-Kurs'!J457/'1-Kurs'!J456-1,""),"")</f>
        <v/>
      </c>
      <c r="K457" s="1" t="str">
        <f>IF(IFERROR('1-Kurs'!K457/'1-Kurs'!K456-1,"")&lt;&gt;-100%,IFERROR('1-Kurs'!K457/'1-Kurs'!K456-1,""),"")</f>
        <v/>
      </c>
      <c r="L457" s="1" t="str">
        <f>IF(IFERROR('1-Kurs'!L457/'1-Kurs'!L456-1,"")&lt;&gt;-100%,IFERROR('1-Kurs'!L457/'1-Kurs'!L456-1,""),"")</f>
        <v/>
      </c>
      <c r="M457" s="1" t="str">
        <f>IF(IFERROR('1-Kurs'!M457/'1-Kurs'!M456-1,"")&lt;&gt;-100%,IFERROR('1-Kurs'!M457/'1-Kurs'!M456-1,""),"")</f>
        <v/>
      </c>
      <c r="N457" s="1" t="str">
        <f>IF(IFERROR('1-Kurs'!N457/'1-Kurs'!N456-1,"")&lt;&gt;-100%,IFERROR('1-Kurs'!N457/'1-Kurs'!N456-1,""),"")</f>
        <v/>
      </c>
      <c r="O457" s="1" t="str">
        <f>IF(IFERROR('1-Kurs'!O457/'1-Kurs'!O456-1,"")&lt;&gt;-100%,IFERROR('1-Kurs'!O457/'1-Kurs'!O456-1,""),"")</f>
        <v/>
      </c>
      <c r="P457" s="1" t="str">
        <f>IF(IFERROR('1-Kurs'!P457/'1-Kurs'!P456-1,"")&lt;&gt;-100%,IFERROR('1-Kurs'!P457/'1-Kurs'!P456-1,""),"")</f>
        <v/>
      </c>
      <c r="Q457" s="1" t="str">
        <f>IF(IFERROR('1-Kurs'!Q457/'1-Kurs'!Q456-1,"")&lt;&gt;-100%,IFERROR('1-Kurs'!Q457/'1-Kurs'!Q456-1,""),"")</f>
        <v/>
      </c>
      <c r="R457" s="1" t="str">
        <f>IF(IFERROR('1-Kurs'!R457/'1-Kurs'!R456-1,"")&lt;&gt;-100%,IFERROR('1-Kurs'!R457/'1-Kurs'!R456-1,""),"")</f>
        <v/>
      </c>
      <c r="S457" s="1" t="str">
        <f>IF(IFERROR('1-Kurs'!S457/'1-Kurs'!S456-1,"")&lt;&gt;-100%,IFERROR('1-Kurs'!S457/'1-Kurs'!S456-1,""),"")</f>
        <v/>
      </c>
      <c r="T457" s="1" t="str">
        <f>IF(IFERROR('1-Kurs'!T457/'1-Kurs'!T456-1,"")&lt;&gt;-100%,IFERROR('1-Kurs'!T457/'1-Kurs'!T456-1,""),"")</f>
        <v/>
      </c>
      <c r="U457" s="1" t="str">
        <f>IF(IFERROR('1-Kurs'!U457/'1-Kurs'!U456-1,"")&lt;&gt;-100%,IFERROR('1-Kurs'!U457/'1-Kurs'!U456-1,""),"")</f>
        <v/>
      </c>
      <c r="V457" s="1" t="str">
        <f>IF(IFERROR('1-Kurs'!V457/'1-Kurs'!V456-1,"")&lt;&gt;-100%,IFERROR('1-Kurs'!V457/'1-Kurs'!V456-1,""),"")</f>
        <v/>
      </c>
      <c r="W457" s="1" t="str">
        <f>IF(IFERROR('1-Kurs'!W457/'1-Kurs'!W456-1,"")&lt;&gt;-100%,IFERROR('1-Kurs'!W457/'1-Kurs'!W456-1,""),"")</f>
        <v/>
      </c>
      <c r="X457" s="1" t="str">
        <f>IF(IFERROR('1-Kurs'!X457/'1-Kurs'!X456-1,"")&lt;&gt;-100%,IFERROR('1-Kurs'!X457/'1-Kurs'!X456-1,""),"")</f>
        <v/>
      </c>
      <c r="Y457" s="1" t="str">
        <f>IF(IFERROR('1-Kurs'!Y457/'1-Kurs'!Y456-1,"")&lt;&gt;-100%,IFERROR('1-Kurs'!Y457/'1-Kurs'!Y456-1,""),"")</f>
        <v/>
      </c>
      <c r="Z457" s="1" t="str">
        <f>IF(IFERROR('1-Kurs'!Z457/'1-Kurs'!Z456-1,"")&lt;&gt;-100%,IFERROR('1-Kurs'!Z457/'1-Kurs'!Z456-1,""),"")</f>
        <v/>
      </c>
      <c r="AA457" s="1" t="str">
        <f>IF(IFERROR('1-Kurs'!AA457/'1-Kurs'!AA456-1,"")&lt;&gt;-100%,IFERROR('1-Kurs'!AA457/'1-Kurs'!AA456-1,""),"")</f>
        <v/>
      </c>
      <c r="AB457" s="1" t="str">
        <f>IF(IFERROR('1-Kurs'!AB457/'1-Kurs'!AB456-1,"")&lt;&gt;-100%,IFERROR('1-Kurs'!AB457/'1-Kurs'!AB456-1,""),"")</f>
        <v/>
      </c>
      <c r="AC457" s="5"/>
    </row>
    <row r="458" spans="1:29" ht="12.75" customHeight="1" x14ac:dyDescent="0.2">
      <c r="A458" s="9" t="str">
        <f>IF('1-Kurs'!A458=0,"",'1-Kurs'!A458)</f>
        <v/>
      </c>
      <c r="B458" s="1" t="str">
        <f>IF(IFERROR('1-Kurs'!B458/'1-Kurs'!B457-1,"")&lt;&gt;-100%,IFERROR('1-Kurs'!B458/'1-Kurs'!B457-1,""),"")</f>
        <v/>
      </c>
      <c r="C458" s="1" t="str">
        <f>IF(IFERROR('1-Kurs'!C458/'1-Kurs'!C457-1,"")&lt;&gt;-100%,IFERROR('1-Kurs'!C458/'1-Kurs'!C457-1,""),"")</f>
        <v/>
      </c>
      <c r="D458" s="1" t="str">
        <f>IF(IFERROR('1-Kurs'!D458/'1-Kurs'!D457-1,"")&lt;&gt;-100%,IFERROR('1-Kurs'!D458/'1-Kurs'!D457-1,""),"")</f>
        <v/>
      </c>
      <c r="E458" s="1" t="str">
        <f>IF(IFERROR('1-Kurs'!E458/'1-Kurs'!E457-1,"")&lt;&gt;-100%,IFERROR('1-Kurs'!E458/'1-Kurs'!E457-1,""),"")</f>
        <v/>
      </c>
      <c r="F458" s="1" t="str">
        <f>IF(IFERROR('1-Kurs'!F458/'1-Kurs'!F457-1,"")&lt;&gt;-100%,IFERROR('1-Kurs'!F458/'1-Kurs'!F457-1,""),"")</f>
        <v/>
      </c>
      <c r="G458" s="1" t="str">
        <f>IF(IFERROR('1-Kurs'!G458/'1-Kurs'!G457-1,"")&lt;&gt;-100%,IFERROR('1-Kurs'!G458/'1-Kurs'!G457-1,""),"")</f>
        <v/>
      </c>
      <c r="H458" s="1" t="str">
        <f>IF(IFERROR('1-Kurs'!H458/'1-Kurs'!H457-1,"")&lt;&gt;-100%,IFERROR('1-Kurs'!H458/'1-Kurs'!H457-1,""),"")</f>
        <v/>
      </c>
      <c r="I458" s="1" t="str">
        <f>IF(IFERROR('1-Kurs'!I458/'1-Kurs'!I457-1,"")&lt;&gt;-100%,IFERROR('1-Kurs'!I458/'1-Kurs'!I457-1,""),"")</f>
        <v/>
      </c>
      <c r="J458" s="1" t="str">
        <f>IF(IFERROR('1-Kurs'!J458/'1-Kurs'!J457-1,"")&lt;&gt;-100%,IFERROR('1-Kurs'!J458/'1-Kurs'!J457-1,""),"")</f>
        <v/>
      </c>
      <c r="K458" s="1" t="str">
        <f>IF(IFERROR('1-Kurs'!K458/'1-Kurs'!K457-1,"")&lt;&gt;-100%,IFERROR('1-Kurs'!K458/'1-Kurs'!K457-1,""),"")</f>
        <v/>
      </c>
      <c r="L458" s="1" t="str">
        <f>IF(IFERROR('1-Kurs'!L458/'1-Kurs'!L457-1,"")&lt;&gt;-100%,IFERROR('1-Kurs'!L458/'1-Kurs'!L457-1,""),"")</f>
        <v/>
      </c>
      <c r="M458" s="1" t="str">
        <f>IF(IFERROR('1-Kurs'!M458/'1-Kurs'!M457-1,"")&lt;&gt;-100%,IFERROR('1-Kurs'!M458/'1-Kurs'!M457-1,""),"")</f>
        <v/>
      </c>
      <c r="N458" s="1" t="str">
        <f>IF(IFERROR('1-Kurs'!N458/'1-Kurs'!N457-1,"")&lt;&gt;-100%,IFERROR('1-Kurs'!N458/'1-Kurs'!N457-1,""),"")</f>
        <v/>
      </c>
      <c r="O458" s="1" t="str">
        <f>IF(IFERROR('1-Kurs'!O458/'1-Kurs'!O457-1,"")&lt;&gt;-100%,IFERROR('1-Kurs'!O458/'1-Kurs'!O457-1,""),"")</f>
        <v/>
      </c>
      <c r="P458" s="1" t="str">
        <f>IF(IFERROR('1-Kurs'!P458/'1-Kurs'!P457-1,"")&lt;&gt;-100%,IFERROR('1-Kurs'!P458/'1-Kurs'!P457-1,""),"")</f>
        <v/>
      </c>
      <c r="Q458" s="1" t="str">
        <f>IF(IFERROR('1-Kurs'!Q458/'1-Kurs'!Q457-1,"")&lt;&gt;-100%,IFERROR('1-Kurs'!Q458/'1-Kurs'!Q457-1,""),"")</f>
        <v/>
      </c>
      <c r="R458" s="1" t="str">
        <f>IF(IFERROR('1-Kurs'!R458/'1-Kurs'!R457-1,"")&lt;&gt;-100%,IFERROR('1-Kurs'!R458/'1-Kurs'!R457-1,""),"")</f>
        <v/>
      </c>
      <c r="S458" s="1" t="str">
        <f>IF(IFERROR('1-Kurs'!S458/'1-Kurs'!S457-1,"")&lt;&gt;-100%,IFERROR('1-Kurs'!S458/'1-Kurs'!S457-1,""),"")</f>
        <v/>
      </c>
      <c r="T458" s="1" t="str">
        <f>IF(IFERROR('1-Kurs'!T458/'1-Kurs'!T457-1,"")&lt;&gt;-100%,IFERROR('1-Kurs'!T458/'1-Kurs'!T457-1,""),"")</f>
        <v/>
      </c>
      <c r="U458" s="1" t="str">
        <f>IF(IFERROR('1-Kurs'!U458/'1-Kurs'!U457-1,"")&lt;&gt;-100%,IFERROR('1-Kurs'!U458/'1-Kurs'!U457-1,""),"")</f>
        <v/>
      </c>
      <c r="V458" s="1" t="str">
        <f>IF(IFERROR('1-Kurs'!V458/'1-Kurs'!V457-1,"")&lt;&gt;-100%,IFERROR('1-Kurs'!V458/'1-Kurs'!V457-1,""),"")</f>
        <v/>
      </c>
      <c r="W458" s="1" t="str">
        <f>IF(IFERROR('1-Kurs'!W458/'1-Kurs'!W457-1,"")&lt;&gt;-100%,IFERROR('1-Kurs'!W458/'1-Kurs'!W457-1,""),"")</f>
        <v/>
      </c>
      <c r="X458" s="1" t="str">
        <f>IF(IFERROR('1-Kurs'!X458/'1-Kurs'!X457-1,"")&lt;&gt;-100%,IFERROR('1-Kurs'!X458/'1-Kurs'!X457-1,""),"")</f>
        <v/>
      </c>
      <c r="Y458" s="1" t="str">
        <f>IF(IFERROR('1-Kurs'!Y458/'1-Kurs'!Y457-1,"")&lt;&gt;-100%,IFERROR('1-Kurs'!Y458/'1-Kurs'!Y457-1,""),"")</f>
        <v/>
      </c>
      <c r="Z458" s="1" t="str">
        <f>IF(IFERROR('1-Kurs'!Z458/'1-Kurs'!Z457-1,"")&lt;&gt;-100%,IFERROR('1-Kurs'!Z458/'1-Kurs'!Z457-1,""),"")</f>
        <v/>
      </c>
      <c r="AA458" s="1" t="str">
        <f>IF(IFERROR('1-Kurs'!AA458/'1-Kurs'!AA457-1,"")&lt;&gt;-100%,IFERROR('1-Kurs'!AA458/'1-Kurs'!AA457-1,""),"")</f>
        <v/>
      </c>
      <c r="AB458" s="1" t="str">
        <f>IF(IFERROR('1-Kurs'!AB458/'1-Kurs'!AB457-1,"")&lt;&gt;-100%,IFERROR('1-Kurs'!AB458/'1-Kurs'!AB457-1,""),"")</f>
        <v/>
      </c>
      <c r="AC458" s="5"/>
    </row>
    <row r="459" spans="1:29" ht="12.75" customHeight="1" x14ac:dyDescent="0.2">
      <c r="A459" s="9" t="str">
        <f>IF('1-Kurs'!A459=0,"",'1-Kurs'!A459)</f>
        <v/>
      </c>
      <c r="B459" s="1" t="str">
        <f>IF(IFERROR('1-Kurs'!B459/'1-Kurs'!B458-1,"")&lt;&gt;-100%,IFERROR('1-Kurs'!B459/'1-Kurs'!B458-1,""),"")</f>
        <v/>
      </c>
      <c r="C459" s="1" t="str">
        <f>IF(IFERROR('1-Kurs'!C459/'1-Kurs'!C458-1,"")&lt;&gt;-100%,IFERROR('1-Kurs'!C459/'1-Kurs'!C458-1,""),"")</f>
        <v/>
      </c>
      <c r="D459" s="1" t="str">
        <f>IF(IFERROR('1-Kurs'!D459/'1-Kurs'!D458-1,"")&lt;&gt;-100%,IFERROR('1-Kurs'!D459/'1-Kurs'!D458-1,""),"")</f>
        <v/>
      </c>
      <c r="E459" s="1" t="str">
        <f>IF(IFERROR('1-Kurs'!E459/'1-Kurs'!E458-1,"")&lt;&gt;-100%,IFERROR('1-Kurs'!E459/'1-Kurs'!E458-1,""),"")</f>
        <v/>
      </c>
      <c r="F459" s="1" t="str">
        <f>IF(IFERROR('1-Kurs'!F459/'1-Kurs'!F458-1,"")&lt;&gt;-100%,IFERROR('1-Kurs'!F459/'1-Kurs'!F458-1,""),"")</f>
        <v/>
      </c>
      <c r="G459" s="1" t="str">
        <f>IF(IFERROR('1-Kurs'!G459/'1-Kurs'!G458-1,"")&lt;&gt;-100%,IFERROR('1-Kurs'!G459/'1-Kurs'!G458-1,""),"")</f>
        <v/>
      </c>
      <c r="H459" s="1" t="str">
        <f>IF(IFERROR('1-Kurs'!H459/'1-Kurs'!H458-1,"")&lt;&gt;-100%,IFERROR('1-Kurs'!H459/'1-Kurs'!H458-1,""),"")</f>
        <v/>
      </c>
      <c r="I459" s="1" t="str">
        <f>IF(IFERROR('1-Kurs'!I459/'1-Kurs'!I458-1,"")&lt;&gt;-100%,IFERROR('1-Kurs'!I459/'1-Kurs'!I458-1,""),"")</f>
        <v/>
      </c>
      <c r="J459" s="1" t="str">
        <f>IF(IFERROR('1-Kurs'!J459/'1-Kurs'!J458-1,"")&lt;&gt;-100%,IFERROR('1-Kurs'!J459/'1-Kurs'!J458-1,""),"")</f>
        <v/>
      </c>
      <c r="K459" s="1" t="str">
        <f>IF(IFERROR('1-Kurs'!K459/'1-Kurs'!K458-1,"")&lt;&gt;-100%,IFERROR('1-Kurs'!K459/'1-Kurs'!K458-1,""),"")</f>
        <v/>
      </c>
      <c r="L459" s="1" t="str">
        <f>IF(IFERROR('1-Kurs'!L459/'1-Kurs'!L458-1,"")&lt;&gt;-100%,IFERROR('1-Kurs'!L459/'1-Kurs'!L458-1,""),"")</f>
        <v/>
      </c>
      <c r="M459" s="1" t="str">
        <f>IF(IFERROR('1-Kurs'!M459/'1-Kurs'!M458-1,"")&lt;&gt;-100%,IFERROR('1-Kurs'!M459/'1-Kurs'!M458-1,""),"")</f>
        <v/>
      </c>
      <c r="N459" s="1" t="str">
        <f>IF(IFERROR('1-Kurs'!N459/'1-Kurs'!N458-1,"")&lt;&gt;-100%,IFERROR('1-Kurs'!N459/'1-Kurs'!N458-1,""),"")</f>
        <v/>
      </c>
      <c r="O459" s="1" t="str">
        <f>IF(IFERROR('1-Kurs'!O459/'1-Kurs'!O458-1,"")&lt;&gt;-100%,IFERROR('1-Kurs'!O459/'1-Kurs'!O458-1,""),"")</f>
        <v/>
      </c>
      <c r="P459" s="1" t="str">
        <f>IF(IFERROR('1-Kurs'!P459/'1-Kurs'!P458-1,"")&lt;&gt;-100%,IFERROR('1-Kurs'!P459/'1-Kurs'!P458-1,""),"")</f>
        <v/>
      </c>
      <c r="Q459" s="1" t="str">
        <f>IF(IFERROR('1-Kurs'!Q459/'1-Kurs'!Q458-1,"")&lt;&gt;-100%,IFERROR('1-Kurs'!Q459/'1-Kurs'!Q458-1,""),"")</f>
        <v/>
      </c>
      <c r="R459" s="1" t="str">
        <f>IF(IFERROR('1-Kurs'!R459/'1-Kurs'!R458-1,"")&lt;&gt;-100%,IFERROR('1-Kurs'!R459/'1-Kurs'!R458-1,""),"")</f>
        <v/>
      </c>
      <c r="S459" s="1" t="str">
        <f>IF(IFERROR('1-Kurs'!S459/'1-Kurs'!S458-1,"")&lt;&gt;-100%,IFERROR('1-Kurs'!S459/'1-Kurs'!S458-1,""),"")</f>
        <v/>
      </c>
      <c r="T459" s="1" t="str">
        <f>IF(IFERROR('1-Kurs'!T459/'1-Kurs'!T458-1,"")&lt;&gt;-100%,IFERROR('1-Kurs'!T459/'1-Kurs'!T458-1,""),"")</f>
        <v/>
      </c>
      <c r="U459" s="1" t="str">
        <f>IF(IFERROR('1-Kurs'!U459/'1-Kurs'!U458-1,"")&lt;&gt;-100%,IFERROR('1-Kurs'!U459/'1-Kurs'!U458-1,""),"")</f>
        <v/>
      </c>
      <c r="V459" s="1" t="str">
        <f>IF(IFERROR('1-Kurs'!V459/'1-Kurs'!V458-1,"")&lt;&gt;-100%,IFERROR('1-Kurs'!V459/'1-Kurs'!V458-1,""),"")</f>
        <v/>
      </c>
      <c r="W459" s="1" t="str">
        <f>IF(IFERROR('1-Kurs'!W459/'1-Kurs'!W458-1,"")&lt;&gt;-100%,IFERROR('1-Kurs'!W459/'1-Kurs'!W458-1,""),"")</f>
        <v/>
      </c>
      <c r="X459" s="1" t="str">
        <f>IF(IFERROR('1-Kurs'!X459/'1-Kurs'!X458-1,"")&lt;&gt;-100%,IFERROR('1-Kurs'!X459/'1-Kurs'!X458-1,""),"")</f>
        <v/>
      </c>
      <c r="Y459" s="1" t="str">
        <f>IF(IFERROR('1-Kurs'!Y459/'1-Kurs'!Y458-1,"")&lt;&gt;-100%,IFERROR('1-Kurs'!Y459/'1-Kurs'!Y458-1,""),"")</f>
        <v/>
      </c>
      <c r="Z459" s="1" t="str">
        <f>IF(IFERROR('1-Kurs'!Z459/'1-Kurs'!Z458-1,"")&lt;&gt;-100%,IFERROR('1-Kurs'!Z459/'1-Kurs'!Z458-1,""),"")</f>
        <v/>
      </c>
      <c r="AA459" s="1" t="str">
        <f>IF(IFERROR('1-Kurs'!AA459/'1-Kurs'!AA458-1,"")&lt;&gt;-100%,IFERROR('1-Kurs'!AA459/'1-Kurs'!AA458-1,""),"")</f>
        <v/>
      </c>
      <c r="AB459" s="1" t="str">
        <f>IF(IFERROR('1-Kurs'!AB459/'1-Kurs'!AB458-1,"")&lt;&gt;-100%,IFERROR('1-Kurs'!AB459/'1-Kurs'!AB458-1,""),"")</f>
        <v/>
      </c>
      <c r="AC459" s="5"/>
    </row>
    <row r="460" spans="1:29" ht="12.75" customHeight="1" x14ac:dyDescent="0.2">
      <c r="A460" s="9" t="str">
        <f>IF('1-Kurs'!A460=0,"",'1-Kurs'!A460)</f>
        <v/>
      </c>
      <c r="B460" s="1" t="str">
        <f>IF(IFERROR('1-Kurs'!B460/'1-Kurs'!B459-1,"")&lt;&gt;-100%,IFERROR('1-Kurs'!B460/'1-Kurs'!B459-1,""),"")</f>
        <v/>
      </c>
      <c r="C460" s="1" t="str">
        <f>IF(IFERROR('1-Kurs'!C460/'1-Kurs'!C459-1,"")&lt;&gt;-100%,IFERROR('1-Kurs'!C460/'1-Kurs'!C459-1,""),"")</f>
        <v/>
      </c>
      <c r="D460" s="1" t="str">
        <f>IF(IFERROR('1-Kurs'!D460/'1-Kurs'!D459-1,"")&lt;&gt;-100%,IFERROR('1-Kurs'!D460/'1-Kurs'!D459-1,""),"")</f>
        <v/>
      </c>
      <c r="E460" s="1" t="str">
        <f>IF(IFERROR('1-Kurs'!E460/'1-Kurs'!E459-1,"")&lt;&gt;-100%,IFERROR('1-Kurs'!E460/'1-Kurs'!E459-1,""),"")</f>
        <v/>
      </c>
      <c r="F460" s="1" t="str">
        <f>IF(IFERROR('1-Kurs'!F460/'1-Kurs'!F459-1,"")&lt;&gt;-100%,IFERROR('1-Kurs'!F460/'1-Kurs'!F459-1,""),"")</f>
        <v/>
      </c>
      <c r="G460" s="1" t="str">
        <f>IF(IFERROR('1-Kurs'!G460/'1-Kurs'!G459-1,"")&lt;&gt;-100%,IFERROR('1-Kurs'!G460/'1-Kurs'!G459-1,""),"")</f>
        <v/>
      </c>
      <c r="H460" s="1" t="str">
        <f>IF(IFERROR('1-Kurs'!H460/'1-Kurs'!H459-1,"")&lt;&gt;-100%,IFERROR('1-Kurs'!H460/'1-Kurs'!H459-1,""),"")</f>
        <v/>
      </c>
      <c r="I460" s="1" t="str">
        <f>IF(IFERROR('1-Kurs'!I460/'1-Kurs'!I459-1,"")&lt;&gt;-100%,IFERROR('1-Kurs'!I460/'1-Kurs'!I459-1,""),"")</f>
        <v/>
      </c>
      <c r="J460" s="1" t="str">
        <f>IF(IFERROR('1-Kurs'!J460/'1-Kurs'!J459-1,"")&lt;&gt;-100%,IFERROR('1-Kurs'!J460/'1-Kurs'!J459-1,""),"")</f>
        <v/>
      </c>
      <c r="K460" s="1" t="str">
        <f>IF(IFERROR('1-Kurs'!K460/'1-Kurs'!K459-1,"")&lt;&gt;-100%,IFERROR('1-Kurs'!K460/'1-Kurs'!K459-1,""),"")</f>
        <v/>
      </c>
      <c r="L460" s="1" t="str">
        <f>IF(IFERROR('1-Kurs'!L460/'1-Kurs'!L459-1,"")&lt;&gt;-100%,IFERROR('1-Kurs'!L460/'1-Kurs'!L459-1,""),"")</f>
        <v/>
      </c>
      <c r="M460" s="1" t="str">
        <f>IF(IFERROR('1-Kurs'!M460/'1-Kurs'!M459-1,"")&lt;&gt;-100%,IFERROR('1-Kurs'!M460/'1-Kurs'!M459-1,""),"")</f>
        <v/>
      </c>
      <c r="N460" s="1" t="str">
        <f>IF(IFERROR('1-Kurs'!N460/'1-Kurs'!N459-1,"")&lt;&gt;-100%,IFERROR('1-Kurs'!N460/'1-Kurs'!N459-1,""),"")</f>
        <v/>
      </c>
      <c r="O460" s="1" t="str">
        <f>IF(IFERROR('1-Kurs'!O460/'1-Kurs'!O459-1,"")&lt;&gt;-100%,IFERROR('1-Kurs'!O460/'1-Kurs'!O459-1,""),"")</f>
        <v/>
      </c>
      <c r="P460" s="1" t="str">
        <f>IF(IFERROR('1-Kurs'!P460/'1-Kurs'!P459-1,"")&lt;&gt;-100%,IFERROR('1-Kurs'!P460/'1-Kurs'!P459-1,""),"")</f>
        <v/>
      </c>
      <c r="Q460" s="1" t="str">
        <f>IF(IFERROR('1-Kurs'!Q460/'1-Kurs'!Q459-1,"")&lt;&gt;-100%,IFERROR('1-Kurs'!Q460/'1-Kurs'!Q459-1,""),"")</f>
        <v/>
      </c>
      <c r="R460" s="1" t="str">
        <f>IF(IFERROR('1-Kurs'!R460/'1-Kurs'!R459-1,"")&lt;&gt;-100%,IFERROR('1-Kurs'!R460/'1-Kurs'!R459-1,""),"")</f>
        <v/>
      </c>
      <c r="S460" s="1" t="str">
        <f>IF(IFERROR('1-Kurs'!S460/'1-Kurs'!S459-1,"")&lt;&gt;-100%,IFERROR('1-Kurs'!S460/'1-Kurs'!S459-1,""),"")</f>
        <v/>
      </c>
      <c r="T460" s="1" t="str">
        <f>IF(IFERROR('1-Kurs'!T460/'1-Kurs'!T459-1,"")&lt;&gt;-100%,IFERROR('1-Kurs'!T460/'1-Kurs'!T459-1,""),"")</f>
        <v/>
      </c>
      <c r="U460" s="1" t="str">
        <f>IF(IFERROR('1-Kurs'!U460/'1-Kurs'!U459-1,"")&lt;&gt;-100%,IFERROR('1-Kurs'!U460/'1-Kurs'!U459-1,""),"")</f>
        <v/>
      </c>
      <c r="V460" s="1" t="str">
        <f>IF(IFERROR('1-Kurs'!V460/'1-Kurs'!V459-1,"")&lt;&gt;-100%,IFERROR('1-Kurs'!V460/'1-Kurs'!V459-1,""),"")</f>
        <v/>
      </c>
      <c r="W460" s="1" t="str">
        <f>IF(IFERROR('1-Kurs'!W460/'1-Kurs'!W459-1,"")&lt;&gt;-100%,IFERROR('1-Kurs'!W460/'1-Kurs'!W459-1,""),"")</f>
        <v/>
      </c>
      <c r="X460" s="1" t="str">
        <f>IF(IFERROR('1-Kurs'!X460/'1-Kurs'!X459-1,"")&lt;&gt;-100%,IFERROR('1-Kurs'!X460/'1-Kurs'!X459-1,""),"")</f>
        <v/>
      </c>
      <c r="Y460" s="1" t="str">
        <f>IF(IFERROR('1-Kurs'!Y460/'1-Kurs'!Y459-1,"")&lt;&gt;-100%,IFERROR('1-Kurs'!Y460/'1-Kurs'!Y459-1,""),"")</f>
        <v/>
      </c>
      <c r="Z460" s="1" t="str">
        <f>IF(IFERROR('1-Kurs'!Z460/'1-Kurs'!Z459-1,"")&lt;&gt;-100%,IFERROR('1-Kurs'!Z460/'1-Kurs'!Z459-1,""),"")</f>
        <v/>
      </c>
      <c r="AA460" s="1" t="str">
        <f>IF(IFERROR('1-Kurs'!AA460/'1-Kurs'!AA459-1,"")&lt;&gt;-100%,IFERROR('1-Kurs'!AA460/'1-Kurs'!AA459-1,""),"")</f>
        <v/>
      </c>
      <c r="AB460" s="1" t="str">
        <f>IF(IFERROR('1-Kurs'!AB460/'1-Kurs'!AB459-1,"")&lt;&gt;-100%,IFERROR('1-Kurs'!AB460/'1-Kurs'!AB459-1,""),"")</f>
        <v/>
      </c>
      <c r="AC460" s="5"/>
    </row>
    <row r="461" spans="1:29" ht="12.75" customHeight="1" x14ac:dyDescent="0.2">
      <c r="A461" s="9" t="str">
        <f>IF('1-Kurs'!A461=0,"",'1-Kurs'!A461)</f>
        <v/>
      </c>
      <c r="B461" s="1" t="str">
        <f>IF(IFERROR('1-Kurs'!B461/'1-Kurs'!B460-1,"")&lt;&gt;-100%,IFERROR('1-Kurs'!B461/'1-Kurs'!B460-1,""),"")</f>
        <v/>
      </c>
      <c r="C461" s="1" t="str">
        <f>IF(IFERROR('1-Kurs'!C461/'1-Kurs'!C460-1,"")&lt;&gt;-100%,IFERROR('1-Kurs'!C461/'1-Kurs'!C460-1,""),"")</f>
        <v/>
      </c>
      <c r="D461" s="1" t="str">
        <f>IF(IFERROR('1-Kurs'!D461/'1-Kurs'!D460-1,"")&lt;&gt;-100%,IFERROR('1-Kurs'!D461/'1-Kurs'!D460-1,""),"")</f>
        <v/>
      </c>
      <c r="E461" s="1" t="str">
        <f>IF(IFERROR('1-Kurs'!E461/'1-Kurs'!E460-1,"")&lt;&gt;-100%,IFERROR('1-Kurs'!E461/'1-Kurs'!E460-1,""),"")</f>
        <v/>
      </c>
      <c r="F461" s="1" t="str">
        <f>IF(IFERROR('1-Kurs'!F461/'1-Kurs'!F460-1,"")&lt;&gt;-100%,IFERROR('1-Kurs'!F461/'1-Kurs'!F460-1,""),"")</f>
        <v/>
      </c>
      <c r="G461" s="1" t="str">
        <f>IF(IFERROR('1-Kurs'!G461/'1-Kurs'!G460-1,"")&lt;&gt;-100%,IFERROR('1-Kurs'!G461/'1-Kurs'!G460-1,""),"")</f>
        <v/>
      </c>
      <c r="H461" s="1" t="str">
        <f>IF(IFERROR('1-Kurs'!H461/'1-Kurs'!H460-1,"")&lt;&gt;-100%,IFERROR('1-Kurs'!H461/'1-Kurs'!H460-1,""),"")</f>
        <v/>
      </c>
      <c r="I461" s="1" t="str">
        <f>IF(IFERROR('1-Kurs'!I461/'1-Kurs'!I460-1,"")&lt;&gt;-100%,IFERROR('1-Kurs'!I461/'1-Kurs'!I460-1,""),"")</f>
        <v/>
      </c>
      <c r="J461" s="1" t="str">
        <f>IF(IFERROR('1-Kurs'!J461/'1-Kurs'!J460-1,"")&lt;&gt;-100%,IFERROR('1-Kurs'!J461/'1-Kurs'!J460-1,""),"")</f>
        <v/>
      </c>
      <c r="K461" s="1" t="str">
        <f>IF(IFERROR('1-Kurs'!K461/'1-Kurs'!K460-1,"")&lt;&gt;-100%,IFERROR('1-Kurs'!K461/'1-Kurs'!K460-1,""),"")</f>
        <v/>
      </c>
      <c r="L461" s="1" t="str">
        <f>IF(IFERROR('1-Kurs'!L461/'1-Kurs'!L460-1,"")&lt;&gt;-100%,IFERROR('1-Kurs'!L461/'1-Kurs'!L460-1,""),"")</f>
        <v/>
      </c>
      <c r="M461" s="1" t="str">
        <f>IF(IFERROR('1-Kurs'!M461/'1-Kurs'!M460-1,"")&lt;&gt;-100%,IFERROR('1-Kurs'!M461/'1-Kurs'!M460-1,""),"")</f>
        <v/>
      </c>
      <c r="N461" s="1" t="str">
        <f>IF(IFERROR('1-Kurs'!N461/'1-Kurs'!N460-1,"")&lt;&gt;-100%,IFERROR('1-Kurs'!N461/'1-Kurs'!N460-1,""),"")</f>
        <v/>
      </c>
      <c r="O461" s="1" t="str">
        <f>IF(IFERROR('1-Kurs'!O461/'1-Kurs'!O460-1,"")&lt;&gt;-100%,IFERROR('1-Kurs'!O461/'1-Kurs'!O460-1,""),"")</f>
        <v/>
      </c>
      <c r="P461" s="1" t="str">
        <f>IF(IFERROR('1-Kurs'!P461/'1-Kurs'!P460-1,"")&lt;&gt;-100%,IFERROR('1-Kurs'!P461/'1-Kurs'!P460-1,""),"")</f>
        <v/>
      </c>
      <c r="Q461" s="1" t="str">
        <f>IF(IFERROR('1-Kurs'!Q461/'1-Kurs'!Q460-1,"")&lt;&gt;-100%,IFERROR('1-Kurs'!Q461/'1-Kurs'!Q460-1,""),"")</f>
        <v/>
      </c>
      <c r="R461" s="1" t="str">
        <f>IF(IFERROR('1-Kurs'!R461/'1-Kurs'!R460-1,"")&lt;&gt;-100%,IFERROR('1-Kurs'!R461/'1-Kurs'!R460-1,""),"")</f>
        <v/>
      </c>
      <c r="S461" s="1" t="str">
        <f>IF(IFERROR('1-Kurs'!S461/'1-Kurs'!S460-1,"")&lt;&gt;-100%,IFERROR('1-Kurs'!S461/'1-Kurs'!S460-1,""),"")</f>
        <v/>
      </c>
      <c r="T461" s="1" t="str">
        <f>IF(IFERROR('1-Kurs'!T461/'1-Kurs'!T460-1,"")&lt;&gt;-100%,IFERROR('1-Kurs'!T461/'1-Kurs'!T460-1,""),"")</f>
        <v/>
      </c>
      <c r="U461" s="1" t="str">
        <f>IF(IFERROR('1-Kurs'!U461/'1-Kurs'!U460-1,"")&lt;&gt;-100%,IFERROR('1-Kurs'!U461/'1-Kurs'!U460-1,""),"")</f>
        <v/>
      </c>
      <c r="V461" s="1" t="str">
        <f>IF(IFERROR('1-Kurs'!V461/'1-Kurs'!V460-1,"")&lt;&gt;-100%,IFERROR('1-Kurs'!V461/'1-Kurs'!V460-1,""),"")</f>
        <v/>
      </c>
      <c r="W461" s="1" t="str">
        <f>IF(IFERROR('1-Kurs'!W461/'1-Kurs'!W460-1,"")&lt;&gt;-100%,IFERROR('1-Kurs'!W461/'1-Kurs'!W460-1,""),"")</f>
        <v/>
      </c>
      <c r="X461" s="1" t="str">
        <f>IF(IFERROR('1-Kurs'!X461/'1-Kurs'!X460-1,"")&lt;&gt;-100%,IFERROR('1-Kurs'!X461/'1-Kurs'!X460-1,""),"")</f>
        <v/>
      </c>
      <c r="Y461" s="1" t="str">
        <f>IF(IFERROR('1-Kurs'!Y461/'1-Kurs'!Y460-1,"")&lt;&gt;-100%,IFERROR('1-Kurs'!Y461/'1-Kurs'!Y460-1,""),"")</f>
        <v/>
      </c>
      <c r="Z461" s="1" t="str">
        <f>IF(IFERROR('1-Kurs'!Z461/'1-Kurs'!Z460-1,"")&lt;&gt;-100%,IFERROR('1-Kurs'!Z461/'1-Kurs'!Z460-1,""),"")</f>
        <v/>
      </c>
      <c r="AA461" s="1" t="str">
        <f>IF(IFERROR('1-Kurs'!AA461/'1-Kurs'!AA460-1,"")&lt;&gt;-100%,IFERROR('1-Kurs'!AA461/'1-Kurs'!AA460-1,""),"")</f>
        <v/>
      </c>
      <c r="AB461" s="1" t="str">
        <f>IF(IFERROR('1-Kurs'!AB461/'1-Kurs'!AB460-1,"")&lt;&gt;-100%,IFERROR('1-Kurs'!AB461/'1-Kurs'!AB460-1,""),"")</f>
        <v/>
      </c>
      <c r="AC461" s="5"/>
    </row>
    <row r="462" spans="1:29" ht="12.75" customHeight="1" x14ac:dyDescent="0.2">
      <c r="A462" s="9" t="str">
        <f>IF('1-Kurs'!A462=0,"",'1-Kurs'!A462)</f>
        <v/>
      </c>
      <c r="B462" s="1" t="str">
        <f>IF(IFERROR('1-Kurs'!B462/'1-Kurs'!B461-1,"")&lt;&gt;-100%,IFERROR('1-Kurs'!B462/'1-Kurs'!B461-1,""),"")</f>
        <v/>
      </c>
      <c r="C462" s="1" t="str">
        <f>IF(IFERROR('1-Kurs'!C462/'1-Kurs'!C461-1,"")&lt;&gt;-100%,IFERROR('1-Kurs'!C462/'1-Kurs'!C461-1,""),"")</f>
        <v/>
      </c>
      <c r="D462" s="1" t="str">
        <f>IF(IFERROR('1-Kurs'!D462/'1-Kurs'!D461-1,"")&lt;&gt;-100%,IFERROR('1-Kurs'!D462/'1-Kurs'!D461-1,""),"")</f>
        <v/>
      </c>
      <c r="E462" s="1" t="str">
        <f>IF(IFERROR('1-Kurs'!E462/'1-Kurs'!E461-1,"")&lt;&gt;-100%,IFERROR('1-Kurs'!E462/'1-Kurs'!E461-1,""),"")</f>
        <v/>
      </c>
      <c r="F462" s="1" t="str">
        <f>IF(IFERROR('1-Kurs'!F462/'1-Kurs'!F461-1,"")&lt;&gt;-100%,IFERROR('1-Kurs'!F462/'1-Kurs'!F461-1,""),"")</f>
        <v/>
      </c>
      <c r="G462" s="1" t="str">
        <f>IF(IFERROR('1-Kurs'!G462/'1-Kurs'!G461-1,"")&lt;&gt;-100%,IFERROR('1-Kurs'!G462/'1-Kurs'!G461-1,""),"")</f>
        <v/>
      </c>
      <c r="H462" s="1" t="str">
        <f>IF(IFERROR('1-Kurs'!H462/'1-Kurs'!H461-1,"")&lt;&gt;-100%,IFERROR('1-Kurs'!H462/'1-Kurs'!H461-1,""),"")</f>
        <v/>
      </c>
      <c r="I462" s="1" t="str">
        <f>IF(IFERROR('1-Kurs'!I462/'1-Kurs'!I461-1,"")&lt;&gt;-100%,IFERROR('1-Kurs'!I462/'1-Kurs'!I461-1,""),"")</f>
        <v/>
      </c>
      <c r="J462" s="1" t="str">
        <f>IF(IFERROR('1-Kurs'!J462/'1-Kurs'!J461-1,"")&lt;&gt;-100%,IFERROR('1-Kurs'!J462/'1-Kurs'!J461-1,""),"")</f>
        <v/>
      </c>
      <c r="K462" s="1" t="str">
        <f>IF(IFERROR('1-Kurs'!K462/'1-Kurs'!K461-1,"")&lt;&gt;-100%,IFERROR('1-Kurs'!K462/'1-Kurs'!K461-1,""),"")</f>
        <v/>
      </c>
      <c r="L462" s="1" t="str">
        <f>IF(IFERROR('1-Kurs'!L462/'1-Kurs'!L461-1,"")&lt;&gt;-100%,IFERROR('1-Kurs'!L462/'1-Kurs'!L461-1,""),"")</f>
        <v/>
      </c>
      <c r="M462" s="1" t="str">
        <f>IF(IFERROR('1-Kurs'!M462/'1-Kurs'!M461-1,"")&lt;&gt;-100%,IFERROR('1-Kurs'!M462/'1-Kurs'!M461-1,""),"")</f>
        <v/>
      </c>
      <c r="N462" s="1" t="str">
        <f>IF(IFERROR('1-Kurs'!N462/'1-Kurs'!N461-1,"")&lt;&gt;-100%,IFERROR('1-Kurs'!N462/'1-Kurs'!N461-1,""),"")</f>
        <v/>
      </c>
      <c r="O462" s="1" t="str">
        <f>IF(IFERROR('1-Kurs'!O462/'1-Kurs'!O461-1,"")&lt;&gt;-100%,IFERROR('1-Kurs'!O462/'1-Kurs'!O461-1,""),"")</f>
        <v/>
      </c>
      <c r="P462" s="1" t="str">
        <f>IF(IFERROR('1-Kurs'!P462/'1-Kurs'!P461-1,"")&lt;&gt;-100%,IFERROR('1-Kurs'!P462/'1-Kurs'!P461-1,""),"")</f>
        <v/>
      </c>
      <c r="Q462" s="1" t="str">
        <f>IF(IFERROR('1-Kurs'!Q462/'1-Kurs'!Q461-1,"")&lt;&gt;-100%,IFERROR('1-Kurs'!Q462/'1-Kurs'!Q461-1,""),"")</f>
        <v/>
      </c>
      <c r="R462" s="1" t="str">
        <f>IF(IFERROR('1-Kurs'!R462/'1-Kurs'!R461-1,"")&lt;&gt;-100%,IFERROR('1-Kurs'!R462/'1-Kurs'!R461-1,""),"")</f>
        <v/>
      </c>
      <c r="S462" s="1" t="str">
        <f>IF(IFERROR('1-Kurs'!S462/'1-Kurs'!S461-1,"")&lt;&gt;-100%,IFERROR('1-Kurs'!S462/'1-Kurs'!S461-1,""),"")</f>
        <v/>
      </c>
      <c r="T462" s="1" t="str">
        <f>IF(IFERROR('1-Kurs'!T462/'1-Kurs'!T461-1,"")&lt;&gt;-100%,IFERROR('1-Kurs'!T462/'1-Kurs'!T461-1,""),"")</f>
        <v/>
      </c>
      <c r="U462" s="1" t="str">
        <f>IF(IFERROR('1-Kurs'!U462/'1-Kurs'!U461-1,"")&lt;&gt;-100%,IFERROR('1-Kurs'!U462/'1-Kurs'!U461-1,""),"")</f>
        <v/>
      </c>
      <c r="V462" s="1" t="str">
        <f>IF(IFERROR('1-Kurs'!V462/'1-Kurs'!V461-1,"")&lt;&gt;-100%,IFERROR('1-Kurs'!V462/'1-Kurs'!V461-1,""),"")</f>
        <v/>
      </c>
      <c r="W462" s="1" t="str">
        <f>IF(IFERROR('1-Kurs'!W462/'1-Kurs'!W461-1,"")&lt;&gt;-100%,IFERROR('1-Kurs'!W462/'1-Kurs'!W461-1,""),"")</f>
        <v/>
      </c>
      <c r="X462" s="1" t="str">
        <f>IF(IFERROR('1-Kurs'!X462/'1-Kurs'!X461-1,"")&lt;&gt;-100%,IFERROR('1-Kurs'!X462/'1-Kurs'!X461-1,""),"")</f>
        <v/>
      </c>
      <c r="Y462" s="1" t="str">
        <f>IF(IFERROR('1-Kurs'!Y462/'1-Kurs'!Y461-1,"")&lt;&gt;-100%,IFERROR('1-Kurs'!Y462/'1-Kurs'!Y461-1,""),"")</f>
        <v/>
      </c>
      <c r="Z462" s="1" t="str">
        <f>IF(IFERROR('1-Kurs'!Z462/'1-Kurs'!Z461-1,"")&lt;&gt;-100%,IFERROR('1-Kurs'!Z462/'1-Kurs'!Z461-1,""),"")</f>
        <v/>
      </c>
      <c r="AA462" s="1" t="str">
        <f>IF(IFERROR('1-Kurs'!AA462/'1-Kurs'!AA461-1,"")&lt;&gt;-100%,IFERROR('1-Kurs'!AA462/'1-Kurs'!AA461-1,""),"")</f>
        <v/>
      </c>
      <c r="AB462" s="1" t="str">
        <f>IF(IFERROR('1-Kurs'!AB462/'1-Kurs'!AB461-1,"")&lt;&gt;-100%,IFERROR('1-Kurs'!AB462/'1-Kurs'!AB461-1,""),"")</f>
        <v/>
      </c>
      <c r="AC462" s="5"/>
    </row>
    <row r="463" spans="1:29" ht="12.75" customHeight="1" x14ac:dyDescent="0.2">
      <c r="A463" s="9" t="str">
        <f>IF('1-Kurs'!A463=0,"",'1-Kurs'!A463)</f>
        <v/>
      </c>
      <c r="B463" s="1" t="str">
        <f>IF(IFERROR('1-Kurs'!B463/'1-Kurs'!B462-1,"")&lt;&gt;-100%,IFERROR('1-Kurs'!B463/'1-Kurs'!B462-1,""),"")</f>
        <v/>
      </c>
      <c r="C463" s="1" t="str">
        <f>IF(IFERROR('1-Kurs'!C463/'1-Kurs'!C462-1,"")&lt;&gt;-100%,IFERROR('1-Kurs'!C463/'1-Kurs'!C462-1,""),"")</f>
        <v/>
      </c>
      <c r="D463" s="1" t="str">
        <f>IF(IFERROR('1-Kurs'!D463/'1-Kurs'!D462-1,"")&lt;&gt;-100%,IFERROR('1-Kurs'!D463/'1-Kurs'!D462-1,""),"")</f>
        <v/>
      </c>
      <c r="E463" s="1" t="str">
        <f>IF(IFERROR('1-Kurs'!E463/'1-Kurs'!E462-1,"")&lt;&gt;-100%,IFERROR('1-Kurs'!E463/'1-Kurs'!E462-1,""),"")</f>
        <v/>
      </c>
      <c r="F463" s="1" t="str">
        <f>IF(IFERROR('1-Kurs'!F463/'1-Kurs'!F462-1,"")&lt;&gt;-100%,IFERROR('1-Kurs'!F463/'1-Kurs'!F462-1,""),"")</f>
        <v/>
      </c>
      <c r="G463" s="1" t="str">
        <f>IF(IFERROR('1-Kurs'!G463/'1-Kurs'!G462-1,"")&lt;&gt;-100%,IFERROR('1-Kurs'!G463/'1-Kurs'!G462-1,""),"")</f>
        <v/>
      </c>
      <c r="H463" s="1" t="str">
        <f>IF(IFERROR('1-Kurs'!H463/'1-Kurs'!H462-1,"")&lt;&gt;-100%,IFERROR('1-Kurs'!H463/'1-Kurs'!H462-1,""),"")</f>
        <v/>
      </c>
      <c r="I463" s="1" t="str">
        <f>IF(IFERROR('1-Kurs'!I463/'1-Kurs'!I462-1,"")&lt;&gt;-100%,IFERROR('1-Kurs'!I463/'1-Kurs'!I462-1,""),"")</f>
        <v/>
      </c>
      <c r="J463" s="1" t="str">
        <f>IF(IFERROR('1-Kurs'!J463/'1-Kurs'!J462-1,"")&lt;&gt;-100%,IFERROR('1-Kurs'!J463/'1-Kurs'!J462-1,""),"")</f>
        <v/>
      </c>
      <c r="K463" s="1" t="str">
        <f>IF(IFERROR('1-Kurs'!K463/'1-Kurs'!K462-1,"")&lt;&gt;-100%,IFERROR('1-Kurs'!K463/'1-Kurs'!K462-1,""),"")</f>
        <v/>
      </c>
      <c r="L463" s="1" t="str">
        <f>IF(IFERROR('1-Kurs'!L463/'1-Kurs'!L462-1,"")&lt;&gt;-100%,IFERROR('1-Kurs'!L463/'1-Kurs'!L462-1,""),"")</f>
        <v/>
      </c>
      <c r="M463" s="1" t="str">
        <f>IF(IFERROR('1-Kurs'!M463/'1-Kurs'!M462-1,"")&lt;&gt;-100%,IFERROR('1-Kurs'!M463/'1-Kurs'!M462-1,""),"")</f>
        <v/>
      </c>
      <c r="N463" s="1" t="str">
        <f>IF(IFERROR('1-Kurs'!N463/'1-Kurs'!N462-1,"")&lt;&gt;-100%,IFERROR('1-Kurs'!N463/'1-Kurs'!N462-1,""),"")</f>
        <v/>
      </c>
      <c r="O463" s="1" t="str">
        <f>IF(IFERROR('1-Kurs'!O463/'1-Kurs'!O462-1,"")&lt;&gt;-100%,IFERROR('1-Kurs'!O463/'1-Kurs'!O462-1,""),"")</f>
        <v/>
      </c>
      <c r="P463" s="1" t="str">
        <f>IF(IFERROR('1-Kurs'!P463/'1-Kurs'!P462-1,"")&lt;&gt;-100%,IFERROR('1-Kurs'!P463/'1-Kurs'!P462-1,""),"")</f>
        <v/>
      </c>
      <c r="Q463" s="1" t="str">
        <f>IF(IFERROR('1-Kurs'!Q463/'1-Kurs'!Q462-1,"")&lt;&gt;-100%,IFERROR('1-Kurs'!Q463/'1-Kurs'!Q462-1,""),"")</f>
        <v/>
      </c>
      <c r="R463" s="1" t="str">
        <f>IF(IFERROR('1-Kurs'!R463/'1-Kurs'!R462-1,"")&lt;&gt;-100%,IFERROR('1-Kurs'!R463/'1-Kurs'!R462-1,""),"")</f>
        <v/>
      </c>
      <c r="S463" s="1" t="str">
        <f>IF(IFERROR('1-Kurs'!S463/'1-Kurs'!S462-1,"")&lt;&gt;-100%,IFERROR('1-Kurs'!S463/'1-Kurs'!S462-1,""),"")</f>
        <v/>
      </c>
      <c r="T463" s="1" t="str">
        <f>IF(IFERROR('1-Kurs'!T463/'1-Kurs'!T462-1,"")&lt;&gt;-100%,IFERROR('1-Kurs'!T463/'1-Kurs'!T462-1,""),"")</f>
        <v/>
      </c>
      <c r="U463" s="1" t="str">
        <f>IF(IFERROR('1-Kurs'!U463/'1-Kurs'!U462-1,"")&lt;&gt;-100%,IFERROR('1-Kurs'!U463/'1-Kurs'!U462-1,""),"")</f>
        <v/>
      </c>
      <c r="V463" s="1" t="str">
        <f>IF(IFERROR('1-Kurs'!V463/'1-Kurs'!V462-1,"")&lt;&gt;-100%,IFERROR('1-Kurs'!V463/'1-Kurs'!V462-1,""),"")</f>
        <v/>
      </c>
      <c r="W463" s="1" t="str">
        <f>IF(IFERROR('1-Kurs'!W463/'1-Kurs'!W462-1,"")&lt;&gt;-100%,IFERROR('1-Kurs'!W463/'1-Kurs'!W462-1,""),"")</f>
        <v/>
      </c>
      <c r="X463" s="1" t="str">
        <f>IF(IFERROR('1-Kurs'!X463/'1-Kurs'!X462-1,"")&lt;&gt;-100%,IFERROR('1-Kurs'!X463/'1-Kurs'!X462-1,""),"")</f>
        <v/>
      </c>
      <c r="Y463" s="1" t="str">
        <f>IF(IFERROR('1-Kurs'!Y463/'1-Kurs'!Y462-1,"")&lt;&gt;-100%,IFERROR('1-Kurs'!Y463/'1-Kurs'!Y462-1,""),"")</f>
        <v/>
      </c>
      <c r="Z463" s="1" t="str">
        <f>IF(IFERROR('1-Kurs'!Z463/'1-Kurs'!Z462-1,"")&lt;&gt;-100%,IFERROR('1-Kurs'!Z463/'1-Kurs'!Z462-1,""),"")</f>
        <v/>
      </c>
      <c r="AA463" s="1" t="str">
        <f>IF(IFERROR('1-Kurs'!AA463/'1-Kurs'!AA462-1,"")&lt;&gt;-100%,IFERROR('1-Kurs'!AA463/'1-Kurs'!AA462-1,""),"")</f>
        <v/>
      </c>
      <c r="AB463" s="1" t="str">
        <f>IF(IFERROR('1-Kurs'!AB463/'1-Kurs'!AB462-1,"")&lt;&gt;-100%,IFERROR('1-Kurs'!AB463/'1-Kurs'!AB462-1,""),"")</f>
        <v/>
      </c>
      <c r="AC463" s="5"/>
    </row>
    <row r="464" spans="1:29" ht="12.75" customHeight="1" x14ac:dyDescent="0.2">
      <c r="A464" s="9" t="str">
        <f>IF('1-Kurs'!A464=0,"",'1-Kurs'!A464)</f>
        <v/>
      </c>
      <c r="B464" s="1" t="str">
        <f>IF(IFERROR('1-Kurs'!B464/'1-Kurs'!B463-1,"")&lt;&gt;-100%,IFERROR('1-Kurs'!B464/'1-Kurs'!B463-1,""),"")</f>
        <v/>
      </c>
      <c r="C464" s="1" t="str">
        <f>IF(IFERROR('1-Kurs'!C464/'1-Kurs'!C463-1,"")&lt;&gt;-100%,IFERROR('1-Kurs'!C464/'1-Kurs'!C463-1,""),"")</f>
        <v/>
      </c>
      <c r="D464" s="1" t="str">
        <f>IF(IFERROR('1-Kurs'!D464/'1-Kurs'!D463-1,"")&lt;&gt;-100%,IFERROR('1-Kurs'!D464/'1-Kurs'!D463-1,""),"")</f>
        <v/>
      </c>
      <c r="E464" s="1" t="str">
        <f>IF(IFERROR('1-Kurs'!E464/'1-Kurs'!E463-1,"")&lt;&gt;-100%,IFERROR('1-Kurs'!E464/'1-Kurs'!E463-1,""),"")</f>
        <v/>
      </c>
      <c r="F464" s="1" t="str">
        <f>IF(IFERROR('1-Kurs'!F464/'1-Kurs'!F463-1,"")&lt;&gt;-100%,IFERROR('1-Kurs'!F464/'1-Kurs'!F463-1,""),"")</f>
        <v/>
      </c>
      <c r="G464" s="1" t="str">
        <f>IF(IFERROR('1-Kurs'!G464/'1-Kurs'!G463-1,"")&lt;&gt;-100%,IFERROR('1-Kurs'!G464/'1-Kurs'!G463-1,""),"")</f>
        <v/>
      </c>
      <c r="H464" s="1" t="str">
        <f>IF(IFERROR('1-Kurs'!H464/'1-Kurs'!H463-1,"")&lt;&gt;-100%,IFERROR('1-Kurs'!H464/'1-Kurs'!H463-1,""),"")</f>
        <v/>
      </c>
      <c r="I464" s="1" t="str">
        <f>IF(IFERROR('1-Kurs'!I464/'1-Kurs'!I463-1,"")&lt;&gt;-100%,IFERROR('1-Kurs'!I464/'1-Kurs'!I463-1,""),"")</f>
        <v/>
      </c>
      <c r="J464" s="1" t="str">
        <f>IF(IFERROR('1-Kurs'!J464/'1-Kurs'!J463-1,"")&lt;&gt;-100%,IFERROR('1-Kurs'!J464/'1-Kurs'!J463-1,""),"")</f>
        <v/>
      </c>
      <c r="K464" s="1" t="str">
        <f>IF(IFERROR('1-Kurs'!K464/'1-Kurs'!K463-1,"")&lt;&gt;-100%,IFERROR('1-Kurs'!K464/'1-Kurs'!K463-1,""),"")</f>
        <v/>
      </c>
      <c r="L464" s="1" t="str">
        <f>IF(IFERROR('1-Kurs'!L464/'1-Kurs'!L463-1,"")&lt;&gt;-100%,IFERROR('1-Kurs'!L464/'1-Kurs'!L463-1,""),"")</f>
        <v/>
      </c>
      <c r="M464" s="1" t="str">
        <f>IF(IFERROR('1-Kurs'!M464/'1-Kurs'!M463-1,"")&lt;&gt;-100%,IFERROR('1-Kurs'!M464/'1-Kurs'!M463-1,""),"")</f>
        <v/>
      </c>
      <c r="N464" s="1" t="str">
        <f>IF(IFERROR('1-Kurs'!N464/'1-Kurs'!N463-1,"")&lt;&gt;-100%,IFERROR('1-Kurs'!N464/'1-Kurs'!N463-1,""),"")</f>
        <v/>
      </c>
      <c r="O464" s="1" t="str">
        <f>IF(IFERROR('1-Kurs'!O464/'1-Kurs'!O463-1,"")&lt;&gt;-100%,IFERROR('1-Kurs'!O464/'1-Kurs'!O463-1,""),"")</f>
        <v/>
      </c>
      <c r="P464" s="1" t="str">
        <f>IF(IFERROR('1-Kurs'!P464/'1-Kurs'!P463-1,"")&lt;&gt;-100%,IFERROR('1-Kurs'!P464/'1-Kurs'!P463-1,""),"")</f>
        <v/>
      </c>
      <c r="Q464" s="1" t="str">
        <f>IF(IFERROR('1-Kurs'!Q464/'1-Kurs'!Q463-1,"")&lt;&gt;-100%,IFERROR('1-Kurs'!Q464/'1-Kurs'!Q463-1,""),"")</f>
        <v/>
      </c>
      <c r="R464" s="1" t="str">
        <f>IF(IFERROR('1-Kurs'!R464/'1-Kurs'!R463-1,"")&lt;&gt;-100%,IFERROR('1-Kurs'!R464/'1-Kurs'!R463-1,""),"")</f>
        <v/>
      </c>
      <c r="S464" s="1" t="str">
        <f>IF(IFERROR('1-Kurs'!S464/'1-Kurs'!S463-1,"")&lt;&gt;-100%,IFERROR('1-Kurs'!S464/'1-Kurs'!S463-1,""),"")</f>
        <v/>
      </c>
      <c r="T464" s="1" t="str">
        <f>IF(IFERROR('1-Kurs'!T464/'1-Kurs'!T463-1,"")&lt;&gt;-100%,IFERROR('1-Kurs'!T464/'1-Kurs'!T463-1,""),"")</f>
        <v/>
      </c>
      <c r="U464" s="1" t="str">
        <f>IF(IFERROR('1-Kurs'!U464/'1-Kurs'!U463-1,"")&lt;&gt;-100%,IFERROR('1-Kurs'!U464/'1-Kurs'!U463-1,""),"")</f>
        <v/>
      </c>
      <c r="V464" s="1" t="str">
        <f>IF(IFERROR('1-Kurs'!V464/'1-Kurs'!V463-1,"")&lt;&gt;-100%,IFERROR('1-Kurs'!V464/'1-Kurs'!V463-1,""),"")</f>
        <v/>
      </c>
      <c r="W464" s="1" t="str">
        <f>IF(IFERROR('1-Kurs'!W464/'1-Kurs'!W463-1,"")&lt;&gt;-100%,IFERROR('1-Kurs'!W464/'1-Kurs'!W463-1,""),"")</f>
        <v/>
      </c>
      <c r="X464" s="1" t="str">
        <f>IF(IFERROR('1-Kurs'!X464/'1-Kurs'!X463-1,"")&lt;&gt;-100%,IFERROR('1-Kurs'!X464/'1-Kurs'!X463-1,""),"")</f>
        <v/>
      </c>
      <c r="Y464" s="1" t="str">
        <f>IF(IFERROR('1-Kurs'!Y464/'1-Kurs'!Y463-1,"")&lt;&gt;-100%,IFERROR('1-Kurs'!Y464/'1-Kurs'!Y463-1,""),"")</f>
        <v/>
      </c>
      <c r="Z464" s="1" t="str">
        <f>IF(IFERROR('1-Kurs'!Z464/'1-Kurs'!Z463-1,"")&lt;&gt;-100%,IFERROR('1-Kurs'!Z464/'1-Kurs'!Z463-1,""),"")</f>
        <v/>
      </c>
      <c r="AA464" s="1" t="str">
        <f>IF(IFERROR('1-Kurs'!AA464/'1-Kurs'!AA463-1,"")&lt;&gt;-100%,IFERROR('1-Kurs'!AA464/'1-Kurs'!AA463-1,""),"")</f>
        <v/>
      </c>
      <c r="AB464" s="1" t="str">
        <f>IF(IFERROR('1-Kurs'!AB464/'1-Kurs'!AB463-1,"")&lt;&gt;-100%,IFERROR('1-Kurs'!AB464/'1-Kurs'!AB463-1,""),"")</f>
        <v/>
      </c>
      <c r="AC464" s="5"/>
    </row>
    <row r="465" spans="1:29" ht="12.75" customHeight="1" x14ac:dyDescent="0.2">
      <c r="A465" s="9" t="str">
        <f>IF('1-Kurs'!A465=0,"",'1-Kurs'!A465)</f>
        <v/>
      </c>
      <c r="B465" s="1" t="str">
        <f>IF(IFERROR('1-Kurs'!B465/'1-Kurs'!B464-1,"")&lt;&gt;-100%,IFERROR('1-Kurs'!B465/'1-Kurs'!B464-1,""),"")</f>
        <v/>
      </c>
      <c r="C465" s="1" t="str">
        <f>IF(IFERROR('1-Kurs'!C465/'1-Kurs'!C464-1,"")&lt;&gt;-100%,IFERROR('1-Kurs'!C465/'1-Kurs'!C464-1,""),"")</f>
        <v/>
      </c>
      <c r="D465" s="1" t="str">
        <f>IF(IFERROR('1-Kurs'!D465/'1-Kurs'!D464-1,"")&lt;&gt;-100%,IFERROR('1-Kurs'!D465/'1-Kurs'!D464-1,""),"")</f>
        <v/>
      </c>
      <c r="E465" s="1" t="str">
        <f>IF(IFERROR('1-Kurs'!E465/'1-Kurs'!E464-1,"")&lt;&gt;-100%,IFERROR('1-Kurs'!E465/'1-Kurs'!E464-1,""),"")</f>
        <v/>
      </c>
      <c r="F465" s="1" t="str">
        <f>IF(IFERROR('1-Kurs'!F465/'1-Kurs'!F464-1,"")&lt;&gt;-100%,IFERROR('1-Kurs'!F465/'1-Kurs'!F464-1,""),"")</f>
        <v/>
      </c>
      <c r="G465" s="1" t="str">
        <f>IF(IFERROR('1-Kurs'!G465/'1-Kurs'!G464-1,"")&lt;&gt;-100%,IFERROR('1-Kurs'!G465/'1-Kurs'!G464-1,""),"")</f>
        <v/>
      </c>
      <c r="H465" s="1" t="str">
        <f>IF(IFERROR('1-Kurs'!H465/'1-Kurs'!H464-1,"")&lt;&gt;-100%,IFERROR('1-Kurs'!H465/'1-Kurs'!H464-1,""),"")</f>
        <v/>
      </c>
      <c r="I465" s="1" t="str">
        <f>IF(IFERROR('1-Kurs'!I465/'1-Kurs'!I464-1,"")&lt;&gt;-100%,IFERROR('1-Kurs'!I465/'1-Kurs'!I464-1,""),"")</f>
        <v/>
      </c>
      <c r="J465" s="1" t="str">
        <f>IF(IFERROR('1-Kurs'!J465/'1-Kurs'!J464-1,"")&lt;&gt;-100%,IFERROR('1-Kurs'!J465/'1-Kurs'!J464-1,""),"")</f>
        <v/>
      </c>
      <c r="K465" s="1" t="str">
        <f>IF(IFERROR('1-Kurs'!K465/'1-Kurs'!K464-1,"")&lt;&gt;-100%,IFERROR('1-Kurs'!K465/'1-Kurs'!K464-1,""),"")</f>
        <v/>
      </c>
      <c r="L465" s="1" t="str">
        <f>IF(IFERROR('1-Kurs'!L465/'1-Kurs'!L464-1,"")&lt;&gt;-100%,IFERROR('1-Kurs'!L465/'1-Kurs'!L464-1,""),"")</f>
        <v/>
      </c>
      <c r="M465" s="1" t="str">
        <f>IF(IFERROR('1-Kurs'!M465/'1-Kurs'!M464-1,"")&lt;&gt;-100%,IFERROR('1-Kurs'!M465/'1-Kurs'!M464-1,""),"")</f>
        <v/>
      </c>
      <c r="N465" s="1" t="str">
        <f>IF(IFERROR('1-Kurs'!N465/'1-Kurs'!N464-1,"")&lt;&gt;-100%,IFERROR('1-Kurs'!N465/'1-Kurs'!N464-1,""),"")</f>
        <v/>
      </c>
      <c r="O465" s="1" t="str">
        <f>IF(IFERROR('1-Kurs'!O465/'1-Kurs'!O464-1,"")&lt;&gt;-100%,IFERROR('1-Kurs'!O465/'1-Kurs'!O464-1,""),"")</f>
        <v/>
      </c>
      <c r="P465" s="1" t="str">
        <f>IF(IFERROR('1-Kurs'!P465/'1-Kurs'!P464-1,"")&lt;&gt;-100%,IFERROR('1-Kurs'!P465/'1-Kurs'!P464-1,""),"")</f>
        <v/>
      </c>
      <c r="Q465" s="1" t="str">
        <f>IF(IFERROR('1-Kurs'!Q465/'1-Kurs'!Q464-1,"")&lt;&gt;-100%,IFERROR('1-Kurs'!Q465/'1-Kurs'!Q464-1,""),"")</f>
        <v/>
      </c>
      <c r="R465" s="1" t="str">
        <f>IF(IFERROR('1-Kurs'!R465/'1-Kurs'!R464-1,"")&lt;&gt;-100%,IFERROR('1-Kurs'!R465/'1-Kurs'!R464-1,""),"")</f>
        <v/>
      </c>
      <c r="S465" s="1" t="str">
        <f>IF(IFERROR('1-Kurs'!S465/'1-Kurs'!S464-1,"")&lt;&gt;-100%,IFERROR('1-Kurs'!S465/'1-Kurs'!S464-1,""),"")</f>
        <v/>
      </c>
      <c r="T465" s="1" t="str">
        <f>IF(IFERROR('1-Kurs'!T465/'1-Kurs'!T464-1,"")&lt;&gt;-100%,IFERROR('1-Kurs'!T465/'1-Kurs'!T464-1,""),"")</f>
        <v/>
      </c>
      <c r="U465" s="1" t="str">
        <f>IF(IFERROR('1-Kurs'!U465/'1-Kurs'!U464-1,"")&lt;&gt;-100%,IFERROR('1-Kurs'!U465/'1-Kurs'!U464-1,""),"")</f>
        <v/>
      </c>
      <c r="V465" s="1" t="str">
        <f>IF(IFERROR('1-Kurs'!V465/'1-Kurs'!V464-1,"")&lt;&gt;-100%,IFERROR('1-Kurs'!V465/'1-Kurs'!V464-1,""),"")</f>
        <v/>
      </c>
      <c r="W465" s="1" t="str">
        <f>IF(IFERROR('1-Kurs'!W465/'1-Kurs'!W464-1,"")&lt;&gt;-100%,IFERROR('1-Kurs'!W465/'1-Kurs'!W464-1,""),"")</f>
        <v/>
      </c>
      <c r="X465" s="1" t="str">
        <f>IF(IFERROR('1-Kurs'!X465/'1-Kurs'!X464-1,"")&lt;&gt;-100%,IFERROR('1-Kurs'!X465/'1-Kurs'!X464-1,""),"")</f>
        <v/>
      </c>
      <c r="Y465" s="1" t="str">
        <f>IF(IFERROR('1-Kurs'!Y465/'1-Kurs'!Y464-1,"")&lt;&gt;-100%,IFERROR('1-Kurs'!Y465/'1-Kurs'!Y464-1,""),"")</f>
        <v/>
      </c>
      <c r="Z465" s="1" t="str">
        <f>IF(IFERROR('1-Kurs'!Z465/'1-Kurs'!Z464-1,"")&lt;&gt;-100%,IFERROR('1-Kurs'!Z465/'1-Kurs'!Z464-1,""),"")</f>
        <v/>
      </c>
      <c r="AA465" s="1" t="str">
        <f>IF(IFERROR('1-Kurs'!AA465/'1-Kurs'!AA464-1,"")&lt;&gt;-100%,IFERROR('1-Kurs'!AA465/'1-Kurs'!AA464-1,""),"")</f>
        <v/>
      </c>
      <c r="AB465" s="1" t="str">
        <f>IF(IFERROR('1-Kurs'!AB465/'1-Kurs'!AB464-1,"")&lt;&gt;-100%,IFERROR('1-Kurs'!AB465/'1-Kurs'!AB464-1,""),"")</f>
        <v/>
      </c>
      <c r="AC465" s="5"/>
    </row>
    <row r="466" spans="1:29" ht="12.75" customHeight="1" x14ac:dyDescent="0.2">
      <c r="A466" s="9" t="str">
        <f>IF('1-Kurs'!A466=0,"",'1-Kurs'!A466)</f>
        <v/>
      </c>
      <c r="B466" s="1" t="str">
        <f>IF(IFERROR('1-Kurs'!B466/'1-Kurs'!B465-1,"")&lt;&gt;-100%,IFERROR('1-Kurs'!B466/'1-Kurs'!B465-1,""),"")</f>
        <v/>
      </c>
      <c r="C466" s="1" t="str">
        <f>IF(IFERROR('1-Kurs'!C466/'1-Kurs'!C465-1,"")&lt;&gt;-100%,IFERROR('1-Kurs'!C466/'1-Kurs'!C465-1,""),"")</f>
        <v/>
      </c>
      <c r="D466" s="1" t="str">
        <f>IF(IFERROR('1-Kurs'!D466/'1-Kurs'!D465-1,"")&lt;&gt;-100%,IFERROR('1-Kurs'!D466/'1-Kurs'!D465-1,""),"")</f>
        <v/>
      </c>
      <c r="E466" s="1" t="str">
        <f>IF(IFERROR('1-Kurs'!E466/'1-Kurs'!E465-1,"")&lt;&gt;-100%,IFERROR('1-Kurs'!E466/'1-Kurs'!E465-1,""),"")</f>
        <v/>
      </c>
      <c r="F466" s="1" t="str">
        <f>IF(IFERROR('1-Kurs'!F466/'1-Kurs'!F465-1,"")&lt;&gt;-100%,IFERROR('1-Kurs'!F466/'1-Kurs'!F465-1,""),"")</f>
        <v/>
      </c>
      <c r="G466" s="1" t="str">
        <f>IF(IFERROR('1-Kurs'!G466/'1-Kurs'!G465-1,"")&lt;&gt;-100%,IFERROR('1-Kurs'!G466/'1-Kurs'!G465-1,""),"")</f>
        <v/>
      </c>
      <c r="H466" s="1" t="str">
        <f>IF(IFERROR('1-Kurs'!H466/'1-Kurs'!H465-1,"")&lt;&gt;-100%,IFERROR('1-Kurs'!H466/'1-Kurs'!H465-1,""),"")</f>
        <v/>
      </c>
      <c r="I466" s="1" t="str">
        <f>IF(IFERROR('1-Kurs'!I466/'1-Kurs'!I465-1,"")&lt;&gt;-100%,IFERROR('1-Kurs'!I466/'1-Kurs'!I465-1,""),"")</f>
        <v/>
      </c>
      <c r="J466" s="1" t="str">
        <f>IF(IFERROR('1-Kurs'!J466/'1-Kurs'!J465-1,"")&lt;&gt;-100%,IFERROR('1-Kurs'!J466/'1-Kurs'!J465-1,""),"")</f>
        <v/>
      </c>
      <c r="K466" s="1" t="str">
        <f>IF(IFERROR('1-Kurs'!K466/'1-Kurs'!K465-1,"")&lt;&gt;-100%,IFERROR('1-Kurs'!K466/'1-Kurs'!K465-1,""),"")</f>
        <v/>
      </c>
      <c r="L466" s="1" t="str">
        <f>IF(IFERROR('1-Kurs'!L466/'1-Kurs'!L465-1,"")&lt;&gt;-100%,IFERROR('1-Kurs'!L466/'1-Kurs'!L465-1,""),"")</f>
        <v/>
      </c>
      <c r="M466" s="1" t="str">
        <f>IF(IFERROR('1-Kurs'!M466/'1-Kurs'!M465-1,"")&lt;&gt;-100%,IFERROR('1-Kurs'!M466/'1-Kurs'!M465-1,""),"")</f>
        <v/>
      </c>
      <c r="N466" s="1" t="str">
        <f>IF(IFERROR('1-Kurs'!N466/'1-Kurs'!N465-1,"")&lt;&gt;-100%,IFERROR('1-Kurs'!N466/'1-Kurs'!N465-1,""),"")</f>
        <v/>
      </c>
      <c r="O466" s="1" t="str">
        <f>IF(IFERROR('1-Kurs'!O466/'1-Kurs'!O465-1,"")&lt;&gt;-100%,IFERROR('1-Kurs'!O466/'1-Kurs'!O465-1,""),"")</f>
        <v/>
      </c>
      <c r="P466" s="1" t="str">
        <f>IF(IFERROR('1-Kurs'!P466/'1-Kurs'!P465-1,"")&lt;&gt;-100%,IFERROR('1-Kurs'!P466/'1-Kurs'!P465-1,""),"")</f>
        <v/>
      </c>
      <c r="Q466" s="1" t="str">
        <f>IF(IFERROR('1-Kurs'!Q466/'1-Kurs'!Q465-1,"")&lt;&gt;-100%,IFERROR('1-Kurs'!Q466/'1-Kurs'!Q465-1,""),"")</f>
        <v/>
      </c>
      <c r="R466" s="1" t="str">
        <f>IF(IFERROR('1-Kurs'!R466/'1-Kurs'!R465-1,"")&lt;&gt;-100%,IFERROR('1-Kurs'!R466/'1-Kurs'!R465-1,""),"")</f>
        <v/>
      </c>
      <c r="S466" s="1" t="str">
        <f>IF(IFERROR('1-Kurs'!S466/'1-Kurs'!S465-1,"")&lt;&gt;-100%,IFERROR('1-Kurs'!S466/'1-Kurs'!S465-1,""),"")</f>
        <v/>
      </c>
      <c r="T466" s="1" t="str">
        <f>IF(IFERROR('1-Kurs'!T466/'1-Kurs'!T465-1,"")&lt;&gt;-100%,IFERROR('1-Kurs'!T466/'1-Kurs'!T465-1,""),"")</f>
        <v/>
      </c>
      <c r="U466" s="1" t="str">
        <f>IF(IFERROR('1-Kurs'!U466/'1-Kurs'!U465-1,"")&lt;&gt;-100%,IFERROR('1-Kurs'!U466/'1-Kurs'!U465-1,""),"")</f>
        <v/>
      </c>
      <c r="V466" s="1" t="str">
        <f>IF(IFERROR('1-Kurs'!V466/'1-Kurs'!V465-1,"")&lt;&gt;-100%,IFERROR('1-Kurs'!V466/'1-Kurs'!V465-1,""),"")</f>
        <v/>
      </c>
      <c r="W466" s="1" t="str">
        <f>IF(IFERROR('1-Kurs'!W466/'1-Kurs'!W465-1,"")&lt;&gt;-100%,IFERROR('1-Kurs'!W466/'1-Kurs'!W465-1,""),"")</f>
        <v/>
      </c>
      <c r="X466" s="1" t="str">
        <f>IF(IFERROR('1-Kurs'!X466/'1-Kurs'!X465-1,"")&lt;&gt;-100%,IFERROR('1-Kurs'!X466/'1-Kurs'!X465-1,""),"")</f>
        <v/>
      </c>
      <c r="Y466" s="1" t="str">
        <f>IF(IFERROR('1-Kurs'!Y466/'1-Kurs'!Y465-1,"")&lt;&gt;-100%,IFERROR('1-Kurs'!Y466/'1-Kurs'!Y465-1,""),"")</f>
        <v/>
      </c>
      <c r="Z466" s="1" t="str">
        <f>IF(IFERROR('1-Kurs'!Z466/'1-Kurs'!Z465-1,"")&lt;&gt;-100%,IFERROR('1-Kurs'!Z466/'1-Kurs'!Z465-1,""),"")</f>
        <v/>
      </c>
      <c r="AA466" s="1" t="str">
        <f>IF(IFERROR('1-Kurs'!AA466/'1-Kurs'!AA465-1,"")&lt;&gt;-100%,IFERROR('1-Kurs'!AA466/'1-Kurs'!AA465-1,""),"")</f>
        <v/>
      </c>
      <c r="AB466" s="1" t="str">
        <f>IF(IFERROR('1-Kurs'!AB466/'1-Kurs'!AB465-1,"")&lt;&gt;-100%,IFERROR('1-Kurs'!AB466/'1-Kurs'!AB465-1,""),"")</f>
        <v/>
      </c>
      <c r="AC466" s="5"/>
    </row>
    <row r="467" spans="1:29" ht="12.75" customHeight="1" x14ac:dyDescent="0.2">
      <c r="A467" s="9" t="str">
        <f>IF('1-Kurs'!A467=0,"",'1-Kurs'!A467)</f>
        <v/>
      </c>
      <c r="B467" s="1" t="str">
        <f>IF(IFERROR('1-Kurs'!B467/'1-Kurs'!B466-1,"")&lt;&gt;-100%,IFERROR('1-Kurs'!B467/'1-Kurs'!B466-1,""),"")</f>
        <v/>
      </c>
      <c r="C467" s="1" t="str">
        <f>IF(IFERROR('1-Kurs'!C467/'1-Kurs'!C466-1,"")&lt;&gt;-100%,IFERROR('1-Kurs'!C467/'1-Kurs'!C466-1,""),"")</f>
        <v/>
      </c>
      <c r="D467" s="1" t="str">
        <f>IF(IFERROR('1-Kurs'!D467/'1-Kurs'!D466-1,"")&lt;&gt;-100%,IFERROR('1-Kurs'!D467/'1-Kurs'!D466-1,""),"")</f>
        <v/>
      </c>
      <c r="E467" s="1" t="str">
        <f>IF(IFERROR('1-Kurs'!E467/'1-Kurs'!E466-1,"")&lt;&gt;-100%,IFERROR('1-Kurs'!E467/'1-Kurs'!E466-1,""),"")</f>
        <v/>
      </c>
      <c r="F467" s="1" t="str">
        <f>IF(IFERROR('1-Kurs'!F467/'1-Kurs'!F466-1,"")&lt;&gt;-100%,IFERROR('1-Kurs'!F467/'1-Kurs'!F466-1,""),"")</f>
        <v/>
      </c>
      <c r="G467" s="1" t="str">
        <f>IF(IFERROR('1-Kurs'!G467/'1-Kurs'!G466-1,"")&lt;&gt;-100%,IFERROR('1-Kurs'!G467/'1-Kurs'!G466-1,""),"")</f>
        <v/>
      </c>
      <c r="H467" s="1" t="str">
        <f>IF(IFERROR('1-Kurs'!H467/'1-Kurs'!H466-1,"")&lt;&gt;-100%,IFERROR('1-Kurs'!H467/'1-Kurs'!H466-1,""),"")</f>
        <v/>
      </c>
      <c r="I467" s="1" t="str">
        <f>IF(IFERROR('1-Kurs'!I467/'1-Kurs'!I466-1,"")&lt;&gt;-100%,IFERROR('1-Kurs'!I467/'1-Kurs'!I466-1,""),"")</f>
        <v/>
      </c>
      <c r="J467" s="1" t="str">
        <f>IF(IFERROR('1-Kurs'!J467/'1-Kurs'!J466-1,"")&lt;&gt;-100%,IFERROR('1-Kurs'!J467/'1-Kurs'!J466-1,""),"")</f>
        <v/>
      </c>
      <c r="K467" s="1" t="str">
        <f>IF(IFERROR('1-Kurs'!K467/'1-Kurs'!K466-1,"")&lt;&gt;-100%,IFERROR('1-Kurs'!K467/'1-Kurs'!K466-1,""),"")</f>
        <v/>
      </c>
      <c r="L467" s="1" t="str">
        <f>IF(IFERROR('1-Kurs'!L467/'1-Kurs'!L466-1,"")&lt;&gt;-100%,IFERROR('1-Kurs'!L467/'1-Kurs'!L466-1,""),"")</f>
        <v/>
      </c>
      <c r="M467" s="1" t="str">
        <f>IF(IFERROR('1-Kurs'!M467/'1-Kurs'!M466-1,"")&lt;&gt;-100%,IFERROR('1-Kurs'!M467/'1-Kurs'!M466-1,""),"")</f>
        <v/>
      </c>
      <c r="N467" s="1" t="str">
        <f>IF(IFERROR('1-Kurs'!N467/'1-Kurs'!N466-1,"")&lt;&gt;-100%,IFERROR('1-Kurs'!N467/'1-Kurs'!N466-1,""),"")</f>
        <v/>
      </c>
      <c r="O467" s="1" t="str">
        <f>IF(IFERROR('1-Kurs'!O467/'1-Kurs'!O466-1,"")&lt;&gt;-100%,IFERROR('1-Kurs'!O467/'1-Kurs'!O466-1,""),"")</f>
        <v/>
      </c>
      <c r="P467" s="1" t="str">
        <f>IF(IFERROR('1-Kurs'!P467/'1-Kurs'!P466-1,"")&lt;&gt;-100%,IFERROR('1-Kurs'!P467/'1-Kurs'!P466-1,""),"")</f>
        <v/>
      </c>
      <c r="Q467" s="1" t="str">
        <f>IF(IFERROR('1-Kurs'!Q467/'1-Kurs'!Q466-1,"")&lt;&gt;-100%,IFERROR('1-Kurs'!Q467/'1-Kurs'!Q466-1,""),"")</f>
        <v/>
      </c>
      <c r="R467" s="1" t="str">
        <f>IF(IFERROR('1-Kurs'!R467/'1-Kurs'!R466-1,"")&lt;&gt;-100%,IFERROR('1-Kurs'!R467/'1-Kurs'!R466-1,""),"")</f>
        <v/>
      </c>
      <c r="S467" s="1" t="str">
        <f>IF(IFERROR('1-Kurs'!S467/'1-Kurs'!S466-1,"")&lt;&gt;-100%,IFERROR('1-Kurs'!S467/'1-Kurs'!S466-1,""),"")</f>
        <v/>
      </c>
      <c r="T467" s="1" t="str">
        <f>IF(IFERROR('1-Kurs'!T467/'1-Kurs'!T466-1,"")&lt;&gt;-100%,IFERROR('1-Kurs'!T467/'1-Kurs'!T466-1,""),"")</f>
        <v/>
      </c>
      <c r="U467" s="1" t="str">
        <f>IF(IFERROR('1-Kurs'!U467/'1-Kurs'!U466-1,"")&lt;&gt;-100%,IFERROR('1-Kurs'!U467/'1-Kurs'!U466-1,""),"")</f>
        <v/>
      </c>
      <c r="V467" s="1" t="str">
        <f>IF(IFERROR('1-Kurs'!V467/'1-Kurs'!V466-1,"")&lt;&gt;-100%,IFERROR('1-Kurs'!V467/'1-Kurs'!V466-1,""),"")</f>
        <v/>
      </c>
      <c r="W467" s="1" t="str">
        <f>IF(IFERROR('1-Kurs'!W467/'1-Kurs'!W466-1,"")&lt;&gt;-100%,IFERROR('1-Kurs'!W467/'1-Kurs'!W466-1,""),"")</f>
        <v/>
      </c>
      <c r="X467" s="1" t="str">
        <f>IF(IFERROR('1-Kurs'!X467/'1-Kurs'!X466-1,"")&lt;&gt;-100%,IFERROR('1-Kurs'!X467/'1-Kurs'!X466-1,""),"")</f>
        <v/>
      </c>
      <c r="Y467" s="1" t="str">
        <f>IF(IFERROR('1-Kurs'!Y467/'1-Kurs'!Y466-1,"")&lt;&gt;-100%,IFERROR('1-Kurs'!Y467/'1-Kurs'!Y466-1,""),"")</f>
        <v/>
      </c>
      <c r="Z467" s="1" t="str">
        <f>IF(IFERROR('1-Kurs'!Z467/'1-Kurs'!Z466-1,"")&lt;&gt;-100%,IFERROR('1-Kurs'!Z467/'1-Kurs'!Z466-1,""),"")</f>
        <v/>
      </c>
      <c r="AA467" s="1" t="str">
        <f>IF(IFERROR('1-Kurs'!AA467/'1-Kurs'!AA466-1,"")&lt;&gt;-100%,IFERROR('1-Kurs'!AA467/'1-Kurs'!AA466-1,""),"")</f>
        <v/>
      </c>
      <c r="AB467" s="1" t="str">
        <f>IF(IFERROR('1-Kurs'!AB467/'1-Kurs'!AB466-1,"")&lt;&gt;-100%,IFERROR('1-Kurs'!AB467/'1-Kurs'!AB466-1,""),"")</f>
        <v/>
      </c>
      <c r="AC467" s="5"/>
    </row>
    <row r="468" spans="1:29" ht="12.75" customHeight="1" x14ac:dyDescent="0.2">
      <c r="A468" s="9" t="str">
        <f>IF('1-Kurs'!A468=0,"",'1-Kurs'!A468)</f>
        <v/>
      </c>
      <c r="B468" s="1" t="str">
        <f>IF(IFERROR('1-Kurs'!B468/'1-Kurs'!B467-1,"")&lt;&gt;-100%,IFERROR('1-Kurs'!B468/'1-Kurs'!B467-1,""),"")</f>
        <v/>
      </c>
      <c r="C468" s="1" t="str">
        <f>IF(IFERROR('1-Kurs'!C468/'1-Kurs'!C467-1,"")&lt;&gt;-100%,IFERROR('1-Kurs'!C468/'1-Kurs'!C467-1,""),"")</f>
        <v/>
      </c>
      <c r="D468" s="1" t="str">
        <f>IF(IFERROR('1-Kurs'!D468/'1-Kurs'!D467-1,"")&lt;&gt;-100%,IFERROR('1-Kurs'!D468/'1-Kurs'!D467-1,""),"")</f>
        <v/>
      </c>
      <c r="E468" s="1" t="str">
        <f>IF(IFERROR('1-Kurs'!E468/'1-Kurs'!E467-1,"")&lt;&gt;-100%,IFERROR('1-Kurs'!E468/'1-Kurs'!E467-1,""),"")</f>
        <v/>
      </c>
      <c r="F468" s="1" t="str">
        <f>IF(IFERROR('1-Kurs'!F468/'1-Kurs'!F467-1,"")&lt;&gt;-100%,IFERROR('1-Kurs'!F468/'1-Kurs'!F467-1,""),"")</f>
        <v/>
      </c>
      <c r="G468" s="1" t="str">
        <f>IF(IFERROR('1-Kurs'!G468/'1-Kurs'!G467-1,"")&lt;&gt;-100%,IFERROR('1-Kurs'!G468/'1-Kurs'!G467-1,""),"")</f>
        <v/>
      </c>
      <c r="H468" s="1" t="str">
        <f>IF(IFERROR('1-Kurs'!H468/'1-Kurs'!H467-1,"")&lt;&gt;-100%,IFERROR('1-Kurs'!H468/'1-Kurs'!H467-1,""),"")</f>
        <v/>
      </c>
      <c r="I468" s="1" t="str">
        <f>IF(IFERROR('1-Kurs'!I468/'1-Kurs'!I467-1,"")&lt;&gt;-100%,IFERROR('1-Kurs'!I468/'1-Kurs'!I467-1,""),"")</f>
        <v/>
      </c>
      <c r="J468" s="1" t="str">
        <f>IF(IFERROR('1-Kurs'!J468/'1-Kurs'!J467-1,"")&lt;&gt;-100%,IFERROR('1-Kurs'!J468/'1-Kurs'!J467-1,""),"")</f>
        <v/>
      </c>
      <c r="K468" s="1" t="str">
        <f>IF(IFERROR('1-Kurs'!K468/'1-Kurs'!K467-1,"")&lt;&gt;-100%,IFERROR('1-Kurs'!K468/'1-Kurs'!K467-1,""),"")</f>
        <v/>
      </c>
      <c r="L468" s="1" t="str">
        <f>IF(IFERROR('1-Kurs'!L468/'1-Kurs'!L467-1,"")&lt;&gt;-100%,IFERROR('1-Kurs'!L468/'1-Kurs'!L467-1,""),"")</f>
        <v/>
      </c>
      <c r="M468" s="1" t="str">
        <f>IF(IFERROR('1-Kurs'!M468/'1-Kurs'!M467-1,"")&lt;&gt;-100%,IFERROR('1-Kurs'!M468/'1-Kurs'!M467-1,""),"")</f>
        <v/>
      </c>
      <c r="N468" s="1" t="str">
        <f>IF(IFERROR('1-Kurs'!N468/'1-Kurs'!N467-1,"")&lt;&gt;-100%,IFERROR('1-Kurs'!N468/'1-Kurs'!N467-1,""),"")</f>
        <v/>
      </c>
      <c r="O468" s="1" t="str">
        <f>IF(IFERROR('1-Kurs'!O468/'1-Kurs'!O467-1,"")&lt;&gt;-100%,IFERROR('1-Kurs'!O468/'1-Kurs'!O467-1,""),"")</f>
        <v/>
      </c>
      <c r="P468" s="1" t="str">
        <f>IF(IFERROR('1-Kurs'!P468/'1-Kurs'!P467-1,"")&lt;&gt;-100%,IFERROR('1-Kurs'!P468/'1-Kurs'!P467-1,""),"")</f>
        <v/>
      </c>
      <c r="Q468" s="1" t="str">
        <f>IF(IFERROR('1-Kurs'!Q468/'1-Kurs'!Q467-1,"")&lt;&gt;-100%,IFERROR('1-Kurs'!Q468/'1-Kurs'!Q467-1,""),"")</f>
        <v/>
      </c>
      <c r="R468" s="1" t="str">
        <f>IF(IFERROR('1-Kurs'!R468/'1-Kurs'!R467-1,"")&lt;&gt;-100%,IFERROR('1-Kurs'!R468/'1-Kurs'!R467-1,""),"")</f>
        <v/>
      </c>
      <c r="S468" s="1" t="str">
        <f>IF(IFERROR('1-Kurs'!S468/'1-Kurs'!S467-1,"")&lt;&gt;-100%,IFERROR('1-Kurs'!S468/'1-Kurs'!S467-1,""),"")</f>
        <v/>
      </c>
      <c r="T468" s="1" t="str">
        <f>IF(IFERROR('1-Kurs'!T468/'1-Kurs'!T467-1,"")&lt;&gt;-100%,IFERROR('1-Kurs'!T468/'1-Kurs'!T467-1,""),"")</f>
        <v/>
      </c>
      <c r="U468" s="1" t="str">
        <f>IF(IFERROR('1-Kurs'!U468/'1-Kurs'!U467-1,"")&lt;&gt;-100%,IFERROR('1-Kurs'!U468/'1-Kurs'!U467-1,""),"")</f>
        <v/>
      </c>
      <c r="V468" s="1" t="str">
        <f>IF(IFERROR('1-Kurs'!V468/'1-Kurs'!V467-1,"")&lt;&gt;-100%,IFERROR('1-Kurs'!V468/'1-Kurs'!V467-1,""),"")</f>
        <v/>
      </c>
      <c r="W468" s="1" t="str">
        <f>IF(IFERROR('1-Kurs'!W468/'1-Kurs'!W467-1,"")&lt;&gt;-100%,IFERROR('1-Kurs'!W468/'1-Kurs'!W467-1,""),"")</f>
        <v/>
      </c>
      <c r="X468" s="1" t="str">
        <f>IF(IFERROR('1-Kurs'!X468/'1-Kurs'!X467-1,"")&lt;&gt;-100%,IFERROR('1-Kurs'!X468/'1-Kurs'!X467-1,""),"")</f>
        <v/>
      </c>
      <c r="Y468" s="1" t="str">
        <f>IF(IFERROR('1-Kurs'!Y468/'1-Kurs'!Y467-1,"")&lt;&gt;-100%,IFERROR('1-Kurs'!Y468/'1-Kurs'!Y467-1,""),"")</f>
        <v/>
      </c>
      <c r="Z468" s="1" t="str">
        <f>IF(IFERROR('1-Kurs'!Z468/'1-Kurs'!Z467-1,"")&lt;&gt;-100%,IFERROR('1-Kurs'!Z468/'1-Kurs'!Z467-1,""),"")</f>
        <v/>
      </c>
      <c r="AA468" s="1" t="str">
        <f>IF(IFERROR('1-Kurs'!AA468/'1-Kurs'!AA467-1,"")&lt;&gt;-100%,IFERROR('1-Kurs'!AA468/'1-Kurs'!AA467-1,""),"")</f>
        <v/>
      </c>
      <c r="AB468" s="1" t="str">
        <f>IF(IFERROR('1-Kurs'!AB468/'1-Kurs'!AB467-1,"")&lt;&gt;-100%,IFERROR('1-Kurs'!AB468/'1-Kurs'!AB467-1,""),"")</f>
        <v/>
      </c>
      <c r="AC468" s="5"/>
    </row>
    <row r="469" spans="1:29" ht="12.75" customHeight="1" x14ac:dyDescent="0.2">
      <c r="A469" s="9" t="str">
        <f>IF('1-Kurs'!A469=0,"",'1-Kurs'!A469)</f>
        <v/>
      </c>
      <c r="B469" s="1" t="str">
        <f>IF(IFERROR('1-Kurs'!B469/'1-Kurs'!B468-1,"")&lt;&gt;-100%,IFERROR('1-Kurs'!B469/'1-Kurs'!B468-1,""),"")</f>
        <v/>
      </c>
      <c r="C469" s="1" t="str">
        <f>IF(IFERROR('1-Kurs'!C469/'1-Kurs'!C468-1,"")&lt;&gt;-100%,IFERROR('1-Kurs'!C469/'1-Kurs'!C468-1,""),"")</f>
        <v/>
      </c>
      <c r="D469" s="1" t="str">
        <f>IF(IFERROR('1-Kurs'!D469/'1-Kurs'!D468-1,"")&lt;&gt;-100%,IFERROR('1-Kurs'!D469/'1-Kurs'!D468-1,""),"")</f>
        <v/>
      </c>
      <c r="E469" s="1" t="str">
        <f>IF(IFERROR('1-Kurs'!E469/'1-Kurs'!E468-1,"")&lt;&gt;-100%,IFERROR('1-Kurs'!E469/'1-Kurs'!E468-1,""),"")</f>
        <v/>
      </c>
      <c r="F469" s="1" t="str">
        <f>IF(IFERROR('1-Kurs'!F469/'1-Kurs'!F468-1,"")&lt;&gt;-100%,IFERROR('1-Kurs'!F469/'1-Kurs'!F468-1,""),"")</f>
        <v/>
      </c>
      <c r="G469" s="1" t="str">
        <f>IF(IFERROR('1-Kurs'!G469/'1-Kurs'!G468-1,"")&lt;&gt;-100%,IFERROR('1-Kurs'!G469/'1-Kurs'!G468-1,""),"")</f>
        <v/>
      </c>
      <c r="H469" s="1" t="str">
        <f>IF(IFERROR('1-Kurs'!H469/'1-Kurs'!H468-1,"")&lt;&gt;-100%,IFERROR('1-Kurs'!H469/'1-Kurs'!H468-1,""),"")</f>
        <v/>
      </c>
      <c r="I469" s="1" t="str">
        <f>IF(IFERROR('1-Kurs'!I469/'1-Kurs'!I468-1,"")&lt;&gt;-100%,IFERROR('1-Kurs'!I469/'1-Kurs'!I468-1,""),"")</f>
        <v/>
      </c>
      <c r="J469" s="1" t="str">
        <f>IF(IFERROR('1-Kurs'!J469/'1-Kurs'!J468-1,"")&lt;&gt;-100%,IFERROR('1-Kurs'!J469/'1-Kurs'!J468-1,""),"")</f>
        <v/>
      </c>
      <c r="K469" s="1" t="str">
        <f>IF(IFERROR('1-Kurs'!K469/'1-Kurs'!K468-1,"")&lt;&gt;-100%,IFERROR('1-Kurs'!K469/'1-Kurs'!K468-1,""),"")</f>
        <v/>
      </c>
      <c r="L469" s="1" t="str">
        <f>IF(IFERROR('1-Kurs'!L469/'1-Kurs'!L468-1,"")&lt;&gt;-100%,IFERROR('1-Kurs'!L469/'1-Kurs'!L468-1,""),"")</f>
        <v/>
      </c>
      <c r="M469" s="1" t="str">
        <f>IF(IFERROR('1-Kurs'!M469/'1-Kurs'!M468-1,"")&lt;&gt;-100%,IFERROR('1-Kurs'!M469/'1-Kurs'!M468-1,""),"")</f>
        <v/>
      </c>
      <c r="N469" s="1" t="str">
        <f>IF(IFERROR('1-Kurs'!N469/'1-Kurs'!N468-1,"")&lt;&gt;-100%,IFERROR('1-Kurs'!N469/'1-Kurs'!N468-1,""),"")</f>
        <v/>
      </c>
      <c r="O469" s="1" t="str">
        <f>IF(IFERROR('1-Kurs'!O469/'1-Kurs'!O468-1,"")&lt;&gt;-100%,IFERROR('1-Kurs'!O469/'1-Kurs'!O468-1,""),"")</f>
        <v/>
      </c>
      <c r="P469" s="1" t="str">
        <f>IF(IFERROR('1-Kurs'!P469/'1-Kurs'!P468-1,"")&lt;&gt;-100%,IFERROR('1-Kurs'!P469/'1-Kurs'!P468-1,""),"")</f>
        <v/>
      </c>
      <c r="Q469" s="1" t="str">
        <f>IF(IFERROR('1-Kurs'!Q469/'1-Kurs'!Q468-1,"")&lt;&gt;-100%,IFERROR('1-Kurs'!Q469/'1-Kurs'!Q468-1,""),"")</f>
        <v/>
      </c>
      <c r="R469" s="1" t="str">
        <f>IF(IFERROR('1-Kurs'!R469/'1-Kurs'!R468-1,"")&lt;&gt;-100%,IFERROR('1-Kurs'!R469/'1-Kurs'!R468-1,""),"")</f>
        <v/>
      </c>
      <c r="S469" s="1" t="str">
        <f>IF(IFERROR('1-Kurs'!S469/'1-Kurs'!S468-1,"")&lt;&gt;-100%,IFERROR('1-Kurs'!S469/'1-Kurs'!S468-1,""),"")</f>
        <v/>
      </c>
      <c r="T469" s="1" t="str">
        <f>IF(IFERROR('1-Kurs'!T469/'1-Kurs'!T468-1,"")&lt;&gt;-100%,IFERROR('1-Kurs'!T469/'1-Kurs'!T468-1,""),"")</f>
        <v/>
      </c>
      <c r="U469" s="1" t="str">
        <f>IF(IFERROR('1-Kurs'!U469/'1-Kurs'!U468-1,"")&lt;&gt;-100%,IFERROR('1-Kurs'!U469/'1-Kurs'!U468-1,""),"")</f>
        <v/>
      </c>
      <c r="V469" s="1" t="str">
        <f>IF(IFERROR('1-Kurs'!V469/'1-Kurs'!V468-1,"")&lt;&gt;-100%,IFERROR('1-Kurs'!V469/'1-Kurs'!V468-1,""),"")</f>
        <v/>
      </c>
      <c r="W469" s="1" t="str">
        <f>IF(IFERROR('1-Kurs'!W469/'1-Kurs'!W468-1,"")&lt;&gt;-100%,IFERROR('1-Kurs'!W469/'1-Kurs'!W468-1,""),"")</f>
        <v/>
      </c>
      <c r="X469" s="1" t="str">
        <f>IF(IFERROR('1-Kurs'!X469/'1-Kurs'!X468-1,"")&lt;&gt;-100%,IFERROR('1-Kurs'!X469/'1-Kurs'!X468-1,""),"")</f>
        <v/>
      </c>
      <c r="Y469" s="1" t="str">
        <f>IF(IFERROR('1-Kurs'!Y469/'1-Kurs'!Y468-1,"")&lt;&gt;-100%,IFERROR('1-Kurs'!Y469/'1-Kurs'!Y468-1,""),"")</f>
        <v/>
      </c>
      <c r="Z469" s="1" t="str">
        <f>IF(IFERROR('1-Kurs'!Z469/'1-Kurs'!Z468-1,"")&lt;&gt;-100%,IFERROR('1-Kurs'!Z469/'1-Kurs'!Z468-1,""),"")</f>
        <v/>
      </c>
      <c r="AA469" s="1" t="str">
        <f>IF(IFERROR('1-Kurs'!AA469/'1-Kurs'!AA468-1,"")&lt;&gt;-100%,IFERROR('1-Kurs'!AA469/'1-Kurs'!AA468-1,""),"")</f>
        <v/>
      </c>
      <c r="AB469" s="1" t="str">
        <f>IF(IFERROR('1-Kurs'!AB469/'1-Kurs'!AB468-1,"")&lt;&gt;-100%,IFERROR('1-Kurs'!AB469/'1-Kurs'!AB468-1,""),"")</f>
        <v/>
      </c>
      <c r="AC469" s="5"/>
    </row>
    <row r="470" spans="1:29" ht="12.75" customHeight="1" x14ac:dyDescent="0.2">
      <c r="A470" s="9" t="str">
        <f>IF('1-Kurs'!A470=0,"",'1-Kurs'!A470)</f>
        <v/>
      </c>
      <c r="B470" s="1" t="str">
        <f>IF(IFERROR('1-Kurs'!B470/'1-Kurs'!B469-1,"")&lt;&gt;-100%,IFERROR('1-Kurs'!B470/'1-Kurs'!B469-1,""),"")</f>
        <v/>
      </c>
      <c r="C470" s="1" t="str">
        <f>IF(IFERROR('1-Kurs'!C470/'1-Kurs'!C469-1,"")&lt;&gt;-100%,IFERROR('1-Kurs'!C470/'1-Kurs'!C469-1,""),"")</f>
        <v/>
      </c>
      <c r="D470" s="1" t="str">
        <f>IF(IFERROR('1-Kurs'!D470/'1-Kurs'!D469-1,"")&lt;&gt;-100%,IFERROR('1-Kurs'!D470/'1-Kurs'!D469-1,""),"")</f>
        <v/>
      </c>
      <c r="E470" s="1" t="str">
        <f>IF(IFERROR('1-Kurs'!E470/'1-Kurs'!E469-1,"")&lt;&gt;-100%,IFERROR('1-Kurs'!E470/'1-Kurs'!E469-1,""),"")</f>
        <v/>
      </c>
      <c r="F470" s="1" t="str">
        <f>IF(IFERROR('1-Kurs'!F470/'1-Kurs'!F469-1,"")&lt;&gt;-100%,IFERROR('1-Kurs'!F470/'1-Kurs'!F469-1,""),"")</f>
        <v/>
      </c>
      <c r="G470" s="1" t="str">
        <f>IF(IFERROR('1-Kurs'!G470/'1-Kurs'!G469-1,"")&lt;&gt;-100%,IFERROR('1-Kurs'!G470/'1-Kurs'!G469-1,""),"")</f>
        <v/>
      </c>
      <c r="H470" s="1" t="str">
        <f>IF(IFERROR('1-Kurs'!H470/'1-Kurs'!H469-1,"")&lt;&gt;-100%,IFERROR('1-Kurs'!H470/'1-Kurs'!H469-1,""),"")</f>
        <v/>
      </c>
      <c r="I470" s="1" t="str">
        <f>IF(IFERROR('1-Kurs'!I470/'1-Kurs'!I469-1,"")&lt;&gt;-100%,IFERROR('1-Kurs'!I470/'1-Kurs'!I469-1,""),"")</f>
        <v/>
      </c>
      <c r="J470" s="1" t="str">
        <f>IF(IFERROR('1-Kurs'!J470/'1-Kurs'!J469-1,"")&lt;&gt;-100%,IFERROR('1-Kurs'!J470/'1-Kurs'!J469-1,""),"")</f>
        <v/>
      </c>
      <c r="K470" s="1" t="str">
        <f>IF(IFERROR('1-Kurs'!K470/'1-Kurs'!K469-1,"")&lt;&gt;-100%,IFERROR('1-Kurs'!K470/'1-Kurs'!K469-1,""),"")</f>
        <v/>
      </c>
      <c r="L470" s="1" t="str">
        <f>IF(IFERROR('1-Kurs'!L470/'1-Kurs'!L469-1,"")&lt;&gt;-100%,IFERROR('1-Kurs'!L470/'1-Kurs'!L469-1,""),"")</f>
        <v/>
      </c>
      <c r="M470" s="1" t="str">
        <f>IF(IFERROR('1-Kurs'!M470/'1-Kurs'!M469-1,"")&lt;&gt;-100%,IFERROR('1-Kurs'!M470/'1-Kurs'!M469-1,""),"")</f>
        <v/>
      </c>
      <c r="N470" s="1" t="str">
        <f>IF(IFERROR('1-Kurs'!N470/'1-Kurs'!N469-1,"")&lt;&gt;-100%,IFERROR('1-Kurs'!N470/'1-Kurs'!N469-1,""),"")</f>
        <v/>
      </c>
      <c r="O470" s="1" t="str">
        <f>IF(IFERROR('1-Kurs'!O470/'1-Kurs'!O469-1,"")&lt;&gt;-100%,IFERROR('1-Kurs'!O470/'1-Kurs'!O469-1,""),"")</f>
        <v/>
      </c>
      <c r="P470" s="1" t="str">
        <f>IF(IFERROR('1-Kurs'!P470/'1-Kurs'!P469-1,"")&lt;&gt;-100%,IFERROR('1-Kurs'!P470/'1-Kurs'!P469-1,""),"")</f>
        <v/>
      </c>
      <c r="Q470" s="1" t="str">
        <f>IF(IFERROR('1-Kurs'!Q470/'1-Kurs'!Q469-1,"")&lt;&gt;-100%,IFERROR('1-Kurs'!Q470/'1-Kurs'!Q469-1,""),"")</f>
        <v/>
      </c>
      <c r="R470" s="1" t="str">
        <f>IF(IFERROR('1-Kurs'!R470/'1-Kurs'!R469-1,"")&lt;&gt;-100%,IFERROR('1-Kurs'!R470/'1-Kurs'!R469-1,""),"")</f>
        <v/>
      </c>
      <c r="S470" s="1" t="str">
        <f>IF(IFERROR('1-Kurs'!S470/'1-Kurs'!S469-1,"")&lt;&gt;-100%,IFERROR('1-Kurs'!S470/'1-Kurs'!S469-1,""),"")</f>
        <v/>
      </c>
      <c r="T470" s="1" t="str">
        <f>IF(IFERROR('1-Kurs'!T470/'1-Kurs'!T469-1,"")&lt;&gt;-100%,IFERROR('1-Kurs'!T470/'1-Kurs'!T469-1,""),"")</f>
        <v/>
      </c>
      <c r="U470" s="1" t="str">
        <f>IF(IFERROR('1-Kurs'!U470/'1-Kurs'!U469-1,"")&lt;&gt;-100%,IFERROR('1-Kurs'!U470/'1-Kurs'!U469-1,""),"")</f>
        <v/>
      </c>
      <c r="V470" s="1" t="str">
        <f>IF(IFERROR('1-Kurs'!V470/'1-Kurs'!V469-1,"")&lt;&gt;-100%,IFERROR('1-Kurs'!V470/'1-Kurs'!V469-1,""),"")</f>
        <v/>
      </c>
      <c r="W470" s="1" t="str">
        <f>IF(IFERROR('1-Kurs'!W470/'1-Kurs'!W469-1,"")&lt;&gt;-100%,IFERROR('1-Kurs'!W470/'1-Kurs'!W469-1,""),"")</f>
        <v/>
      </c>
      <c r="X470" s="1" t="str">
        <f>IF(IFERROR('1-Kurs'!X470/'1-Kurs'!X469-1,"")&lt;&gt;-100%,IFERROR('1-Kurs'!X470/'1-Kurs'!X469-1,""),"")</f>
        <v/>
      </c>
      <c r="Y470" s="1" t="str">
        <f>IF(IFERROR('1-Kurs'!Y470/'1-Kurs'!Y469-1,"")&lt;&gt;-100%,IFERROR('1-Kurs'!Y470/'1-Kurs'!Y469-1,""),"")</f>
        <v/>
      </c>
      <c r="Z470" s="1" t="str">
        <f>IF(IFERROR('1-Kurs'!Z470/'1-Kurs'!Z469-1,"")&lt;&gt;-100%,IFERROR('1-Kurs'!Z470/'1-Kurs'!Z469-1,""),"")</f>
        <v/>
      </c>
      <c r="AA470" s="1" t="str">
        <f>IF(IFERROR('1-Kurs'!AA470/'1-Kurs'!AA469-1,"")&lt;&gt;-100%,IFERROR('1-Kurs'!AA470/'1-Kurs'!AA469-1,""),"")</f>
        <v/>
      </c>
      <c r="AB470" s="1" t="str">
        <f>IF(IFERROR('1-Kurs'!AB470/'1-Kurs'!AB469-1,"")&lt;&gt;-100%,IFERROR('1-Kurs'!AB470/'1-Kurs'!AB469-1,""),"")</f>
        <v/>
      </c>
      <c r="AC470" s="5"/>
    </row>
    <row r="471" spans="1:29" ht="12.75" customHeight="1" x14ac:dyDescent="0.2">
      <c r="A471" s="9" t="str">
        <f>IF('1-Kurs'!A471=0,"",'1-Kurs'!A471)</f>
        <v/>
      </c>
      <c r="B471" s="1" t="str">
        <f>IF(IFERROR('1-Kurs'!B471/'1-Kurs'!B470-1,"")&lt;&gt;-100%,IFERROR('1-Kurs'!B471/'1-Kurs'!B470-1,""),"")</f>
        <v/>
      </c>
      <c r="C471" s="1" t="str">
        <f>IF(IFERROR('1-Kurs'!C471/'1-Kurs'!C470-1,"")&lt;&gt;-100%,IFERROR('1-Kurs'!C471/'1-Kurs'!C470-1,""),"")</f>
        <v/>
      </c>
      <c r="D471" s="1" t="str">
        <f>IF(IFERROR('1-Kurs'!D471/'1-Kurs'!D470-1,"")&lt;&gt;-100%,IFERROR('1-Kurs'!D471/'1-Kurs'!D470-1,""),"")</f>
        <v/>
      </c>
      <c r="E471" s="1" t="str">
        <f>IF(IFERROR('1-Kurs'!E471/'1-Kurs'!E470-1,"")&lt;&gt;-100%,IFERROR('1-Kurs'!E471/'1-Kurs'!E470-1,""),"")</f>
        <v/>
      </c>
      <c r="F471" s="1" t="str">
        <f>IF(IFERROR('1-Kurs'!F471/'1-Kurs'!F470-1,"")&lt;&gt;-100%,IFERROR('1-Kurs'!F471/'1-Kurs'!F470-1,""),"")</f>
        <v/>
      </c>
      <c r="G471" s="1" t="str">
        <f>IF(IFERROR('1-Kurs'!G471/'1-Kurs'!G470-1,"")&lt;&gt;-100%,IFERROR('1-Kurs'!G471/'1-Kurs'!G470-1,""),"")</f>
        <v/>
      </c>
      <c r="H471" s="1" t="str">
        <f>IF(IFERROR('1-Kurs'!H471/'1-Kurs'!H470-1,"")&lt;&gt;-100%,IFERROR('1-Kurs'!H471/'1-Kurs'!H470-1,""),"")</f>
        <v/>
      </c>
      <c r="I471" s="1" t="str">
        <f>IF(IFERROR('1-Kurs'!I471/'1-Kurs'!I470-1,"")&lt;&gt;-100%,IFERROR('1-Kurs'!I471/'1-Kurs'!I470-1,""),"")</f>
        <v/>
      </c>
      <c r="J471" s="1" t="str">
        <f>IF(IFERROR('1-Kurs'!J471/'1-Kurs'!J470-1,"")&lt;&gt;-100%,IFERROR('1-Kurs'!J471/'1-Kurs'!J470-1,""),"")</f>
        <v/>
      </c>
      <c r="K471" s="1" t="str">
        <f>IF(IFERROR('1-Kurs'!K471/'1-Kurs'!K470-1,"")&lt;&gt;-100%,IFERROR('1-Kurs'!K471/'1-Kurs'!K470-1,""),"")</f>
        <v/>
      </c>
      <c r="L471" s="1" t="str">
        <f>IF(IFERROR('1-Kurs'!L471/'1-Kurs'!L470-1,"")&lt;&gt;-100%,IFERROR('1-Kurs'!L471/'1-Kurs'!L470-1,""),"")</f>
        <v/>
      </c>
      <c r="M471" s="1" t="str">
        <f>IF(IFERROR('1-Kurs'!M471/'1-Kurs'!M470-1,"")&lt;&gt;-100%,IFERROR('1-Kurs'!M471/'1-Kurs'!M470-1,""),"")</f>
        <v/>
      </c>
      <c r="N471" s="1" t="str">
        <f>IF(IFERROR('1-Kurs'!N471/'1-Kurs'!N470-1,"")&lt;&gt;-100%,IFERROR('1-Kurs'!N471/'1-Kurs'!N470-1,""),"")</f>
        <v/>
      </c>
      <c r="O471" s="1" t="str">
        <f>IF(IFERROR('1-Kurs'!O471/'1-Kurs'!O470-1,"")&lt;&gt;-100%,IFERROR('1-Kurs'!O471/'1-Kurs'!O470-1,""),"")</f>
        <v/>
      </c>
      <c r="P471" s="1" t="str">
        <f>IF(IFERROR('1-Kurs'!P471/'1-Kurs'!P470-1,"")&lt;&gt;-100%,IFERROR('1-Kurs'!P471/'1-Kurs'!P470-1,""),"")</f>
        <v/>
      </c>
      <c r="Q471" s="1" t="str">
        <f>IF(IFERROR('1-Kurs'!Q471/'1-Kurs'!Q470-1,"")&lt;&gt;-100%,IFERROR('1-Kurs'!Q471/'1-Kurs'!Q470-1,""),"")</f>
        <v/>
      </c>
      <c r="R471" s="1" t="str">
        <f>IF(IFERROR('1-Kurs'!R471/'1-Kurs'!R470-1,"")&lt;&gt;-100%,IFERROR('1-Kurs'!R471/'1-Kurs'!R470-1,""),"")</f>
        <v/>
      </c>
      <c r="S471" s="1" t="str">
        <f>IF(IFERROR('1-Kurs'!S471/'1-Kurs'!S470-1,"")&lt;&gt;-100%,IFERROR('1-Kurs'!S471/'1-Kurs'!S470-1,""),"")</f>
        <v/>
      </c>
      <c r="T471" s="1" t="str">
        <f>IF(IFERROR('1-Kurs'!T471/'1-Kurs'!T470-1,"")&lt;&gt;-100%,IFERROR('1-Kurs'!T471/'1-Kurs'!T470-1,""),"")</f>
        <v/>
      </c>
      <c r="U471" s="1" t="str">
        <f>IF(IFERROR('1-Kurs'!U471/'1-Kurs'!U470-1,"")&lt;&gt;-100%,IFERROR('1-Kurs'!U471/'1-Kurs'!U470-1,""),"")</f>
        <v/>
      </c>
      <c r="V471" s="1" t="str">
        <f>IF(IFERROR('1-Kurs'!V471/'1-Kurs'!V470-1,"")&lt;&gt;-100%,IFERROR('1-Kurs'!V471/'1-Kurs'!V470-1,""),"")</f>
        <v/>
      </c>
      <c r="W471" s="1" t="str">
        <f>IF(IFERROR('1-Kurs'!W471/'1-Kurs'!W470-1,"")&lt;&gt;-100%,IFERROR('1-Kurs'!W471/'1-Kurs'!W470-1,""),"")</f>
        <v/>
      </c>
      <c r="X471" s="1" t="str">
        <f>IF(IFERROR('1-Kurs'!X471/'1-Kurs'!X470-1,"")&lt;&gt;-100%,IFERROR('1-Kurs'!X471/'1-Kurs'!X470-1,""),"")</f>
        <v/>
      </c>
      <c r="Y471" s="1" t="str">
        <f>IF(IFERROR('1-Kurs'!Y471/'1-Kurs'!Y470-1,"")&lt;&gt;-100%,IFERROR('1-Kurs'!Y471/'1-Kurs'!Y470-1,""),"")</f>
        <v/>
      </c>
      <c r="Z471" s="1" t="str">
        <f>IF(IFERROR('1-Kurs'!Z471/'1-Kurs'!Z470-1,"")&lt;&gt;-100%,IFERROR('1-Kurs'!Z471/'1-Kurs'!Z470-1,""),"")</f>
        <v/>
      </c>
      <c r="AA471" s="1" t="str">
        <f>IF(IFERROR('1-Kurs'!AA471/'1-Kurs'!AA470-1,"")&lt;&gt;-100%,IFERROR('1-Kurs'!AA471/'1-Kurs'!AA470-1,""),"")</f>
        <v/>
      </c>
      <c r="AB471" s="1" t="str">
        <f>IF(IFERROR('1-Kurs'!AB471/'1-Kurs'!AB470-1,"")&lt;&gt;-100%,IFERROR('1-Kurs'!AB471/'1-Kurs'!AB470-1,""),"")</f>
        <v/>
      </c>
      <c r="AC471" s="5"/>
    </row>
    <row r="472" spans="1:29" ht="12.75" customHeight="1" x14ac:dyDescent="0.2">
      <c r="A472" s="9" t="str">
        <f>IF('1-Kurs'!A472=0,"",'1-Kurs'!A472)</f>
        <v/>
      </c>
      <c r="B472" s="1" t="str">
        <f>IF(IFERROR('1-Kurs'!B472/'1-Kurs'!B471-1,"")&lt;&gt;-100%,IFERROR('1-Kurs'!B472/'1-Kurs'!B471-1,""),"")</f>
        <v/>
      </c>
      <c r="C472" s="1" t="str">
        <f>IF(IFERROR('1-Kurs'!C472/'1-Kurs'!C471-1,"")&lt;&gt;-100%,IFERROR('1-Kurs'!C472/'1-Kurs'!C471-1,""),"")</f>
        <v/>
      </c>
      <c r="D472" s="1" t="str">
        <f>IF(IFERROR('1-Kurs'!D472/'1-Kurs'!D471-1,"")&lt;&gt;-100%,IFERROR('1-Kurs'!D472/'1-Kurs'!D471-1,""),"")</f>
        <v/>
      </c>
      <c r="E472" s="1" t="str">
        <f>IF(IFERROR('1-Kurs'!E472/'1-Kurs'!E471-1,"")&lt;&gt;-100%,IFERROR('1-Kurs'!E472/'1-Kurs'!E471-1,""),"")</f>
        <v/>
      </c>
      <c r="F472" s="1" t="str">
        <f>IF(IFERROR('1-Kurs'!F472/'1-Kurs'!F471-1,"")&lt;&gt;-100%,IFERROR('1-Kurs'!F472/'1-Kurs'!F471-1,""),"")</f>
        <v/>
      </c>
      <c r="G472" s="1" t="str">
        <f>IF(IFERROR('1-Kurs'!G472/'1-Kurs'!G471-1,"")&lt;&gt;-100%,IFERROR('1-Kurs'!G472/'1-Kurs'!G471-1,""),"")</f>
        <v/>
      </c>
      <c r="H472" s="1" t="str">
        <f>IF(IFERROR('1-Kurs'!H472/'1-Kurs'!H471-1,"")&lt;&gt;-100%,IFERROR('1-Kurs'!H472/'1-Kurs'!H471-1,""),"")</f>
        <v/>
      </c>
      <c r="I472" s="1" t="str">
        <f>IF(IFERROR('1-Kurs'!I472/'1-Kurs'!I471-1,"")&lt;&gt;-100%,IFERROR('1-Kurs'!I472/'1-Kurs'!I471-1,""),"")</f>
        <v/>
      </c>
      <c r="J472" s="1" t="str">
        <f>IF(IFERROR('1-Kurs'!J472/'1-Kurs'!J471-1,"")&lt;&gt;-100%,IFERROR('1-Kurs'!J472/'1-Kurs'!J471-1,""),"")</f>
        <v/>
      </c>
      <c r="K472" s="1" t="str">
        <f>IF(IFERROR('1-Kurs'!K472/'1-Kurs'!K471-1,"")&lt;&gt;-100%,IFERROR('1-Kurs'!K472/'1-Kurs'!K471-1,""),"")</f>
        <v/>
      </c>
      <c r="L472" s="1" t="str">
        <f>IF(IFERROR('1-Kurs'!L472/'1-Kurs'!L471-1,"")&lt;&gt;-100%,IFERROR('1-Kurs'!L472/'1-Kurs'!L471-1,""),"")</f>
        <v/>
      </c>
      <c r="M472" s="1" t="str">
        <f>IF(IFERROR('1-Kurs'!M472/'1-Kurs'!M471-1,"")&lt;&gt;-100%,IFERROR('1-Kurs'!M472/'1-Kurs'!M471-1,""),"")</f>
        <v/>
      </c>
      <c r="N472" s="1" t="str">
        <f>IF(IFERROR('1-Kurs'!N472/'1-Kurs'!N471-1,"")&lt;&gt;-100%,IFERROR('1-Kurs'!N472/'1-Kurs'!N471-1,""),"")</f>
        <v/>
      </c>
      <c r="O472" s="1" t="str">
        <f>IF(IFERROR('1-Kurs'!O472/'1-Kurs'!O471-1,"")&lt;&gt;-100%,IFERROR('1-Kurs'!O472/'1-Kurs'!O471-1,""),"")</f>
        <v/>
      </c>
      <c r="P472" s="1" t="str">
        <f>IF(IFERROR('1-Kurs'!P472/'1-Kurs'!P471-1,"")&lt;&gt;-100%,IFERROR('1-Kurs'!P472/'1-Kurs'!P471-1,""),"")</f>
        <v/>
      </c>
      <c r="Q472" s="1" t="str">
        <f>IF(IFERROR('1-Kurs'!Q472/'1-Kurs'!Q471-1,"")&lt;&gt;-100%,IFERROR('1-Kurs'!Q472/'1-Kurs'!Q471-1,""),"")</f>
        <v/>
      </c>
      <c r="R472" s="1" t="str">
        <f>IF(IFERROR('1-Kurs'!R472/'1-Kurs'!R471-1,"")&lt;&gt;-100%,IFERROR('1-Kurs'!R472/'1-Kurs'!R471-1,""),"")</f>
        <v/>
      </c>
      <c r="S472" s="1" t="str">
        <f>IF(IFERROR('1-Kurs'!S472/'1-Kurs'!S471-1,"")&lt;&gt;-100%,IFERROR('1-Kurs'!S472/'1-Kurs'!S471-1,""),"")</f>
        <v/>
      </c>
      <c r="T472" s="1" t="str">
        <f>IF(IFERROR('1-Kurs'!T472/'1-Kurs'!T471-1,"")&lt;&gt;-100%,IFERROR('1-Kurs'!T472/'1-Kurs'!T471-1,""),"")</f>
        <v/>
      </c>
      <c r="U472" s="1" t="str">
        <f>IF(IFERROR('1-Kurs'!U472/'1-Kurs'!U471-1,"")&lt;&gt;-100%,IFERROR('1-Kurs'!U472/'1-Kurs'!U471-1,""),"")</f>
        <v/>
      </c>
      <c r="V472" s="1" t="str">
        <f>IF(IFERROR('1-Kurs'!V472/'1-Kurs'!V471-1,"")&lt;&gt;-100%,IFERROR('1-Kurs'!V472/'1-Kurs'!V471-1,""),"")</f>
        <v/>
      </c>
      <c r="W472" s="1" t="str">
        <f>IF(IFERROR('1-Kurs'!W472/'1-Kurs'!W471-1,"")&lt;&gt;-100%,IFERROR('1-Kurs'!W472/'1-Kurs'!W471-1,""),"")</f>
        <v/>
      </c>
      <c r="X472" s="1" t="str">
        <f>IF(IFERROR('1-Kurs'!X472/'1-Kurs'!X471-1,"")&lt;&gt;-100%,IFERROR('1-Kurs'!X472/'1-Kurs'!X471-1,""),"")</f>
        <v/>
      </c>
      <c r="Y472" s="1" t="str">
        <f>IF(IFERROR('1-Kurs'!Y472/'1-Kurs'!Y471-1,"")&lt;&gt;-100%,IFERROR('1-Kurs'!Y472/'1-Kurs'!Y471-1,""),"")</f>
        <v/>
      </c>
      <c r="Z472" s="1" t="str">
        <f>IF(IFERROR('1-Kurs'!Z472/'1-Kurs'!Z471-1,"")&lt;&gt;-100%,IFERROR('1-Kurs'!Z472/'1-Kurs'!Z471-1,""),"")</f>
        <v/>
      </c>
      <c r="AA472" s="1" t="str">
        <f>IF(IFERROR('1-Kurs'!AA472/'1-Kurs'!AA471-1,"")&lt;&gt;-100%,IFERROR('1-Kurs'!AA472/'1-Kurs'!AA471-1,""),"")</f>
        <v/>
      </c>
      <c r="AB472" s="1" t="str">
        <f>IF(IFERROR('1-Kurs'!AB472/'1-Kurs'!AB471-1,"")&lt;&gt;-100%,IFERROR('1-Kurs'!AB472/'1-Kurs'!AB471-1,""),"")</f>
        <v/>
      </c>
      <c r="AC472" s="5"/>
    </row>
    <row r="473" spans="1:29" ht="12.75" customHeight="1" x14ac:dyDescent="0.2">
      <c r="A473" s="9" t="str">
        <f>IF('1-Kurs'!A473=0,"",'1-Kurs'!A473)</f>
        <v/>
      </c>
      <c r="B473" s="1" t="str">
        <f>IF(IFERROR('1-Kurs'!B473/'1-Kurs'!B472-1,"")&lt;&gt;-100%,IFERROR('1-Kurs'!B473/'1-Kurs'!B472-1,""),"")</f>
        <v/>
      </c>
      <c r="C473" s="1" t="str">
        <f>IF(IFERROR('1-Kurs'!C473/'1-Kurs'!C472-1,"")&lt;&gt;-100%,IFERROR('1-Kurs'!C473/'1-Kurs'!C472-1,""),"")</f>
        <v/>
      </c>
      <c r="D473" s="1" t="str">
        <f>IF(IFERROR('1-Kurs'!D473/'1-Kurs'!D472-1,"")&lt;&gt;-100%,IFERROR('1-Kurs'!D473/'1-Kurs'!D472-1,""),"")</f>
        <v/>
      </c>
      <c r="E473" s="1" t="str">
        <f>IF(IFERROR('1-Kurs'!E473/'1-Kurs'!E472-1,"")&lt;&gt;-100%,IFERROR('1-Kurs'!E473/'1-Kurs'!E472-1,""),"")</f>
        <v/>
      </c>
      <c r="F473" s="1" t="str">
        <f>IF(IFERROR('1-Kurs'!F473/'1-Kurs'!F472-1,"")&lt;&gt;-100%,IFERROR('1-Kurs'!F473/'1-Kurs'!F472-1,""),"")</f>
        <v/>
      </c>
      <c r="G473" s="1" t="str">
        <f>IF(IFERROR('1-Kurs'!G473/'1-Kurs'!G472-1,"")&lt;&gt;-100%,IFERROR('1-Kurs'!G473/'1-Kurs'!G472-1,""),"")</f>
        <v/>
      </c>
      <c r="H473" s="1" t="str">
        <f>IF(IFERROR('1-Kurs'!H473/'1-Kurs'!H472-1,"")&lt;&gt;-100%,IFERROR('1-Kurs'!H473/'1-Kurs'!H472-1,""),"")</f>
        <v/>
      </c>
      <c r="I473" s="1" t="str">
        <f>IF(IFERROR('1-Kurs'!I473/'1-Kurs'!I472-1,"")&lt;&gt;-100%,IFERROR('1-Kurs'!I473/'1-Kurs'!I472-1,""),"")</f>
        <v/>
      </c>
      <c r="J473" s="1" t="str">
        <f>IF(IFERROR('1-Kurs'!J473/'1-Kurs'!J472-1,"")&lt;&gt;-100%,IFERROR('1-Kurs'!J473/'1-Kurs'!J472-1,""),"")</f>
        <v/>
      </c>
      <c r="K473" s="1" t="str">
        <f>IF(IFERROR('1-Kurs'!K473/'1-Kurs'!K472-1,"")&lt;&gt;-100%,IFERROR('1-Kurs'!K473/'1-Kurs'!K472-1,""),"")</f>
        <v/>
      </c>
      <c r="L473" s="1" t="str">
        <f>IF(IFERROR('1-Kurs'!L473/'1-Kurs'!L472-1,"")&lt;&gt;-100%,IFERROR('1-Kurs'!L473/'1-Kurs'!L472-1,""),"")</f>
        <v/>
      </c>
      <c r="M473" s="1" t="str">
        <f>IF(IFERROR('1-Kurs'!M473/'1-Kurs'!M472-1,"")&lt;&gt;-100%,IFERROR('1-Kurs'!M473/'1-Kurs'!M472-1,""),"")</f>
        <v/>
      </c>
      <c r="N473" s="1" t="str">
        <f>IF(IFERROR('1-Kurs'!N473/'1-Kurs'!N472-1,"")&lt;&gt;-100%,IFERROR('1-Kurs'!N473/'1-Kurs'!N472-1,""),"")</f>
        <v/>
      </c>
      <c r="O473" s="1" t="str">
        <f>IF(IFERROR('1-Kurs'!O473/'1-Kurs'!O472-1,"")&lt;&gt;-100%,IFERROR('1-Kurs'!O473/'1-Kurs'!O472-1,""),"")</f>
        <v/>
      </c>
      <c r="P473" s="1" t="str">
        <f>IF(IFERROR('1-Kurs'!P473/'1-Kurs'!P472-1,"")&lt;&gt;-100%,IFERROR('1-Kurs'!P473/'1-Kurs'!P472-1,""),"")</f>
        <v/>
      </c>
      <c r="Q473" s="1" t="str">
        <f>IF(IFERROR('1-Kurs'!Q473/'1-Kurs'!Q472-1,"")&lt;&gt;-100%,IFERROR('1-Kurs'!Q473/'1-Kurs'!Q472-1,""),"")</f>
        <v/>
      </c>
      <c r="R473" s="1" t="str">
        <f>IF(IFERROR('1-Kurs'!R473/'1-Kurs'!R472-1,"")&lt;&gt;-100%,IFERROR('1-Kurs'!R473/'1-Kurs'!R472-1,""),"")</f>
        <v/>
      </c>
      <c r="S473" s="1" t="str">
        <f>IF(IFERROR('1-Kurs'!S473/'1-Kurs'!S472-1,"")&lt;&gt;-100%,IFERROR('1-Kurs'!S473/'1-Kurs'!S472-1,""),"")</f>
        <v/>
      </c>
      <c r="T473" s="1" t="str">
        <f>IF(IFERROR('1-Kurs'!T473/'1-Kurs'!T472-1,"")&lt;&gt;-100%,IFERROR('1-Kurs'!T473/'1-Kurs'!T472-1,""),"")</f>
        <v/>
      </c>
      <c r="U473" s="1" t="str">
        <f>IF(IFERROR('1-Kurs'!U473/'1-Kurs'!U472-1,"")&lt;&gt;-100%,IFERROR('1-Kurs'!U473/'1-Kurs'!U472-1,""),"")</f>
        <v/>
      </c>
      <c r="V473" s="1" t="str">
        <f>IF(IFERROR('1-Kurs'!V473/'1-Kurs'!V472-1,"")&lt;&gt;-100%,IFERROR('1-Kurs'!V473/'1-Kurs'!V472-1,""),"")</f>
        <v/>
      </c>
      <c r="W473" s="1" t="str">
        <f>IF(IFERROR('1-Kurs'!W473/'1-Kurs'!W472-1,"")&lt;&gt;-100%,IFERROR('1-Kurs'!W473/'1-Kurs'!W472-1,""),"")</f>
        <v/>
      </c>
      <c r="X473" s="1" t="str">
        <f>IF(IFERROR('1-Kurs'!X473/'1-Kurs'!X472-1,"")&lt;&gt;-100%,IFERROR('1-Kurs'!X473/'1-Kurs'!X472-1,""),"")</f>
        <v/>
      </c>
      <c r="Y473" s="1" t="str">
        <f>IF(IFERROR('1-Kurs'!Y473/'1-Kurs'!Y472-1,"")&lt;&gt;-100%,IFERROR('1-Kurs'!Y473/'1-Kurs'!Y472-1,""),"")</f>
        <v/>
      </c>
      <c r="Z473" s="1" t="str">
        <f>IF(IFERROR('1-Kurs'!Z473/'1-Kurs'!Z472-1,"")&lt;&gt;-100%,IFERROR('1-Kurs'!Z473/'1-Kurs'!Z472-1,""),"")</f>
        <v/>
      </c>
      <c r="AA473" s="1" t="str">
        <f>IF(IFERROR('1-Kurs'!AA473/'1-Kurs'!AA472-1,"")&lt;&gt;-100%,IFERROR('1-Kurs'!AA473/'1-Kurs'!AA472-1,""),"")</f>
        <v/>
      </c>
      <c r="AB473" s="1" t="str">
        <f>IF(IFERROR('1-Kurs'!AB473/'1-Kurs'!AB472-1,"")&lt;&gt;-100%,IFERROR('1-Kurs'!AB473/'1-Kurs'!AB472-1,""),"")</f>
        <v/>
      </c>
      <c r="AC473" s="5"/>
    </row>
    <row r="474" spans="1:29" ht="12.75" customHeight="1" x14ac:dyDescent="0.2">
      <c r="A474" s="9" t="str">
        <f>IF('1-Kurs'!A474=0,"",'1-Kurs'!A474)</f>
        <v/>
      </c>
      <c r="B474" s="1" t="str">
        <f>IF(IFERROR('1-Kurs'!B474/'1-Kurs'!B473-1,"")&lt;&gt;-100%,IFERROR('1-Kurs'!B474/'1-Kurs'!B473-1,""),"")</f>
        <v/>
      </c>
      <c r="C474" s="1" t="str">
        <f>IF(IFERROR('1-Kurs'!C474/'1-Kurs'!C473-1,"")&lt;&gt;-100%,IFERROR('1-Kurs'!C474/'1-Kurs'!C473-1,""),"")</f>
        <v/>
      </c>
      <c r="D474" s="1" t="str">
        <f>IF(IFERROR('1-Kurs'!D474/'1-Kurs'!D473-1,"")&lt;&gt;-100%,IFERROR('1-Kurs'!D474/'1-Kurs'!D473-1,""),"")</f>
        <v/>
      </c>
      <c r="E474" s="1" t="str">
        <f>IF(IFERROR('1-Kurs'!E474/'1-Kurs'!E473-1,"")&lt;&gt;-100%,IFERROR('1-Kurs'!E474/'1-Kurs'!E473-1,""),"")</f>
        <v/>
      </c>
      <c r="F474" s="1" t="str">
        <f>IF(IFERROR('1-Kurs'!F474/'1-Kurs'!F473-1,"")&lt;&gt;-100%,IFERROR('1-Kurs'!F474/'1-Kurs'!F473-1,""),"")</f>
        <v/>
      </c>
      <c r="G474" s="1" t="str">
        <f>IF(IFERROR('1-Kurs'!G474/'1-Kurs'!G473-1,"")&lt;&gt;-100%,IFERROR('1-Kurs'!G474/'1-Kurs'!G473-1,""),"")</f>
        <v/>
      </c>
      <c r="H474" s="1" t="str">
        <f>IF(IFERROR('1-Kurs'!H474/'1-Kurs'!H473-1,"")&lt;&gt;-100%,IFERROR('1-Kurs'!H474/'1-Kurs'!H473-1,""),"")</f>
        <v/>
      </c>
      <c r="I474" s="1" t="str">
        <f>IF(IFERROR('1-Kurs'!I474/'1-Kurs'!I473-1,"")&lt;&gt;-100%,IFERROR('1-Kurs'!I474/'1-Kurs'!I473-1,""),"")</f>
        <v/>
      </c>
      <c r="J474" s="1" t="str">
        <f>IF(IFERROR('1-Kurs'!J474/'1-Kurs'!J473-1,"")&lt;&gt;-100%,IFERROR('1-Kurs'!J474/'1-Kurs'!J473-1,""),"")</f>
        <v/>
      </c>
      <c r="K474" s="1" t="str">
        <f>IF(IFERROR('1-Kurs'!K474/'1-Kurs'!K473-1,"")&lt;&gt;-100%,IFERROR('1-Kurs'!K474/'1-Kurs'!K473-1,""),"")</f>
        <v/>
      </c>
      <c r="L474" s="1" t="str">
        <f>IF(IFERROR('1-Kurs'!L474/'1-Kurs'!L473-1,"")&lt;&gt;-100%,IFERROR('1-Kurs'!L474/'1-Kurs'!L473-1,""),"")</f>
        <v/>
      </c>
      <c r="M474" s="1" t="str">
        <f>IF(IFERROR('1-Kurs'!M474/'1-Kurs'!M473-1,"")&lt;&gt;-100%,IFERROR('1-Kurs'!M474/'1-Kurs'!M473-1,""),"")</f>
        <v/>
      </c>
      <c r="N474" s="1" t="str">
        <f>IF(IFERROR('1-Kurs'!N474/'1-Kurs'!N473-1,"")&lt;&gt;-100%,IFERROR('1-Kurs'!N474/'1-Kurs'!N473-1,""),"")</f>
        <v/>
      </c>
      <c r="O474" s="1" t="str">
        <f>IF(IFERROR('1-Kurs'!O474/'1-Kurs'!O473-1,"")&lt;&gt;-100%,IFERROR('1-Kurs'!O474/'1-Kurs'!O473-1,""),"")</f>
        <v/>
      </c>
      <c r="P474" s="1" t="str">
        <f>IF(IFERROR('1-Kurs'!P474/'1-Kurs'!P473-1,"")&lt;&gt;-100%,IFERROR('1-Kurs'!P474/'1-Kurs'!P473-1,""),"")</f>
        <v/>
      </c>
      <c r="Q474" s="1" t="str">
        <f>IF(IFERROR('1-Kurs'!Q474/'1-Kurs'!Q473-1,"")&lt;&gt;-100%,IFERROR('1-Kurs'!Q474/'1-Kurs'!Q473-1,""),"")</f>
        <v/>
      </c>
      <c r="R474" s="1" t="str">
        <f>IF(IFERROR('1-Kurs'!R474/'1-Kurs'!R473-1,"")&lt;&gt;-100%,IFERROR('1-Kurs'!R474/'1-Kurs'!R473-1,""),"")</f>
        <v/>
      </c>
      <c r="S474" s="1" t="str">
        <f>IF(IFERROR('1-Kurs'!S474/'1-Kurs'!S473-1,"")&lt;&gt;-100%,IFERROR('1-Kurs'!S474/'1-Kurs'!S473-1,""),"")</f>
        <v/>
      </c>
      <c r="T474" s="1" t="str">
        <f>IF(IFERROR('1-Kurs'!T474/'1-Kurs'!T473-1,"")&lt;&gt;-100%,IFERROR('1-Kurs'!T474/'1-Kurs'!T473-1,""),"")</f>
        <v/>
      </c>
      <c r="U474" s="1" t="str">
        <f>IF(IFERROR('1-Kurs'!U474/'1-Kurs'!U473-1,"")&lt;&gt;-100%,IFERROR('1-Kurs'!U474/'1-Kurs'!U473-1,""),"")</f>
        <v/>
      </c>
      <c r="V474" s="1" t="str">
        <f>IF(IFERROR('1-Kurs'!V474/'1-Kurs'!V473-1,"")&lt;&gt;-100%,IFERROR('1-Kurs'!V474/'1-Kurs'!V473-1,""),"")</f>
        <v/>
      </c>
      <c r="W474" s="1" t="str">
        <f>IF(IFERROR('1-Kurs'!W474/'1-Kurs'!W473-1,"")&lt;&gt;-100%,IFERROR('1-Kurs'!W474/'1-Kurs'!W473-1,""),"")</f>
        <v/>
      </c>
      <c r="X474" s="1" t="str">
        <f>IF(IFERROR('1-Kurs'!X474/'1-Kurs'!X473-1,"")&lt;&gt;-100%,IFERROR('1-Kurs'!X474/'1-Kurs'!X473-1,""),"")</f>
        <v/>
      </c>
      <c r="Y474" s="1" t="str">
        <f>IF(IFERROR('1-Kurs'!Y474/'1-Kurs'!Y473-1,"")&lt;&gt;-100%,IFERROR('1-Kurs'!Y474/'1-Kurs'!Y473-1,""),"")</f>
        <v/>
      </c>
      <c r="Z474" s="1" t="str">
        <f>IF(IFERROR('1-Kurs'!Z474/'1-Kurs'!Z473-1,"")&lt;&gt;-100%,IFERROR('1-Kurs'!Z474/'1-Kurs'!Z473-1,""),"")</f>
        <v/>
      </c>
      <c r="AA474" s="1" t="str">
        <f>IF(IFERROR('1-Kurs'!AA474/'1-Kurs'!AA473-1,"")&lt;&gt;-100%,IFERROR('1-Kurs'!AA474/'1-Kurs'!AA473-1,""),"")</f>
        <v/>
      </c>
      <c r="AB474" s="1" t="str">
        <f>IF(IFERROR('1-Kurs'!AB474/'1-Kurs'!AB473-1,"")&lt;&gt;-100%,IFERROR('1-Kurs'!AB474/'1-Kurs'!AB473-1,""),"")</f>
        <v/>
      </c>
      <c r="AC474" s="5"/>
    </row>
    <row r="475" spans="1:29" ht="12.75" customHeight="1" x14ac:dyDescent="0.2">
      <c r="A475" s="9" t="str">
        <f>IF('1-Kurs'!A475=0,"",'1-Kurs'!A475)</f>
        <v/>
      </c>
      <c r="B475" s="1" t="str">
        <f>IF(IFERROR('1-Kurs'!B475/'1-Kurs'!B474-1,"")&lt;&gt;-100%,IFERROR('1-Kurs'!B475/'1-Kurs'!B474-1,""),"")</f>
        <v/>
      </c>
      <c r="C475" s="1" t="str">
        <f>IF(IFERROR('1-Kurs'!C475/'1-Kurs'!C474-1,"")&lt;&gt;-100%,IFERROR('1-Kurs'!C475/'1-Kurs'!C474-1,""),"")</f>
        <v/>
      </c>
      <c r="D475" s="1" t="str">
        <f>IF(IFERROR('1-Kurs'!D475/'1-Kurs'!D474-1,"")&lt;&gt;-100%,IFERROR('1-Kurs'!D475/'1-Kurs'!D474-1,""),"")</f>
        <v/>
      </c>
      <c r="E475" s="1" t="str">
        <f>IF(IFERROR('1-Kurs'!E475/'1-Kurs'!E474-1,"")&lt;&gt;-100%,IFERROR('1-Kurs'!E475/'1-Kurs'!E474-1,""),"")</f>
        <v/>
      </c>
      <c r="F475" s="1" t="str">
        <f>IF(IFERROR('1-Kurs'!F475/'1-Kurs'!F474-1,"")&lt;&gt;-100%,IFERROR('1-Kurs'!F475/'1-Kurs'!F474-1,""),"")</f>
        <v/>
      </c>
      <c r="G475" s="1" t="str">
        <f>IF(IFERROR('1-Kurs'!G475/'1-Kurs'!G474-1,"")&lt;&gt;-100%,IFERROR('1-Kurs'!G475/'1-Kurs'!G474-1,""),"")</f>
        <v/>
      </c>
      <c r="H475" s="1" t="str">
        <f>IF(IFERROR('1-Kurs'!H475/'1-Kurs'!H474-1,"")&lt;&gt;-100%,IFERROR('1-Kurs'!H475/'1-Kurs'!H474-1,""),"")</f>
        <v/>
      </c>
      <c r="I475" s="1" t="str">
        <f>IF(IFERROR('1-Kurs'!I475/'1-Kurs'!I474-1,"")&lt;&gt;-100%,IFERROR('1-Kurs'!I475/'1-Kurs'!I474-1,""),"")</f>
        <v/>
      </c>
      <c r="J475" s="1" t="str">
        <f>IF(IFERROR('1-Kurs'!J475/'1-Kurs'!J474-1,"")&lt;&gt;-100%,IFERROR('1-Kurs'!J475/'1-Kurs'!J474-1,""),"")</f>
        <v/>
      </c>
      <c r="K475" s="1" t="str">
        <f>IF(IFERROR('1-Kurs'!K475/'1-Kurs'!K474-1,"")&lt;&gt;-100%,IFERROR('1-Kurs'!K475/'1-Kurs'!K474-1,""),"")</f>
        <v/>
      </c>
      <c r="L475" s="1" t="str">
        <f>IF(IFERROR('1-Kurs'!L475/'1-Kurs'!L474-1,"")&lt;&gt;-100%,IFERROR('1-Kurs'!L475/'1-Kurs'!L474-1,""),"")</f>
        <v/>
      </c>
      <c r="M475" s="1" t="str">
        <f>IF(IFERROR('1-Kurs'!M475/'1-Kurs'!M474-1,"")&lt;&gt;-100%,IFERROR('1-Kurs'!M475/'1-Kurs'!M474-1,""),"")</f>
        <v/>
      </c>
      <c r="N475" s="1" t="str">
        <f>IF(IFERROR('1-Kurs'!N475/'1-Kurs'!N474-1,"")&lt;&gt;-100%,IFERROR('1-Kurs'!N475/'1-Kurs'!N474-1,""),"")</f>
        <v/>
      </c>
      <c r="O475" s="1" t="str">
        <f>IF(IFERROR('1-Kurs'!O475/'1-Kurs'!O474-1,"")&lt;&gt;-100%,IFERROR('1-Kurs'!O475/'1-Kurs'!O474-1,""),"")</f>
        <v/>
      </c>
      <c r="P475" s="1" t="str">
        <f>IF(IFERROR('1-Kurs'!P475/'1-Kurs'!P474-1,"")&lt;&gt;-100%,IFERROR('1-Kurs'!P475/'1-Kurs'!P474-1,""),"")</f>
        <v/>
      </c>
      <c r="Q475" s="1" t="str">
        <f>IF(IFERROR('1-Kurs'!Q475/'1-Kurs'!Q474-1,"")&lt;&gt;-100%,IFERROR('1-Kurs'!Q475/'1-Kurs'!Q474-1,""),"")</f>
        <v/>
      </c>
      <c r="R475" s="1" t="str">
        <f>IF(IFERROR('1-Kurs'!R475/'1-Kurs'!R474-1,"")&lt;&gt;-100%,IFERROR('1-Kurs'!R475/'1-Kurs'!R474-1,""),"")</f>
        <v/>
      </c>
      <c r="S475" s="1" t="str">
        <f>IF(IFERROR('1-Kurs'!S475/'1-Kurs'!S474-1,"")&lt;&gt;-100%,IFERROR('1-Kurs'!S475/'1-Kurs'!S474-1,""),"")</f>
        <v/>
      </c>
      <c r="T475" s="1" t="str">
        <f>IF(IFERROR('1-Kurs'!T475/'1-Kurs'!T474-1,"")&lt;&gt;-100%,IFERROR('1-Kurs'!T475/'1-Kurs'!T474-1,""),"")</f>
        <v/>
      </c>
      <c r="U475" s="1" t="str">
        <f>IF(IFERROR('1-Kurs'!U475/'1-Kurs'!U474-1,"")&lt;&gt;-100%,IFERROR('1-Kurs'!U475/'1-Kurs'!U474-1,""),"")</f>
        <v/>
      </c>
      <c r="V475" s="1" t="str">
        <f>IF(IFERROR('1-Kurs'!V475/'1-Kurs'!V474-1,"")&lt;&gt;-100%,IFERROR('1-Kurs'!V475/'1-Kurs'!V474-1,""),"")</f>
        <v/>
      </c>
      <c r="W475" s="1" t="str">
        <f>IF(IFERROR('1-Kurs'!W475/'1-Kurs'!W474-1,"")&lt;&gt;-100%,IFERROR('1-Kurs'!W475/'1-Kurs'!W474-1,""),"")</f>
        <v/>
      </c>
      <c r="X475" s="1" t="str">
        <f>IF(IFERROR('1-Kurs'!X475/'1-Kurs'!X474-1,"")&lt;&gt;-100%,IFERROR('1-Kurs'!X475/'1-Kurs'!X474-1,""),"")</f>
        <v/>
      </c>
      <c r="Y475" s="1" t="str">
        <f>IF(IFERROR('1-Kurs'!Y475/'1-Kurs'!Y474-1,"")&lt;&gt;-100%,IFERROR('1-Kurs'!Y475/'1-Kurs'!Y474-1,""),"")</f>
        <v/>
      </c>
      <c r="Z475" s="1" t="str">
        <f>IF(IFERROR('1-Kurs'!Z475/'1-Kurs'!Z474-1,"")&lt;&gt;-100%,IFERROR('1-Kurs'!Z475/'1-Kurs'!Z474-1,""),"")</f>
        <v/>
      </c>
      <c r="AA475" s="1" t="str">
        <f>IF(IFERROR('1-Kurs'!AA475/'1-Kurs'!AA474-1,"")&lt;&gt;-100%,IFERROR('1-Kurs'!AA475/'1-Kurs'!AA474-1,""),"")</f>
        <v/>
      </c>
      <c r="AB475" s="1" t="str">
        <f>IF(IFERROR('1-Kurs'!AB475/'1-Kurs'!AB474-1,"")&lt;&gt;-100%,IFERROR('1-Kurs'!AB475/'1-Kurs'!AB474-1,""),"")</f>
        <v/>
      </c>
      <c r="AC475" s="5"/>
    </row>
    <row r="476" spans="1:29" ht="12.75" customHeight="1" x14ac:dyDescent="0.2">
      <c r="A476" s="9" t="str">
        <f>IF('1-Kurs'!A476=0,"",'1-Kurs'!A476)</f>
        <v/>
      </c>
      <c r="B476" s="1" t="str">
        <f>IF(IFERROR('1-Kurs'!B476/'1-Kurs'!B475-1,"")&lt;&gt;-100%,IFERROR('1-Kurs'!B476/'1-Kurs'!B475-1,""),"")</f>
        <v/>
      </c>
      <c r="C476" s="1" t="str">
        <f>IF(IFERROR('1-Kurs'!C476/'1-Kurs'!C475-1,"")&lt;&gt;-100%,IFERROR('1-Kurs'!C476/'1-Kurs'!C475-1,""),"")</f>
        <v/>
      </c>
      <c r="D476" s="1" t="str">
        <f>IF(IFERROR('1-Kurs'!D476/'1-Kurs'!D475-1,"")&lt;&gt;-100%,IFERROR('1-Kurs'!D476/'1-Kurs'!D475-1,""),"")</f>
        <v/>
      </c>
      <c r="E476" s="1" t="str">
        <f>IF(IFERROR('1-Kurs'!E476/'1-Kurs'!E475-1,"")&lt;&gt;-100%,IFERROR('1-Kurs'!E476/'1-Kurs'!E475-1,""),"")</f>
        <v/>
      </c>
      <c r="F476" s="1" t="str">
        <f>IF(IFERROR('1-Kurs'!F476/'1-Kurs'!F475-1,"")&lt;&gt;-100%,IFERROR('1-Kurs'!F476/'1-Kurs'!F475-1,""),"")</f>
        <v/>
      </c>
      <c r="G476" s="1" t="str">
        <f>IF(IFERROR('1-Kurs'!G476/'1-Kurs'!G475-1,"")&lt;&gt;-100%,IFERROR('1-Kurs'!G476/'1-Kurs'!G475-1,""),"")</f>
        <v/>
      </c>
      <c r="H476" s="1" t="str">
        <f>IF(IFERROR('1-Kurs'!H476/'1-Kurs'!H475-1,"")&lt;&gt;-100%,IFERROR('1-Kurs'!H476/'1-Kurs'!H475-1,""),"")</f>
        <v/>
      </c>
      <c r="I476" s="1" t="str">
        <f>IF(IFERROR('1-Kurs'!I476/'1-Kurs'!I475-1,"")&lt;&gt;-100%,IFERROR('1-Kurs'!I476/'1-Kurs'!I475-1,""),"")</f>
        <v/>
      </c>
      <c r="J476" s="1" t="str">
        <f>IF(IFERROR('1-Kurs'!J476/'1-Kurs'!J475-1,"")&lt;&gt;-100%,IFERROR('1-Kurs'!J476/'1-Kurs'!J475-1,""),"")</f>
        <v/>
      </c>
      <c r="K476" s="1" t="str">
        <f>IF(IFERROR('1-Kurs'!K476/'1-Kurs'!K475-1,"")&lt;&gt;-100%,IFERROR('1-Kurs'!K476/'1-Kurs'!K475-1,""),"")</f>
        <v/>
      </c>
      <c r="L476" s="1" t="str">
        <f>IF(IFERROR('1-Kurs'!L476/'1-Kurs'!L475-1,"")&lt;&gt;-100%,IFERROR('1-Kurs'!L476/'1-Kurs'!L475-1,""),"")</f>
        <v/>
      </c>
      <c r="M476" s="1" t="str">
        <f>IF(IFERROR('1-Kurs'!M476/'1-Kurs'!M475-1,"")&lt;&gt;-100%,IFERROR('1-Kurs'!M476/'1-Kurs'!M475-1,""),"")</f>
        <v/>
      </c>
      <c r="N476" s="1" t="str">
        <f>IF(IFERROR('1-Kurs'!N476/'1-Kurs'!N475-1,"")&lt;&gt;-100%,IFERROR('1-Kurs'!N476/'1-Kurs'!N475-1,""),"")</f>
        <v/>
      </c>
      <c r="O476" s="1" t="str">
        <f>IF(IFERROR('1-Kurs'!O476/'1-Kurs'!O475-1,"")&lt;&gt;-100%,IFERROR('1-Kurs'!O476/'1-Kurs'!O475-1,""),"")</f>
        <v/>
      </c>
      <c r="P476" s="1" t="str">
        <f>IF(IFERROR('1-Kurs'!P476/'1-Kurs'!P475-1,"")&lt;&gt;-100%,IFERROR('1-Kurs'!P476/'1-Kurs'!P475-1,""),"")</f>
        <v/>
      </c>
      <c r="Q476" s="1" t="str">
        <f>IF(IFERROR('1-Kurs'!Q476/'1-Kurs'!Q475-1,"")&lt;&gt;-100%,IFERROR('1-Kurs'!Q476/'1-Kurs'!Q475-1,""),"")</f>
        <v/>
      </c>
      <c r="R476" s="1" t="str">
        <f>IF(IFERROR('1-Kurs'!R476/'1-Kurs'!R475-1,"")&lt;&gt;-100%,IFERROR('1-Kurs'!R476/'1-Kurs'!R475-1,""),"")</f>
        <v/>
      </c>
      <c r="S476" s="1" t="str">
        <f>IF(IFERROR('1-Kurs'!S476/'1-Kurs'!S475-1,"")&lt;&gt;-100%,IFERROR('1-Kurs'!S476/'1-Kurs'!S475-1,""),"")</f>
        <v/>
      </c>
      <c r="T476" s="1" t="str">
        <f>IF(IFERROR('1-Kurs'!T476/'1-Kurs'!T475-1,"")&lt;&gt;-100%,IFERROR('1-Kurs'!T476/'1-Kurs'!T475-1,""),"")</f>
        <v/>
      </c>
      <c r="U476" s="1" t="str">
        <f>IF(IFERROR('1-Kurs'!U476/'1-Kurs'!U475-1,"")&lt;&gt;-100%,IFERROR('1-Kurs'!U476/'1-Kurs'!U475-1,""),"")</f>
        <v/>
      </c>
      <c r="V476" s="1" t="str">
        <f>IF(IFERROR('1-Kurs'!V476/'1-Kurs'!V475-1,"")&lt;&gt;-100%,IFERROR('1-Kurs'!V476/'1-Kurs'!V475-1,""),"")</f>
        <v/>
      </c>
      <c r="W476" s="1" t="str">
        <f>IF(IFERROR('1-Kurs'!W476/'1-Kurs'!W475-1,"")&lt;&gt;-100%,IFERROR('1-Kurs'!W476/'1-Kurs'!W475-1,""),"")</f>
        <v/>
      </c>
      <c r="X476" s="1" t="str">
        <f>IF(IFERROR('1-Kurs'!X476/'1-Kurs'!X475-1,"")&lt;&gt;-100%,IFERROR('1-Kurs'!X476/'1-Kurs'!X475-1,""),"")</f>
        <v/>
      </c>
      <c r="Y476" s="1" t="str">
        <f>IF(IFERROR('1-Kurs'!Y476/'1-Kurs'!Y475-1,"")&lt;&gt;-100%,IFERROR('1-Kurs'!Y476/'1-Kurs'!Y475-1,""),"")</f>
        <v/>
      </c>
      <c r="Z476" s="1" t="str">
        <f>IF(IFERROR('1-Kurs'!Z476/'1-Kurs'!Z475-1,"")&lt;&gt;-100%,IFERROR('1-Kurs'!Z476/'1-Kurs'!Z475-1,""),"")</f>
        <v/>
      </c>
      <c r="AA476" s="1" t="str">
        <f>IF(IFERROR('1-Kurs'!AA476/'1-Kurs'!AA475-1,"")&lt;&gt;-100%,IFERROR('1-Kurs'!AA476/'1-Kurs'!AA475-1,""),"")</f>
        <v/>
      </c>
      <c r="AB476" s="1" t="str">
        <f>IF(IFERROR('1-Kurs'!AB476/'1-Kurs'!AB475-1,"")&lt;&gt;-100%,IFERROR('1-Kurs'!AB476/'1-Kurs'!AB475-1,""),"")</f>
        <v/>
      </c>
      <c r="AC476" s="5"/>
    </row>
    <row r="477" spans="1:29" ht="12.75" customHeight="1" x14ac:dyDescent="0.2">
      <c r="A477" s="9" t="str">
        <f>IF('1-Kurs'!A477=0,"",'1-Kurs'!A477)</f>
        <v/>
      </c>
      <c r="B477" s="1" t="str">
        <f>IF(IFERROR('1-Kurs'!B477/'1-Kurs'!B476-1,"")&lt;&gt;-100%,IFERROR('1-Kurs'!B477/'1-Kurs'!B476-1,""),"")</f>
        <v/>
      </c>
      <c r="C477" s="1" t="str">
        <f>IF(IFERROR('1-Kurs'!C477/'1-Kurs'!C476-1,"")&lt;&gt;-100%,IFERROR('1-Kurs'!C477/'1-Kurs'!C476-1,""),"")</f>
        <v/>
      </c>
      <c r="D477" s="1" t="str">
        <f>IF(IFERROR('1-Kurs'!D477/'1-Kurs'!D476-1,"")&lt;&gt;-100%,IFERROR('1-Kurs'!D477/'1-Kurs'!D476-1,""),"")</f>
        <v/>
      </c>
      <c r="E477" s="1" t="str">
        <f>IF(IFERROR('1-Kurs'!E477/'1-Kurs'!E476-1,"")&lt;&gt;-100%,IFERROR('1-Kurs'!E477/'1-Kurs'!E476-1,""),"")</f>
        <v/>
      </c>
      <c r="F477" s="1" t="str">
        <f>IF(IFERROR('1-Kurs'!F477/'1-Kurs'!F476-1,"")&lt;&gt;-100%,IFERROR('1-Kurs'!F477/'1-Kurs'!F476-1,""),"")</f>
        <v/>
      </c>
      <c r="G477" s="1" t="str">
        <f>IF(IFERROR('1-Kurs'!G477/'1-Kurs'!G476-1,"")&lt;&gt;-100%,IFERROR('1-Kurs'!G477/'1-Kurs'!G476-1,""),"")</f>
        <v/>
      </c>
      <c r="H477" s="1" t="str">
        <f>IF(IFERROR('1-Kurs'!H477/'1-Kurs'!H476-1,"")&lt;&gt;-100%,IFERROR('1-Kurs'!H477/'1-Kurs'!H476-1,""),"")</f>
        <v/>
      </c>
      <c r="I477" s="1" t="str">
        <f>IF(IFERROR('1-Kurs'!I477/'1-Kurs'!I476-1,"")&lt;&gt;-100%,IFERROR('1-Kurs'!I477/'1-Kurs'!I476-1,""),"")</f>
        <v/>
      </c>
      <c r="J477" s="1" t="str">
        <f>IF(IFERROR('1-Kurs'!J477/'1-Kurs'!J476-1,"")&lt;&gt;-100%,IFERROR('1-Kurs'!J477/'1-Kurs'!J476-1,""),"")</f>
        <v/>
      </c>
      <c r="K477" s="1" t="str">
        <f>IF(IFERROR('1-Kurs'!K477/'1-Kurs'!K476-1,"")&lt;&gt;-100%,IFERROR('1-Kurs'!K477/'1-Kurs'!K476-1,""),"")</f>
        <v/>
      </c>
      <c r="L477" s="1" t="str">
        <f>IF(IFERROR('1-Kurs'!L477/'1-Kurs'!L476-1,"")&lt;&gt;-100%,IFERROR('1-Kurs'!L477/'1-Kurs'!L476-1,""),"")</f>
        <v/>
      </c>
      <c r="M477" s="1" t="str">
        <f>IF(IFERROR('1-Kurs'!M477/'1-Kurs'!M476-1,"")&lt;&gt;-100%,IFERROR('1-Kurs'!M477/'1-Kurs'!M476-1,""),"")</f>
        <v/>
      </c>
      <c r="N477" s="1" t="str">
        <f>IF(IFERROR('1-Kurs'!N477/'1-Kurs'!N476-1,"")&lt;&gt;-100%,IFERROR('1-Kurs'!N477/'1-Kurs'!N476-1,""),"")</f>
        <v/>
      </c>
      <c r="O477" s="1" t="str">
        <f>IF(IFERROR('1-Kurs'!O477/'1-Kurs'!O476-1,"")&lt;&gt;-100%,IFERROR('1-Kurs'!O477/'1-Kurs'!O476-1,""),"")</f>
        <v/>
      </c>
      <c r="P477" s="1" t="str">
        <f>IF(IFERROR('1-Kurs'!P477/'1-Kurs'!P476-1,"")&lt;&gt;-100%,IFERROR('1-Kurs'!P477/'1-Kurs'!P476-1,""),"")</f>
        <v/>
      </c>
      <c r="Q477" s="1" t="str">
        <f>IF(IFERROR('1-Kurs'!Q477/'1-Kurs'!Q476-1,"")&lt;&gt;-100%,IFERROR('1-Kurs'!Q477/'1-Kurs'!Q476-1,""),"")</f>
        <v/>
      </c>
      <c r="R477" s="1" t="str">
        <f>IF(IFERROR('1-Kurs'!R477/'1-Kurs'!R476-1,"")&lt;&gt;-100%,IFERROR('1-Kurs'!R477/'1-Kurs'!R476-1,""),"")</f>
        <v/>
      </c>
      <c r="S477" s="1" t="str">
        <f>IF(IFERROR('1-Kurs'!S477/'1-Kurs'!S476-1,"")&lt;&gt;-100%,IFERROR('1-Kurs'!S477/'1-Kurs'!S476-1,""),"")</f>
        <v/>
      </c>
      <c r="T477" s="1" t="str">
        <f>IF(IFERROR('1-Kurs'!T477/'1-Kurs'!T476-1,"")&lt;&gt;-100%,IFERROR('1-Kurs'!T477/'1-Kurs'!T476-1,""),"")</f>
        <v/>
      </c>
      <c r="U477" s="1" t="str">
        <f>IF(IFERROR('1-Kurs'!U477/'1-Kurs'!U476-1,"")&lt;&gt;-100%,IFERROR('1-Kurs'!U477/'1-Kurs'!U476-1,""),"")</f>
        <v/>
      </c>
      <c r="V477" s="1" t="str">
        <f>IF(IFERROR('1-Kurs'!V477/'1-Kurs'!V476-1,"")&lt;&gt;-100%,IFERROR('1-Kurs'!V477/'1-Kurs'!V476-1,""),"")</f>
        <v/>
      </c>
      <c r="W477" s="1" t="str">
        <f>IF(IFERROR('1-Kurs'!W477/'1-Kurs'!W476-1,"")&lt;&gt;-100%,IFERROR('1-Kurs'!W477/'1-Kurs'!W476-1,""),"")</f>
        <v/>
      </c>
      <c r="X477" s="1" t="str">
        <f>IF(IFERROR('1-Kurs'!X477/'1-Kurs'!X476-1,"")&lt;&gt;-100%,IFERROR('1-Kurs'!X477/'1-Kurs'!X476-1,""),"")</f>
        <v/>
      </c>
      <c r="Y477" s="1" t="str">
        <f>IF(IFERROR('1-Kurs'!Y477/'1-Kurs'!Y476-1,"")&lt;&gt;-100%,IFERROR('1-Kurs'!Y477/'1-Kurs'!Y476-1,""),"")</f>
        <v/>
      </c>
      <c r="Z477" s="1" t="str">
        <f>IF(IFERROR('1-Kurs'!Z477/'1-Kurs'!Z476-1,"")&lt;&gt;-100%,IFERROR('1-Kurs'!Z477/'1-Kurs'!Z476-1,""),"")</f>
        <v/>
      </c>
      <c r="AA477" s="1" t="str">
        <f>IF(IFERROR('1-Kurs'!AA477/'1-Kurs'!AA476-1,"")&lt;&gt;-100%,IFERROR('1-Kurs'!AA477/'1-Kurs'!AA476-1,""),"")</f>
        <v/>
      </c>
      <c r="AB477" s="1" t="str">
        <f>IF(IFERROR('1-Kurs'!AB477/'1-Kurs'!AB476-1,"")&lt;&gt;-100%,IFERROR('1-Kurs'!AB477/'1-Kurs'!AB476-1,""),"")</f>
        <v/>
      </c>
      <c r="AC477" s="5"/>
    </row>
    <row r="478" spans="1:29" ht="12.75" customHeight="1" x14ac:dyDescent="0.2">
      <c r="A478" s="9" t="str">
        <f>IF('1-Kurs'!A478=0,"",'1-Kurs'!A478)</f>
        <v/>
      </c>
      <c r="B478" s="1" t="str">
        <f>IF(IFERROR('1-Kurs'!B478/'1-Kurs'!B477-1,"")&lt;&gt;-100%,IFERROR('1-Kurs'!B478/'1-Kurs'!B477-1,""),"")</f>
        <v/>
      </c>
      <c r="C478" s="1" t="str">
        <f>IF(IFERROR('1-Kurs'!C478/'1-Kurs'!C477-1,"")&lt;&gt;-100%,IFERROR('1-Kurs'!C478/'1-Kurs'!C477-1,""),"")</f>
        <v/>
      </c>
      <c r="D478" s="1" t="str">
        <f>IF(IFERROR('1-Kurs'!D478/'1-Kurs'!D477-1,"")&lt;&gt;-100%,IFERROR('1-Kurs'!D478/'1-Kurs'!D477-1,""),"")</f>
        <v/>
      </c>
      <c r="E478" s="1" t="str">
        <f>IF(IFERROR('1-Kurs'!E478/'1-Kurs'!E477-1,"")&lt;&gt;-100%,IFERROR('1-Kurs'!E478/'1-Kurs'!E477-1,""),"")</f>
        <v/>
      </c>
      <c r="F478" s="1" t="str">
        <f>IF(IFERROR('1-Kurs'!F478/'1-Kurs'!F477-1,"")&lt;&gt;-100%,IFERROR('1-Kurs'!F478/'1-Kurs'!F477-1,""),"")</f>
        <v/>
      </c>
      <c r="G478" s="1" t="str">
        <f>IF(IFERROR('1-Kurs'!G478/'1-Kurs'!G477-1,"")&lt;&gt;-100%,IFERROR('1-Kurs'!G478/'1-Kurs'!G477-1,""),"")</f>
        <v/>
      </c>
      <c r="H478" s="1" t="str">
        <f>IF(IFERROR('1-Kurs'!H478/'1-Kurs'!H477-1,"")&lt;&gt;-100%,IFERROR('1-Kurs'!H478/'1-Kurs'!H477-1,""),"")</f>
        <v/>
      </c>
      <c r="I478" s="1" t="str">
        <f>IF(IFERROR('1-Kurs'!I478/'1-Kurs'!I477-1,"")&lt;&gt;-100%,IFERROR('1-Kurs'!I478/'1-Kurs'!I477-1,""),"")</f>
        <v/>
      </c>
      <c r="J478" s="1" t="str">
        <f>IF(IFERROR('1-Kurs'!J478/'1-Kurs'!J477-1,"")&lt;&gt;-100%,IFERROR('1-Kurs'!J478/'1-Kurs'!J477-1,""),"")</f>
        <v/>
      </c>
      <c r="K478" s="1" t="str">
        <f>IF(IFERROR('1-Kurs'!K478/'1-Kurs'!K477-1,"")&lt;&gt;-100%,IFERROR('1-Kurs'!K478/'1-Kurs'!K477-1,""),"")</f>
        <v/>
      </c>
      <c r="L478" s="1" t="str">
        <f>IF(IFERROR('1-Kurs'!L478/'1-Kurs'!L477-1,"")&lt;&gt;-100%,IFERROR('1-Kurs'!L478/'1-Kurs'!L477-1,""),"")</f>
        <v/>
      </c>
      <c r="M478" s="1" t="str">
        <f>IF(IFERROR('1-Kurs'!M478/'1-Kurs'!M477-1,"")&lt;&gt;-100%,IFERROR('1-Kurs'!M478/'1-Kurs'!M477-1,""),"")</f>
        <v/>
      </c>
      <c r="N478" s="1" t="str">
        <f>IF(IFERROR('1-Kurs'!N478/'1-Kurs'!N477-1,"")&lt;&gt;-100%,IFERROR('1-Kurs'!N478/'1-Kurs'!N477-1,""),"")</f>
        <v/>
      </c>
      <c r="O478" s="1" t="str">
        <f>IF(IFERROR('1-Kurs'!O478/'1-Kurs'!O477-1,"")&lt;&gt;-100%,IFERROR('1-Kurs'!O478/'1-Kurs'!O477-1,""),"")</f>
        <v/>
      </c>
      <c r="P478" s="1" t="str">
        <f>IF(IFERROR('1-Kurs'!P478/'1-Kurs'!P477-1,"")&lt;&gt;-100%,IFERROR('1-Kurs'!P478/'1-Kurs'!P477-1,""),"")</f>
        <v/>
      </c>
      <c r="Q478" s="1" t="str">
        <f>IF(IFERROR('1-Kurs'!Q478/'1-Kurs'!Q477-1,"")&lt;&gt;-100%,IFERROR('1-Kurs'!Q478/'1-Kurs'!Q477-1,""),"")</f>
        <v/>
      </c>
      <c r="R478" s="1" t="str">
        <f>IF(IFERROR('1-Kurs'!R478/'1-Kurs'!R477-1,"")&lt;&gt;-100%,IFERROR('1-Kurs'!R478/'1-Kurs'!R477-1,""),"")</f>
        <v/>
      </c>
      <c r="S478" s="1" t="str">
        <f>IF(IFERROR('1-Kurs'!S478/'1-Kurs'!S477-1,"")&lt;&gt;-100%,IFERROR('1-Kurs'!S478/'1-Kurs'!S477-1,""),"")</f>
        <v/>
      </c>
      <c r="T478" s="1" t="str">
        <f>IF(IFERROR('1-Kurs'!T478/'1-Kurs'!T477-1,"")&lt;&gt;-100%,IFERROR('1-Kurs'!T478/'1-Kurs'!T477-1,""),"")</f>
        <v/>
      </c>
      <c r="U478" s="1" t="str">
        <f>IF(IFERROR('1-Kurs'!U478/'1-Kurs'!U477-1,"")&lt;&gt;-100%,IFERROR('1-Kurs'!U478/'1-Kurs'!U477-1,""),"")</f>
        <v/>
      </c>
      <c r="V478" s="1" t="str">
        <f>IF(IFERROR('1-Kurs'!V478/'1-Kurs'!V477-1,"")&lt;&gt;-100%,IFERROR('1-Kurs'!V478/'1-Kurs'!V477-1,""),"")</f>
        <v/>
      </c>
      <c r="W478" s="1" t="str">
        <f>IF(IFERROR('1-Kurs'!W478/'1-Kurs'!W477-1,"")&lt;&gt;-100%,IFERROR('1-Kurs'!W478/'1-Kurs'!W477-1,""),"")</f>
        <v/>
      </c>
      <c r="X478" s="1" t="str">
        <f>IF(IFERROR('1-Kurs'!X478/'1-Kurs'!X477-1,"")&lt;&gt;-100%,IFERROR('1-Kurs'!X478/'1-Kurs'!X477-1,""),"")</f>
        <v/>
      </c>
      <c r="Y478" s="1" t="str">
        <f>IF(IFERROR('1-Kurs'!Y478/'1-Kurs'!Y477-1,"")&lt;&gt;-100%,IFERROR('1-Kurs'!Y478/'1-Kurs'!Y477-1,""),"")</f>
        <v/>
      </c>
      <c r="Z478" s="1" t="str">
        <f>IF(IFERROR('1-Kurs'!Z478/'1-Kurs'!Z477-1,"")&lt;&gt;-100%,IFERROR('1-Kurs'!Z478/'1-Kurs'!Z477-1,""),"")</f>
        <v/>
      </c>
      <c r="AA478" s="1" t="str">
        <f>IF(IFERROR('1-Kurs'!AA478/'1-Kurs'!AA477-1,"")&lt;&gt;-100%,IFERROR('1-Kurs'!AA478/'1-Kurs'!AA477-1,""),"")</f>
        <v/>
      </c>
      <c r="AB478" s="1" t="str">
        <f>IF(IFERROR('1-Kurs'!AB478/'1-Kurs'!AB477-1,"")&lt;&gt;-100%,IFERROR('1-Kurs'!AB478/'1-Kurs'!AB477-1,""),"")</f>
        <v/>
      </c>
      <c r="AC478" s="5"/>
    </row>
    <row r="479" spans="1:29" ht="12.75" customHeight="1" x14ac:dyDescent="0.2">
      <c r="A479" s="9" t="str">
        <f>IF('1-Kurs'!A479=0,"",'1-Kurs'!A479)</f>
        <v/>
      </c>
      <c r="B479" s="1" t="str">
        <f>IF(IFERROR('1-Kurs'!B479/'1-Kurs'!B478-1,"")&lt;&gt;-100%,IFERROR('1-Kurs'!B479/'1-Kurs'!B478-1,""),"")</f>
        <v/>
      </c>
      <c r="C479" s="1" t="str">
        <f>IF(IFERROR('1-Kurs'!C479/'1-Kurs'!C478-1,"")&lt;&gt;-100%,IFERROR('1-Kurs'!C479/'1-Kurs'!C478-1,""),"")</f>
        <v/>
      </c>
      <c r="D479" s="1" t="str">
        <f>IF(IFERROR('1-Kurs'!D479/'1-Kurs'!D478-1,"")&lt;&gt;-100%,IFERROR('1-Kurs'!D479/'1-Kurs'!D478-1,""),"")</f>
        <v/>
      </c>
      <c r="E479" s="1" t="str">
        <f>IF(IFERROR('1-Kurs'!E479/'1-Kurs'!E478-1,"")&lt;&gt;-100%,IFERROR('1-Kurs'!E479/'1-Kurs'!E478-1,""),"")</f>
        <v/>
      </c>
      <c r="F479" s="1" t="str">
        <f>IF(IFERROR('1-Kurs'!F479/'1-Kurs'!F478-1,"")&lt;&gt;-100%,IFERROR('1-Kurs'!F479/'1-Kurs'!F478-1,""),"")</f>
        <v/>
      </c>
      <c r="G479" s="1" t="str">
        <f>IF(IFERROR('1-Kurs'!G479/'1-Kurs'!G478-1,"")&lt;&gt;-100%,IFERROR('1-Kurs'!G479/'1-Kurs'!G478-1,""),"")</f>
        <v/>
      </c>
      <c r="H479" s="1" t="str">
        <f>IF(IFERROR('1-Kurs'!H479/'1-Kurs'!H478-1,"")&lt;&gt;-100%,IFERROR('1-Kurs'!H479/'1-Kurs'!H478-1,""),"")</f>
        <v/>
      </c>
      <c r="I479" s="1" t="str">
        <f>IF(IFERROR('1-Kurs'!I479/'1-Kurs'!I478-1,"")&lt;&gt;-100%,IFERROR('1-Kurs'!I479/'1-Kurs'!I478-1,""),"")</f>
        <v/>
      </c>
      <c r="J479" s="1" t="str">
        <f>IF(IFERROR('1-Kurs'!J479/'1-Kurs'!J478-1,"")&lt;&gt;-100%,IFERROR('1-Kurs'!J479/'1-Kurs'!J478-1,""),"")</f>
        <v/>
      </c>
      <c r="K479" s="1" t="str">
        <f>IF(IFERROR('1-Kurs'!K479/'1-Kurs'!K478-1,"")&lt;&gt;-100%,IFERROR('1-Kurs'!K479/'1-Kurs'!K478-1,""),"")</f>
        <v/>
      </c>
      <c r="L479" s="1" t="str">
        <f>IF(IFERROR('1-Kurs'!L479/'1-Kurs'!L478-1,"")&lt;&gt;-100%,IFERROR('1-Kurs'!L479/'1-Kurs'!L478-1,""),"")</f>
        <v/>
      </c>
      <c r="M479" s="1" t="str">
        <f>IF(IFERROR('1-Kurs'!M479/'1-Kurs'!M478-1,"")&lt;&gt;-100%,IFERROR('1-Kurs'!M479/'1-Kurs'!M478-1,""),"")</f>
        <v/>
      </c>
      <c r="N479" s="1" t="str">
        <f>IF(IFERROR('1-Kurs'!N479/'1-Kurs'!N478-1,"")&lt;&gt;-100%,IFERROR('1-Kurs'!N479/'1-Kurs'!N478-1,""),"")</f>
        <v/>
      </c>
      <c r="O479" s="1" t="str">
        <f>IF(IFERROR('1-Kurs'!O479/'1-Kurs'!O478-1,"")&lt;&gt;-100%,IFERROR('1-Kurs'!O479/'1-Kurs'!O478-1,""),"")</f>
        <v/>
      </c>
      <c r="P479" s="1" t="str">
        <f>IF(IFERROR('1-Kurs'!P479/'1-Kurs'!P478-1,"")&lt;&gt;-100%,IFERROR('1-Kurs'!P479/'1-Kurs'!P478-1,""),"")</f>
        <v/>
      </c>
      <c r="Q479" s="1" t="str">
        <f>IF(IFERROR('1-Kurs'!Q479/'1-Kurs'!Q478-1,"")&lt;&gt;-100%,IFERROR('1-Kurs'!Q479/'1-Kurs'!Q478-1,""),"")</f>
        <v/>
      </c>
      <c r="R479" s="1" t="str">
        <f>IF(IFERROR('1-Kurs'!R479/'1-Kurs'!R478-1,"")&lt;&gt;-100%,IFERROR('1-Kurs'!R479/'1-Kurs'!R478-1,""),"")</f>
        <v/>
      </c>
      <c r="S479" s="1" t="str">
        <f>IF(IFERROR('1-Kurs'!S479/'1-Kurs'!S478-1,"")&lt;&gt;-100%,IFERROR('1-Kurs'!S479/'1-Kurs'!S478-1,""),"")</f>
        <v/>
      </c>
      <c r="T479" s="1" t="str">
        <f>IF(IFERROR('1-Kurs'!T479/'1-Kurs'!T478-1,"")&lt;&gt;-100%,IFERROR('1-Kurs'!T479/'1-Kurs'!T478-1,""),"")</f>
        <v/>
      </c>
      <c r="U479" s="1" t="str">
        <f>IF(IFERROR('1-Kurs'!U479/'1-Kurs'!U478-1,"")&lt;&gt;-100%,IFERROR('1-Kurs'!U479/'1-Kurs'!U478-1,""),"")</f>
        <v/>
      </c>
      <c r="V479" s="1" t="str">
        <f>IF(IFERROR('1-Kurs'!V479/'1-Kurs'!V478-1,"")&lt;&gt;-100%,IFERROR('1-Kurs'!V479/'1-Kurs'!V478-1,""),"")</f>
        <v/>
      </c>
      <c r="W479" s="1" t="str">
        <f>IF(IFERROR('1-Kurs'!W479/'1-Kurs'!W478-1,"")&lt;&gt;-100%,IFERROR('1-Kurs'!W479/'1-Kurs'!W478-1,""),"")</f>
        <v/>
      </c>
      <c r="X479" s="1" t="str">
        <f>IF(IFERROR('1-Kurs'!X479/'1-Kurs'!X478-1,"")&lt;&gt;-100%,IFERROR('1-Kurs'!X479/'1-Kurs'!X478-1,""),"")</f>
        <v/>
      </c>
      <c r="Y479" s="1" t="str">
        <f>IF(IFERROR('1-Kurs'!Y479/'1-Kurs'!Y478-1,"")&lt;&gt;-100%,IFERROR('1-Kurs'!Y479/'1-Kurs'!Y478-1,""),"")</f>
        <v/>
      </c>
      <c r="Z479" s="1" t="str">
        <f>IF(IFERROR('1-Kurs'!Z479/'1-Kurs'!Z478-1,"")&lt;&gt;-100%,IFERROR('1-Kurs'!Z479/'1-Kurs'!Z478-1,""),"")</f>
        <v/>
      </c>
      <c r="AA479" s="1" t="str">
        <f>IF(IFERROR('1-Kurs'!AA479/'1-Kurs'!AA478-1,"")&lt;&gt;-100%,IFERROR('1-Kurs'!AA479/'1-Kurs'!AA478-1,""),"")</f>
        <v/>
      </c>
      <c r="AB479" s="1" t="str">
        <f>IF(IFERROR('1-Kurs'!AB479/'1-Kurs'!AB478-1,"")&lt;&gt;-100%,IFERROR('1-Kurs'!AB479/'1-Kurs'!AB478-1,""),"")</f>
        <v/>
      </c>
      <c r="AC479" s="5"/>
    </row>
    <row r="480" spans="1:29" ht="12.75" customHeight="1" x14ac:dyDescent="0.2">
      <c r="A480" s="9" t="str">
        <f>IF('1-Kurs'!A480=0,"",'1-Kurs'!A480)</f>
        <v/>
      </c>
      <c r="B480" s="1" t="str">
        <f>IF(IFERROR('1-Kurs'!B480/'1-Kurs'!B479-1,"")&lt;&gt;-100%,IFERROR('1-Kurs'!B480/'1-Kurs'!B479-1,""),"")</f>
        <v/>
      </c>
      <c r="C480" s="1" t="str">
        <f>IF(IFERROR('1-Kurs'!C480/'1-Kurs'!C479-1,"")&lt;&gt;-100%,IFERROR('1-Kurs'!C480/'1-Kurs'!C479-1,""),"")</f>
        <v/>
      </c>
      <c r="D480" s="1" t="str">
        <f>IF(IFERROR('1-Kurs'!D480/'1-Kurs'!D479-1,"")&lt;&gt;-100%,IFERROR('1-Kurs'!D480/'1-Kurs'!D479-1,""),"")</f>
        <v/>
      </c>
      <c r="E480" s="1" t="str">
        <f>IF(IFERROR('1-Kurs'!E480/'1-Kurs'!E479-1,"")&lt;&gt;-100%,IFERROR('1-Kurs'!E480/'1-Kurs'!E479-1,""),"")</f>
        <v/>
      </c>
      <c r="F480" s="1" t="str">
        <f>IF(IFERROR('1-Kurs'!F480/'1-Kurs'!F479-1,"")&lt;&gt;-100%,IFERROR('1-Kurs'!F480/'1-Kurs'!F479-1,""),"")</f>
        <v/>
      </c>
      <c r="G480" s="1" t="str">
        <f>IF(IFERROR('1-Kurs'!G480/'1-Kurs'!G479-1,"")&lt;&gt;-100%,IFERROR('1-Kurs'!G480/'1-Kurs'!G479-1,""),"")</f>
        <v/>
      </c>
      <c r="H480" s="1" t="str">
        <f>IF(IFERROR('1-Kurs'!H480/'1-Kurs'!H479-1,"")&lt;&gt;-100%,IFERROR('1-Kurs'!H480/'1-Kurs'!H479-1,""),"")</f>
        <v/>
      </c>
      <c r="I480" s="1" t="str">
        <f>IF(IFERROR('1-Kurs'!I480/'1-Kurs'!I479-1,"")&lt;&gt;-100%,IFERROR('1-Kurs'!I480/'1-Kurs'!I479-1,""),"")</f>
        <v/>
      </c>
      <c r="J480" s="1" t="str">
        <f>IF(IFERROR('1-Kurs'!J480/'1-Kurs'!J479-1,"")&lt;&gt;-100%,IFERROR('1-Kurs'!J480/'1-Kurs'!J479-1,""),"")</f>
        <v/>
      </c>
      <c r="K480" s="1" t="str">
        <f>IF(IFERROR('1-Kurs'!K480/'1-Kurs'!K479-1,"")&lt;&gt;-100%,IFERROR('1-Kurs'!K480/'1-Kurs'!K479-1,""),"")</f>
        <v/>
      </c>
      <c r="L480" s="1" t="str">
        <f>IF(IFERROR('1-Kurs'!L480/'1-Kurs'!L479-1,"")&lt;&gt;-100%,IFERROR('1-Kurs'!L480/'1-Kurs'!L479-1,""),"")</f>
        <v/>
      </c>
      <c r="M480" s="1" t="str">
        <f>IF(IFERROR('1-Kurs'!M480/'1-Kurs'!M479-1,"")&lt;&gt;-100%,IFERROR('1-Kurs'!M480/'1-Kurs'!M479-1,""),"")</f>
        <v/>
      </c>
      <c r="N480" s="1" t="str">
        <f>IF(IFERROR('1-Kurs'!N480/'1-Kurs'!N479-1,"")&lt;&gt;-100%,IFERROR('1-Kurs'!N480/'1-Kurs'!N479-1,""),"")</f>
        <v/>
      </c>
      <c r="O480" s="1" t="str">
        <f>IF(IFERROR('1-Kurs'!O480/'1-Kurs'!O479-1,"")&lt;&gt;-100%,IFERROR('1-Kurs'!O480/'1-Kurs'!O479-1,""),"")</f>
        <v/>
      </c>
      <c r="P480" s="1" t="str">
        <f>IF(IFERROR('1-Kurs'!P480/'1-Kurs'!P479-1,"")&lt;&gt;-100%,IFERROR('1-Kurs'!P480/'1-Kurs'!P479-1,""),"")</f>
        <v/>
      </c>
      <c r="Q480" s="1" t="str">
        <f>IF(IFERROR('1-Kurs'!Q480/'1-Kurs'!Q479-1,"")&lt;&gt;-100%,IFERROR('1-Kurs'!Q480/'1-Kurs'!Q479-1,""),"")</f>
        <v/>
      </c>
      <c r="R480" s="1" t="str">
        <f>IF(IFERROR('1-Kurs'!R480/'1-Kurs'!R479-1,"")&lt;&gt;-100%,IFERROR('1-Kurs'!R480/'1-Kurs'!R479-1,""),"")</f>
        <v/>
      </c>
      <c r="S480" s="1" t="str">
        <f>IF(IFERROR('1-Kurs'!S480/'1-Kurs'!S479-1,"")&lt;&gt;-100%,IFERROR('1-Kurs'!S480/'1-Kurs'!S479-1,""),"")</f>
        <v/>
      </c>
      <c r="T480" s="1" t="str">
        <f>IF(IFERROR('1-Kurs'!T480/'1-Kurs'!T479-1,"")&lt;&gt;-100%,IFERROR('1-Kurs'!T480/'1-Kurs'!T479-1,""),"")</f>
        <v/>
      </c>
      <c r="U480" s="1" t="str">
        <f>IF(IFERROR('1-Kurs'!U480/'1-Kurs'!U479-1,"")&lt;&gt;-100%,IFERROR('1-Kurs'!U480/'1-Kurs'!U479-1,""),"")</f>
        <v/>
      </c>
      <c r="V480" s="1" t="str">
        <f>IF(IFERROR('1-Kurs'!V480/'1-Kurs'!V479-1,"")&lt;&gt;-100%,IFERROR('1-Kurs'!V480/'1-Kurs'!V479-1,""),"")</f>
        <v/>
      </c>
      <c r="W480" s="1" t="str">
        <f>IF(IFERROR('1-Kurs'!W480/'1-Kurs'!W479-1,"")&lt;&gt;-100%,IFERROR('1-Kurs'!W480/'1-Kurs'!W479-1,""),"")</f>
        <v/>
      </c>
      <c r="X480" s="1" t="str">
        <f>IF(IFERROR('1-Kurs'!X480/'1-Kurs'!X479-1,"")&lt;&gt;-100%,IFERROR('1-Kurs'!X480/'1-Kurs'!X479-1,""),"")</f>
        <v/>
      </c>
      <c r="Y480" s="1" t="str">
        <f>IF(IFERROR('1-Kurs'!Y480/'1-Kurs'!Y479-1,"")&lt;&gt;-100%,IFERROR('1-Kurs'!Y480/'1-Kurs'!Y479-1,""),"")</f>
        <v/>
      </c>
      <c r="Z480" s="1" t="str">
        <f>IF(IFERROR('1-Kurs'!Z480/'1-Kurs'!Z479-1,"")&lt;&gt;-100%,IFERROR('1-Kurs'!Z480/'1-Kurs'!Z479-1,""),"")</f>
        <v/>
      </c>
      <c r="AA480" s="1" t="str">
        <f>IF(IFERROR('1-Kurs'!AA480/'1-Kurs'!AA479-1,"")&lt;&gt;-100%,IFERROR('1-Kurs'!AA480/'1-Kurs'!AA479-1,""),"")</f>
        <v/>
      </c>
      <c r="AB480" s="1" t="str">
        <f>IF(IFERROR('1-Kurs'!AB480/'1-Kurs'!AB479-1,"")&lt;&gt;-100%,IFERROR('1-Kurs'!AB480/'1-Kurs'!AB479-1,""),"")</f>
        <v/>
      </c>
      <c r="AC480" s="5"/>
    </row>
    <row r="481" spans="1:29" ht="12.75" customHeight="1" x14ac:dyDescent="0.2">
      <c r="A481" s="9" t="str">
        <f>IF('1-Kurs'!A481=0,"",'1-Kurs'!A481)</f>
        <v/>
      </c>
      <c r="B481" s="1" t="str">
        <f>IF(IFERROR('1-Kurs'!B481/'1-Kurs'!B480-1,"")&lt;&gt;-100%,IFERROR('1-Kurs'!B481/'1-Kurs'!B480-1,""),"")</f>
        <v/>
      </c>
      <c r="C481" s="1" t="str">
        <f>IF(IFERROR('1-Kurs'!C481/'1-Kurs'!C480-1,"")&lt;&gt;-100%,IFERROR('1-Kurs'!C481/'1-Kurs'!C480-1,""),"")</f>
        <v/>
      </c>
      <c r="D481" s="1" t="str">
        <f>IF(IFERROR('1-Kurs'!D481/'1-Kurs'!D480-1,"")&lt;&gt;-100%,IFERROR('1-Kurs'!D481/'1-Kurs'!D480-1,""),"")</f>
        <v/>
      </c>
      <c r="E481" s="1" t="str">
        <f>IF(IFERROR('1-Kurs'!E481/'1-Kurs'!E480-1,"")&lt;&gt;-100%,IFERROR('1-Kurs'!E481/'1-Kurs'!E480-1,""),"")</f>
        <v/>
      </c>
      <c r="F481" s="1" t="str">
        <f>IF(IFERROR('1-Kurs'!F481/'1-Kurs'!F480-1,"")&lt;&gt;-100%,IFERROR('1-Kurs'!F481/'1-Kurs'!F480-1,""),"")</f>
        <v/>
      </c>
      <c r="G481" s="1" t="str">
        <f>IF(IFERROR('1-Kurs'!G481/'1-Kurs'!G480-1,"")&lt;&gt;-100%,IFERROR('1-Kurs'!G481/'1-Kurs'!G480-1,""),"")</f>
        <v/>
      </c>
      <c r="H481" s="1" t="str">
        <f>IF(IFERROR('1-Kurs'!H481/'1-Kurs'!H480-1,"")&lt;&gt;-100%,IFERROR('1-Kurs'!H481/'1-Kurs'!H480-1,""),"")</f>
        <v/>
      </c>
      <c r="I481" s="1" t="str">
        <f>IF(IFERROR('1-Kurs'!I481/'1-Kurs'!I480-1,"")&lt;&gt;-100%,IFERROR('1-Kurs'!I481/'1-Kurs'!I480-1,""),"")</f>
        <v/>
      </c>
      <c r="J481" s="1" t="str">
        <f>IF(IFERROR('1-Kurs'!J481/'1-Kurs'!J480-1,"")&lt;&gt;-100%,IFERROR('1-Kurs'!J481/'1-Kurs'!J480-1,""),"")</f>
        <v/>
      </c>
      <c r="K481" s="1" t="str">
        <f>IF(IFERROR('1-Kurs'!K481/'1-Kurs'!K480-1,"")&lt;&gt;-100%,IFERROR('1-Kurs'!K481/'1-Kurs'!K480-1,""),"")</f>
        <v/>
      </c>
      <c r="L481" s="1" t="str">
        <f>IF(IFERROR('1-Kurs'!L481/'1-Kurs'!L480-1,"")&lt;&gt;-100%,IFERROR('1-Kurs'!L481/'1-Kurs'!L480-1,""),"")</f>
        <v/>
      </c>
      <c r="M481" s="1" t="str">
        <f>IF(IFERROR('1-Kurs'!M481/'1-Kurs'!M480-1,"")&lt;&gt;-100%,IFERROR('1-Kurs'!M481/'1-Kurs'!M480-1,""),"")</f>
        <v/>
      </c>
      <c r="N481" s="1" t="str">
        <f>IF(IFERROR('1-Kurs'!N481/'1-Kurs'!N480-1,"")&lt;&gt;-100%,IFERROR('1-Kurs'!N481/'1-Kurs'!N480-1,""),"")</f>
        <v/>
      </c>
      <c r="O481" s="1" t="str">
        <f>IF(IFERROR('1-Kurs'!O481/'1-Kurs'!O480-1,"")&lt;&gt;-100%,IFERROR('1-Kurs'!O481/'1-Kurs'!O480-1,""),"")</f>
        <v/>
      </c>
      <c r="P481" s="1" t="str">
        <f>IF(IFERROR('1-Kurs'!P481/'1-Kurs'!P480-1,"")&lt;&gt;-100%,IFERROR('1-Kurs'!P481/'1-Kurs'!P480-1,""),"")</f>
        <v/>
      </c>
      <c r="Q481" s="1" t="str">
        <f>IF(IFERROR('1-Kurs'!Q481/'1-Kurs'!Q480-1,"")&lt;&gt;-100%,IFERROR('1-Kurs'!Q481/'1-Kurs'!Q480-1,""),"")</f>
        <v/>
      </c>
      <c r="R481" s="1" t="str">
        <f>IF(IFERROR('1-Kurs'!R481/'1-Kurs'!R480-1,"")&lt;&gt;-100%,IFERROR('1-Kurs'!R481/'1-Kurs'!R480-1,""),"")</f>
        <v/>
      </c>
      <c r="S481" s="1" t="str">
        <f>IF(IFERROR('1-Kurs'!S481/'1-Kurs'!S480-1,"")&lt;&gt;-100%,IFERROR('1-Kurs'!S481/'1-Kurs'!S480-1,""),"")</f>
        <v/>
      </c>
      <c r="T481" s="1" t="str">
        <f>IF(IFERROR('1-Kurs'!T481/'1-Kurs'!T480-1,"")&lt;&gt;-100%,IFERROR('1-Kurs'!T481/'1-Kurs'!T480-1,""),"")</f>
        <v/>
      </c>
      <c r="U481" s="1" t="str">
        <f>IF(IFERROR('1-Kurs'!U481/'1-Kurs'!U480-1,"")&lt;&gt;-100%,IFERROR('1-Kurs'!U481/'1-Kurs'!U480-1,""),"")</f>
        <v/>
      </c>
      <c r="V481" s="1" t="str">
        <f>IF(IFERROR('1-Kurs'!V481/'1-Kurs'!V480-1,"")&lt;&gt;-100%,IFERROR('1-Kurs'!V481/'1-Kurs'!V480-1,""),"")</f>
        <v/>
      </c>
      <c r="W481" s="1" t="str">
        <f>IF(IFERROR('1-Kurs'!W481/'1-Kurs'!W480-1,"")&lt;&gt;-100%,IFERROR('1-Kurs'!W481/'1-Kurs'!W480-1,""),"")</f>
        <v/>
      </c>
      <c r="X481" s="1" t="str">
        <f>IF(IFERROR('1-Kurs'!X481/'1-Kurs'!X480-1,"")&lt;&gt;-100%,IFERROR('1-Kurs'!X481/'1-Kurs'!X480-1,""),"")</f>
        <v/>
      </c>
      <c r="Y481" s="1" t="str">
        <f>IF(IFERROR('1-Kurs'!Y481/'1-Kurs'!Y480-1,"")&lt;&gt;-100%,IFERROR('1-Kurs'!Y481/'1-Kurs'!Y480-1,""),"")</f>
        <v/>
      </c>
      <c r="Z481" s="1" t="str">
        <f>IF(IFERROR('1-Kurs'!Z481/'1-Kurs'!Z480-1,"")&lt;&gt;-100%,IFERROR('1-Kurs'!Z481/'1-Kurs'!Z480-1,""),"")</f>
        <v/>
      </c>
      <c r="AA481" s="1" t="str">
        <f>IF(IFERROR('1-Kurs'!AA481/'1-Kurs'!AA480-1,"")&lt;&gt;-100%,IFERROR('1-Kurs'!AA481/'1-Kurs'!AA480-1,""),"")</f>
        <v/>
      </c>
      <c r="AB481" s="1" t="str">
        <f>IF(IFERROR('1-Kurs'!AB481/'1-Kurs'!AB480-1,"")&lt;&gt;-100%,IFERROR('1-Kurs'!AB481/'1-Kurs'!AB480-1,""),"")</f>
        <v/>
      </c>
      <c r="AC481" s="5"/>
    </row>
    <row r="482" spans="1:29" ht="12.75" customHeight="1" x14ac:dyDescent="0.2">
      <c r="A482" s="9" t="str">
        <f>IF('1-Kurs'!A482=0,"",'1-Kurs'!A482)</f>
        <v/>
      </c>
      <c r="B482" s="1" t="str">
        <f>IF(IFERROR('1-Kurs'!B482/'1-Kurs'!B481-1,"")&lt;&gt;-100%,IFERROR('1-Kurs'!B482/'1-Kurs'!B481-1,""),"")</f>
        <v/>
      </c>
      <c r="C482" s="1" t="str">
        <f>IF(IFERROR('1-Kurs'!C482/'1-Kurs'!C481-1,"")&lt;&gt;-100%,IFERROR('1-Kurs'!C482/'1-Kurs'!C481-1,""),"")</f>
        <v/>
      </c>
      <c r="D482" s="1" t="str">
        <f>IF(IFERROR('1-Kurs'!D482/'1-Kurs'!D481-1,"")&lt;&gt;-100%,IFERROR('1-Kurs'!D482/'1-Kurs'!D481-1,""),"")</f>
        <v/>
      </c>
      <c r="E482" s="1" t="str">
        <f>IF(IFERROR('1-Kurs'!E482/'1-Kurs'!E481-1,"")&lt;&gt;-100%,IFERROR('1-Kurs'!E482/'1-Kurs'!E481-1,""),"")</f>
        <v/>
      </c>
      <c r="F482" s="1" t="str">
        <f>IF(IFERROR('1-Kurs'!F482/'1-Kurs'!F481-1,"")&lt;&gt;-100%,IFERROR('1-Kurs'!F482/'1-Kurs'!F481-1,""),"")</f>
        <v/>
      </c>
      <c r="G482" s="1" t="str">
        <f>IF(IFERROR('1-Kurs'!G482/'1-Kurs'!G481-1,"")&lt;&gt;-100%,IFERROR('1-Kurs'!G482/'1-Kurs'!G481-1,""),"")</f>
        <v/>
      </c>
      <c r="H482" s="1" t="str">
        <f>IF(IFERROR('1-Kurs'!H482/'1-Kurs'!H481-1,"")&lt;&gt;-100%,IFERROR('1-Kurs'!H482/'1-Kurs'!H481-1,""),"")</f>
        <v/>
      </c>
      <c r="I482" s="1" t="str">
        <f>IF(IFERROR('1-Kurs'!I482/'1-Kurs'!I481-1,"")&lt;&gt;-100%,IFERROR('1-Kurs'!I482/'1-Kurs'!I481-1,""),"")</f>
        <v/>
      </c>
      <c r="J482" s="1" t="str">
        <f>IF(IFERROR('1-Kurs'!J482/'1-Kurs'!J481-1,"")&lt;&gt;-100%,IFERROR('1-Kurs'!J482/'1-Kurs'!J481-1,""),"")</f>
        <v/>
      </c>
      <c r="K482" s="1" t="str">
        <f>IF(IFERROR('1-Kurs'!K482/'1-Kurs'!K481-1,"")&lt;&gt;-100%,IFERROR('1-Kurs'!K482/'1-Kurs'!K481-1,""),"")</f>
        <v/>
      </c>
      <c r="L482" s="1" t="str">
        <f>IF(IFERROR('1-Kurs'!L482/'1-Kurs'!L481-1,"")&lt;&gt;-100%,IFERROR('1-Kurs'!L482/'1-Kurs'!L481-1,""),"")</f>
        <v/>
      </c>
      <c r="M482" s="1" t="str">
        <f>IF(IFERROR('1-Kurs'!M482/'1-Kurs'!M481-1,"")&lt;&gt;-100%,IFERROR('1-Kurs'!M482/'1-Kurs'!M481-1,""),"")</f>
        <v/>
      </c>
      <c r="N482" s="1" t="str">
        <f>IF(IFERROR('1-Kurs'!N482/'1-Kurs'!N481-1,"")&lt;&gt;-100%,IFERROR('1-Kurs'!N482/'1-Kurs'!N481-1,""),"")</f>
        <v/>
      </c>
      <c r="O482" s="1" t="str">
        <f>IF(IFERROR('1-Kurs'!O482/'1-Kurs'!O481-1,"")&lt;&gt;-100%,IFERROR('1-Kurs'!O482/'1-Kurs'!O481-1,""),"")</f>
        <v/>
      </c>
      <c r="P482" s="1" t="str">
        <f>IF(IFERROR('1-Kurs'!P482/'1-Kurs'!P481-1,"")&lt;&gt;-100%,IFERROR('1-Kurs'!P482/'1-Kurs'!P481-1,""),"")</f>
        <v/>
      </c>
      <c r="Q482" s="1" t="str">
        <f>IF(IFERROR('1-Kurs'!Q482/'1-Kurs'!Q481-1,"")&lt;&gt;-100%,IFERROR('1-Kurs'!Q482/'1-Kurs'!Q481-1,""),"")</f>
        <v/>
      </c>
      <c r="R482" s="1" t="str">
        <f>IF(IFERROR('1-Kurs'!R482/'1-Kurs'!R481-1,"")&lt;&gt;-100%,IFERROR('1-Kurs'!R482/'1-Kurs'!R481-1,""),"")</f>
        <v/>
      </c>
      <c r="S482" s="1" t="str">
        <f>IF(IFERROR('1-Kurs'!S482/'1-Kurs'!S481-1,"")&lt;&gt;-100%,IFERROR('1-Kurs'!S482/'1-Kurs'!S481-1,""),"")</f>
        <v/>
      </c>
      <c r="T482" s="1" t="str">
        <f>IF(IFERROR('1-Kurs'!T482/'1-Kurs'!T481-1,"")&lt;&gt;-100%,IFERROR('1-Kurs'!T482/'1-Kurs'!T481-1,""),"")</f>
        <v/>
      </c>
      <c r="U482" s="1" t="str">
        <f>IF(IFERROR('1-Kurs'!U482/'1-Kurs'!U481-1,"")&lt;&gt;-100%,IFERROR('1-Kurs'!U482/'1-Kurs'!U481-1,""),"")</f>
        <v/>
      </c>
      <c r="V482" s="1" t="str">
        <f>IF(IFERROR('1-Kurs'!V482/'1-Kurs'!V481-1,"")&lt;&gt;-100%,IFERROR('1-Kurs'!V482/'1-Kurs'!V481-1,""),"")</f>
        <v/>
      </c>
      <c r="W482" s="1" t="str">
        <f>IF(IFERROR('1-Kurs'!W482/'1-Kurs'!W481-1,"")&lt;&gt;-100%,IFERROR('1-Kurs'!W482/'1-Kurs'!W481-1,""),"")</f>
        <v/>
      </c>
      <c r="X482" s="1" t="str">
        <f>IF(IFERROR('1-Kurs'!X482/'1-Kurs'!X481-1,"")&lt;&gt;-100%,IFERROR('1-Kurs'!X482/'1-Kurs'!X481-1,""),"")</f>
        <v/>
      </c>
      <c r="Y482" s="1" t="str">
        <f>IF(IFERROR('1-Kurs'!Y482/'1-Kurs'!Y481-1,"")&lt;&gt;-100%,IFERROR('1-Kurs'!Y482/'1-Kurs'!Y481-1,""),"")</f>
        <v/>
      </c>
      <c r="Z482" s="1" t="str">
        <f>IF(IFERROR('1-Kurs'!Z482/'1-Kurs'!Z481-1,"")&lt;&gt;-100%,IFERROR('1-Kurs'!Z482/'1-Kurs'!Z481-1,""),"")</f>
        <v/>
      </c>
      <c r="AA482" s="1" t="str">
        <f>IF(IFERROR('1-Kurs'!AA482/'1-Kurs'!AA481-1,"")&lt;&gt;-100%,IFERROR('1-Kurs'!AA482/'1-Kurs'!AA481-1,""),"")</f>
        <v/>
      </c>
      <c r="AB482" s="1" t="str">
        <f>IF(IFERROR('1-Kurs'!AB482/'1-Kurs'!AB481-1,"")&lt;&gt;-100%,IFERROR('1-Kurs'!AB482/'1-Kurs'!AB481-1,""),"")</f>
        <v/>
      </c>
      <c r="AC482" s="5"/>
    </row>
    <row r="483" spans="1:29" ht="12.75" customHeight="1" x14ac:dyDescent="0.2">
      <c r="A483" s="9" t="str">
        <f>IF('1-Kurs'!A483=0,"",'1-Kurs'!A483)</f>
        <v/>
      </c>
      <c r="B483" s="1" t="str">
        <f>IF(IFERROR('1-Kurs'!B483/'1-Kurs'!B482-1,"")&lt;&gt;-100%,IFERROR('1-Kurs'!B483/'1-Kurs'!B482-1,""),"")</f>
        <v/>
      </c>
      <c r="C483" s="1" t="str">
        <f>IF(IFERROR('1-Kurs'!C483/'1-Kurs'!C482-1,"")&lt;&gt;-100%,IFERROR('1-Kurs'!C483/'1-Kurs'!C482-1,""),"")</f>
        <v/>
      </c>
      <c r="D483" s="1" t="str">
        <f>IF(IFERROR('1-Kurs'!D483/'1-Kurs'!D482-1,"")&lt;&gt;-100%,IFERROR('1-Kurs'!D483/'1-Kurs'!D482-1,""),"")</f>
        <v/>
      </c>
      <c r="E483" s="1" t="str">
        <f>IF(IFERROR('1-Kurs'!E483/'1-Kurs'!E482-1,"")&lt;&gt;-100%,IFERROR('1-Kurs'!E483/'1-Kurs'!E482-1,""),"")</f>
        <v/>
      </c>
      <c r="F483" s="1" t="str">
        <f>IF(IFERROR('1-Kurs'!F483/'1-Kurs'!F482-1,"")&lt;&gt;-100%,IFERROR('1-Kurs'!F483/'1-Kurs'!F482-1,""),"")</f>
        <v/>
      </c>
      <c r="G483" s="1" t="str">
        <f>IF(IFERROR('1-Kurs'!G483/'1-Kurs'!G482-1,"")&lt;&gt;-100%,IFERROR('1-Kurs'!G483/'1-Kurs'!G482-1,""),"")</f>
        <v/>
      </c>
      <c r="H483" s="1" t="str">
        <f>IF(IFERROR('1-Kurs'!H483/'1-Kurs'!H482-1,"")&lt;&gt;-100%,IFERROR('1-Kurs'!H483/'1-Kurs'!H482-1,""),"")</f>
        <v/>
      </c>
      <c r="I483" s="1" t="str">
        <f>IF(IFERROR('1-Kurs'!I483/'1-Kurs'!I482-1,"")&lt;&gt;-100%,IFERROR('1-Kurs'!I483/'1-Kurs'!I482-1,""),"")</f>
        <v/>
      </c>
      <c r="J483" s="1" t="str">
        <f>IF(IFERROR('1-Kurs'!J483/'1-Kurs'!J482-1,"")&lt;&gt;-100%,IFERROR('1-Kurs'!J483/'1-Kurs'!J482-1,""),"")</f>
        <v/>
      </c>
      <c r="K483" s="1" t="str">
        <f>IF(IFERROR('1-Kurs'!K483/'1-Kurs'!K482-1,"")&lt;&gt;-100%,IFERROR('1-Kurs'!K483/'1-Kurs'!K482-1,""),"")</f>
        <v/>
      </c>
      <c r="L483" s="1" t="str">
        <f>IF(IFERROR('1-Kurs'!L483/'1-Kurs'!L482-1,"")&lt;&gt;-100%,IFERROR('1-Kurs'!L483/'1-Kurs'!L482-1,""),"")</f>
        <v/>
      </c>
      <c r="M483" s="1" t="str">
        <f>IF(IFERROR('1-Kurs'!M483/'1-Kurs'!M482-1,"")&lt;&gt;-100%,IFERROR('1-Kurs'!M483/'1-Kurs'!M482-1,""),"")</f>
        <v/>
      </c>
      <c r="N483" s="1" t="str">
        <f>IF(IFERROR('1-Kurs'!N483/'1-Kurs'!N482-1,"")&lt;&gt;-100%,IFERROR('1-Kurs'!N483/'1-Kurs'!N482-1,""),"")</f>
        <v/>
      </c>
      <c r="O483" s="1" t="str">
        <f>IF(IFERROR('1-Kurs'!O483/'1-Kurs'!O482-1,"")&lt;&gt;-100%,IFERROR('1-Kurs'!O483/'1-Kurs'!O482-1,""),"")</f>
        <v/>
      </c>
      <c r="P483" s="1" t="str">
        <f>IF(IFERROR('1-Kurs'!P483/'1-Kurs'!P482-1,"")&lt;&gt;-100%,IFERROR('1-Kurs'!P483/'1-Kurs'!P482-1,""),"")</f>
        <v/>
      </c>
      <c r="Q483" s="1" t="str">
        <f>IF(IFERROR('1-Kurs'!Q483/'1-Kurs'!Q482-1,"")&lt;&gt;-100%,IFERROR('1-Kurs'!Q483/'1-Kurs'!Q482-1,""),"")</f>
        <v/>
      </c>
      <c r="R483" s="1" t="str">
        <f>IF(IFERROR('1-Kurs'!R483/'1-Kurs'!R482-1,"")&lt;&gt;-100%,IFERROR('1-Kurs'!R483/'1-Kurs'!R482-1,""),"")</f>
        <v/>
      </c>
      <c r="S483" s="1" t="str">
        <f>IF(IFERROR('1-Kurs'!S483/'1-Kurs'!S482-1,"")&lt;&gt;-100%,IFERROR('1-Kurs'!S483/'1-Kurs'!S482-1,""),"")</f>
        <v/>
      </c>
      <c r="T483" s="1" t="str">
        <f>IF(IFERROR('1-Kurs'!T483/'1-Kurs'!T482-1,"")&lt;&gt;-100%,IFERROR('1-Kurs'!T483/'1-Kurs'!T482-1,""),"")</f>
        <v/>
      </c>
      <c r="U483" s="1" t="str">
        <f>IF(IFERROR('1-Kurs'!U483/'1-Kurs'!U482-1,"")&lt;&gt;-100%,IFERROR('1-Kurs'!U483/'1-Kurs'!U482-1,""),"")</f>
        <v/>
      </c>
      <c r="V483" s="1" t="str">
        <f>IF(IFERROR('1-Kurs'!V483/'1-Kurs'!V482-1,"")&lt;&gt;-100%,IFERROR('1-Kurs'!V483/'1-Kurs'!V482-1,""),"")</f>
        <v/>
      </c>
      <c r="W483" s="1" t="str">
        <f>IF(IFERROR('1-Kurs'!W483/'1-Kurs'!W482-1,"")&lt;&gt;-100%,IFERROR('1-Kurs'!W483/'1-Kurs'!W482-1,""),"")</f>
        <v/>
      </c>
      <c r="X483" s="1" t="str">
        <f>IF(IFERROR('1-Kurs'!X483/'1-Kurs'!X482-1,"")&lt;&gt;-100%,IFERROR('1-Kurs'!X483/'1-Kurs'!X482-1,""),"")</f>
        <v/>
      </c>
      <c r="Y483" s="1" t="str">
        <f>IF(IFERROR('1-Kurs'!Y483/'1-Kurs'!Y482-1,"")&lt;&gt;-100%,IFERROR('1-Kurs'!Y483/'1-Kurs'!Y482-1,""),"")</f>
        <v/>
      </c>
      <c r="Z483" s="1" t="str">
        <f>IF(IFERROR('1-Kurs'!Z483/'1-Kurs'!Z482-1,"")&lt;&gt;-100%,IFERROR('1-Kurs'!Z483/'1-Kurs'!Z482-1,""),"")</f>
        <v/>
      </c>
      <c r="AA483" s="1" t="str">
        <f>IF(IFERROR('1-Kurs'!AA483/'1-Kurs'!AA482-1,"")&lt;&gt;-100%,IFERROR('1-Kurs'!AA483/'1-Kurs'!AA482-1,""),"")</f>
        <v/>
      </c>
      <c r="AB483" s="1" t="str">
        <f>IF(IFERROR('1-Kurs'!AB483/'1-Kurs'!AB482-1,"")&lt;&gt;-100%,IFERROR('1-Kurs'!AB483/'1-Kurs'!AB482-1,""),"")</f>
        <v/>
      </c>
      <c r="AC483" s="5"/>
    </row>
    <row r="484" spans="1:29" ht="12.75" customHeight="1" x14ac:dyDescent="0.2">
      <c r="A484" s="9" t="str">
        <f>IF('1-Kurs'!A484=0,"",'1-Kurs'!A484)</f>
        <v/>
      </c>
      <c r="B484" s="1" t="str">
        <f>IF(IFERROR('1-Kurs'!B484/'1-Kurs'!B483-1,"")&lt;&gt;-100%,IFERROR('1-Kurs'!B484/'1-Kurs'!B483-1,""),"")</f>
        <v/>
      </c>
      <c r="C484" s="1" t="str">
        <f>IF(IFERROR('1-Kurs'!C484/'1-Kurs'!C483-1,"")&lt;&gt;-100%,IFERROR('1-Kurs'!C484/'1-Kurs'!C483-1,""),"")</f>
        <v/>
      </c>
      <c r="D484" s="1" t="str">
        <f>IF(IFERROR('1-Kurs'!D484/'1-Kurs'!D483-1,"")&lt;&gt;-100%,IFERROR('1-Kurs'!D484/'1-Kurs'!D483-1,""),"")</f>
        <v/>
      </c>
      <c r="E484" s="1" t="str">
        <f>IF(IFERROR('1-Kurs'!E484/'1-Kurs'!E483-1,"")&lt;&gt;-100%,IFERROR('1-Kurs'!E484/'1-Kurs'!E483-1,""),"")</f>
        <v/>
      </c>
      <c r="F484" s="1" t="str">
        <f>IF(IFERROR('1-Kurs'!F484/'1-Kurs'!F483-1,"")&lt;&gt;-100%,IFERROR('1-Kurs'!F484/'1-Kurs'!F483-1,""),"")</f>
        <v/>
      </c>
      <c r="G484" s="1" t="str">
        <f>IF(IFERROR('1-Kurs'!G484/'1-Kurs'!G483-1,"")&lt;&gt;-100%,IFERROR('1-Kurs'!G484/'1-Kurs'!G483-1,""),"")</f>
        <v/>
      </c>
      <c r="H484" s="1" t="str">
        <f>IF(IFERROR('1-Kurs'!H484/'1-Kurs'!H483-1,"")&lt;&gt;-100%,IFERROR('1-Kurs'!H484/'1-Kurs'!H483-1,""),"")</f>
        <v/>
      </c>
      <c r="I484" s="1" t="str">
        <f>IF(IFERROR('1-Kurs'!I484/'1-Kurs'!I483-1,"")&lt;&gt;-100%,IFERROR('1-Kurs'!I484/'1-Kurs'!I483-1,""),"")</f>
        <v/>
      </c>
      <c r="J484" s="1" t="str">
        <f>IF(IFERROR('1-Kurs'!J484/'1-Kurs'!J483-1,"")&lt;&gt;-100%,IFERROR('1-Kurs'!J484/'1-Kurs'!J483-1,""),"")</f>
        <v/>
      </c>
      <c r="K484" s="1" t="str">
        <f>IF(IFERROR('1-Kurs'!K484/'1-Kurs'!K483-1,"")&lt;&gt;-100%,IFERROR('1-Kurs'!K484/'1-Kurs'!K483-1,""),"")</f>
        <v/>
      </c>
      <c r="L484" s="1" t="str">
        <f>IF(IFERROR('1-Kurs'!L484/'1-Kurs'!L483-1,"")&lt;&gt;-100%,IFERROR('1-Kurs'!L484/'1-Kurs'!L483-1,""),"")</f>
        <v/>
      </c>
      <c r="M484" s="1" t="str">
        <f>IF(IFERROR('1-Kurs'!M484/'1-Kurs'!M483-1,"")&lt;&gt;-100%,IFERROR('1-Kurs'!M484/'1-Kurs'!M483-1,""),"")</f>
        <v/>
      </c>
      <c r="N484" s="1" t="str">
        <f>IF(IFERROR('1-Kurs'!N484/'1-Kurs'!N483-1,"")&lt;&gt;-100%,IFERROR('1-Kurs'!N484/'1-Kurs'!N483-1,""),"")</f>
        <v/>
      </c>
      <c r="O484" s="1" t="str">
        <f>IF(IFERROR('1-Kurs'!O484/'1-Kurs'!O483-1,"")&lt;&gt;-100%,IFERROR('1-Kurs'!O484/'1-Kurs'!O483-1,""),"")</f>
        <v/>
      </c>
      <c r="P484" s="1" t="str">
        <f>IF(IFERROR('1-Kurs'!P484/'1-Kurs'!P483-1,"")&lt;&gt;-100%,IFERROR('1-Kurs'!P484/'1-Kurs'!P483-1,""),"")</f>
        <v/>
      </c>
      <c r="Q484" s="1" t="str">
        <f>IF(IFERROR('1-Kurs'!Q484/'1-Kurs'!Q483-1,"")&lt;&gt;-100%,IFERROR('1-Kurs'!Q484/'1-Kurs'!Q483-1,""),"")</f>
        <v/>
      </c>
      <c r="R484" s="1" t="str">
        <f>IF(IFERROR('1-Kurs'!R484/'1-Kurs'!R483-1,"")&lt;&gt;-100%,IFERROR('1-Kurs'!R484/'1-Kurs'!R483-1,""),"")</f>
        <v/>
      </c>
      <c r="S484" s="1" t="str">
        <f>IF(IFERROR('1-Kurs'!S484/'1-Kurs'!S483-1,"")&lt;&gt;-100%,IFERROR('1-Kurs'!S484/'1-Kurs'!S483-1,""),"")</f>
        <v/>
      </c>
      <c r="T484" s="1" t="str">
        <f>IF(IFERROR('1-Kurs'!T484/'1-Kurs'!T483-1,"")&lt;&gt;-100%,IFERROR('1-Kurs'!T484/'1-Kurs'!T483-1,""),"")</f>
        <v/>
      </c>
      <c r="U484" s="1" t="str">
        <f>IF(IFERROR('1-Kurs'!U484/'1-Kurs'!U483-1,"")&lt;&gt;-100%,IFERROR('1-Kurs'!U484/'1-Kurs'!U483-1,""),"")</f>
        <v/>
      </c>
      <c r="V484" s="1" t="str">
        <f>IF(IFERROR('1-Kurs'!V484/'1-Kurs'!V483-1,"")&lt;&gt;-100%,IFERROR('1-Kurs'!V484/'1-Kurs'!V483-1,""),"")</f>
        <v/>
      </c>
      <c r="W484" s="1" t="str">
        <f>IF(IFERROR('1-Kurs'!W484/'1-Kurs'!W483-1,"")&lt;&gt;-100%,IFERROR('1-Kurs'!W484/'1-Kurs'!W483-1,""),"")</f>
        <v/>
      </c>
      <c r="X484" s="1" t="str">
        <f>IF(IFERROR('1-Kurs'!X484/'1-Kurs'!X483-1,"")&lt;&gt;-100%,IFERROR('1-Kurs'!X484/'1-Kurs'!X483-1,""),"")</f>
        <v/>
      </c>
      <c r="Y484" s="1" t="str">
        <f>IF(IFERROR('1-Kurs'!Y484/'1-Kurs'!Y483-1,"")&lt;&gt;-100%,IFERROR('1-Kurs'!Y484/'1-Kurs'!Y483-1,""),"")</f>
        <v/>
      </c>
      <c r="Z484" s="1" t="str">
        <f>IF(IFERROR('1-Kurs'!Z484/'1-Kurs'!Z483-1,"")&lt;&gt;-100%,IFERROR('1-Kurs'!Z484/'1-Kurs'!Z483-1,""),"")</f>
        <v/>
      </c>
      <c r="AA484" s="1" t="str">
        <f>IF(IFERROR('1-Kurs'!AA484/'1-Kurs'!AA483-1,"")&lt;&gt;-100%,IFERROR('1-Kurs'!AA484/'1-Kurs'!AA483-1,""),"")</f>
        <v/>
      </c>
      <c r="AB484" s="1" t="str">
        <f>IF(IFERROR('1-Kurs'!AB484/'1-Kurs'!AB483-1,"")&lt;&gt;-100%,IFERROR('1-Kurs'!AB484/'1-Kurs'!AB483-1,""),"")</f>
        <v/>
      </c>
      <c r="AC484" s="5"/>
    </row>
    <row r="485" spans="1:29" ht="12.75" customHeight="1" x14ac:dyDescent="0.2">
      <c r="A485" s="9" t="str">
        <f>IF('1-Kurs'!A485=0,"",'1-Kurs'!A485)</f>
        <v/>
      </c>
      <c r="B485" s="1" t="str">
        <f>IF(IFERROR('1-Kurs'!B485/'1-Kurs'!B484-1,"")&lt;&gt;-100%,IFERROR('1-Kurs'!B485/'1-Kurs'!B484-1,""),"")</f>
        <v/>
      </c>
      <c r="C485" s="1" t="str">
        <f>IF(IFERROR('1-Kurs'!C485/'1-Kurs'!C484-1,"")&lt;&gt;-100%,IFERROR('1-Kurs'!C485/'1-Kurs'!C484-1,""),"")</f>
        <v/>
      </c>
      <c r="D485" s="1" t="str">
        <f>IF(IFERROR('1-Kurs'!D485/'1-Kurs'!D484-1,"")&lt;&gt;-100%,IFERROR('1-Kurs'!D485/'1-Kurs'!D484-1,""),"")</f>
        <v/>
      </c>
      <c r="E485" s="1" t="str">
        <f>IF(IFERROR('1-Kurs'!E485/'1-Kurs'!E484-1,"")&lt;&gt;-100%,IFERROR('1-Kurs'!E485/'1-Kurs'!E484-1,""),"")</f>
        <v/>
      </c>
      <c r="F485" s="1" t="str">
        <f>IF(IFERROR('1-Kurs'!F485/'1-Kurs'!F484-1,"")&lt;&gt;-100%,IFERROR('1-Kurs'!F485/'1-Kurs'!F484-1,""),"")</f>
        <v/>
      </c>
      <c r="G485" s="1" t="str">
        <f>IF(IFERROR('1-Kurs'!G485/'1-Kurs'!G484-1,"")&lt;&gt;-100%,IFERROR('1-Kurs'!G485/'1-Kurs'!G484-1,""),"")</f>
        <v/>
      </c>
      <c r="H485" s="1" t="str">
        <f>IF(IFERROR('1-Kurs'!H485/'1-Kurs'!H484-1,"")&lt;&gt;-100%,IFERROR('1-Kurs'!H485/'1-Kurs'!H484-1,""),"")</f>
        <v/>
      </c>
      <c r="I485" s="1" t="str">
        <f>IF(IFERROR('1-Kurs'!I485/'1-Kurs'!I484-1,"")&lt;&gt;-100%,IFERROR('1-Kurs'!I485/'1-Kurs'!I484-1,""),"")</f>
        <v/>
      </c>
      <c r="J485" s="1" t="str">
        <f>IF(IFERROR('1-Kurs'!J485/'1-Kurs'!J484-1,"")&lt;&gt;-100%,IFERROR('1-Kurs'!J485/'1-Kurs'!J484-1,""),"")</f>
        <v/>
      </c>
      <c r="K485" s="1" t="str">
        <f>IF(IFERROR('1-Kurs'!K485/'1-Kurs'!K484-1,"")&lt;&gt;-100%,IFERROR('1-Kurs'!K485/'1-Kurs'!K484-1,""),"")</f>
        <v/>
      </c>
      <c r="L485" s="1" t="str">
        <f>IF(IFERROR('1-Kurs'!L485/'1-Kurs'!L484-1,"")&lt;&gt;-100%,IFERROR('1-Kurs'!L485/'1-Kurs'!L484-1,""),"")</f>
        <v/>
      </c>
      <c r="M485" s="1" t="str">
        <f>IF(IFERROR('1-Kurs'!M485/'1-Kurs'!M484-1,"")&lt;&gt;-100%,IFERROR('1-Kurs'!M485/'1-Kurs'!M484-1,""),"")</f>
        <v/>
      </c>
      <c r="N485" s="1" t="str">
        <f>IF(IFERROR('1-Kurs'!N485/'1-Kurs'!N484-1,"")&lt;&gt;-100%,IFERROR('1-Kurs'!N485/'1-Kurs'!N484-1,""),"")</f>
        <v/>
      </c>
      <c r="O485" s="1" t="str">
        <f>IF(IFERROR('1-Kurs'!O485/'1-Kurs'!O484-1,"")&lt;&gt;-100%,IFERROR('1-Kurs'!O485/'1-Kurs'!O484-1,""),"")</f>
        <v/>
      </c>
      <c r="P485" s="1" t="str">
        <f>IF(IFERROR('1-Kurs'!P485/'1-Kurs'!P484-1,"")&lt;&gt;-100%,IFERROR('1-Kurs'!P485/'1-Kurs'!P484-1,""),"")</f>
        <v/>
      </c>
      <c r="Q485" s="1" t="str">
        <f>IF(IFERROR('1-Kurs'!Q485/'1-Kurs'!Q484-1,"")&lt;&gt;-100%,IFERROR('1-Kurs'!Q485/'1-Kurs'!Q484-1,""),"")</f>
        <v/>
      </c>
      <c r="R485" s="1" t="str">
        <f>IF(IFERROR('1-Kurs'!R485/'1-Kurs'!R484-1,"")&lt;&gt;-100%,IFERROR('1-Kurs'!R485/'1-Kurs'!R484-1,""),"")</f>
        <v/>
      </c>
      <c r="S485" s="1" t="str">
        <f>IF(IFERROR('1-Kurs'!S485/'1-Kurs'!S484-1,"")&lt;&gt;-100%,IFERROR('1-Kurs'!S485/'1-Kurs'!S484-1,""),"")</f>
        <v/>
      </c>
      <c r="T485" s="1" t="str">
        <f>IF(IFERROR('1-Kurs'!T485/'1-Kurs'!T484-1,"")&lt;&gt;-100%,IFERROR('1-Kurs'!T485/'1-Kurs'!T484-1,""),"")</f>
        <v/>
      </c>
      <c r="U485" s="1" t="str">
        <f>IF(IFERROR('1-Kurs'!U485/'1-Kurs'!U484-1,"")&lt;&gt;-100%,IFERROR('1-Kurs'!U485/'1-Kurs'!U484-1,""),"")</f>
        <v/>
      </c>
      <c r="V485" s="1" t="str">
        <f>IF(IFERROR('1-Kurs'!V485/'1-Kurs'!V484-1,"")&lt;&gt;-100%,IFERROR('1-Kurs'!V485/'1-Kurs'!V484-1,""),"")</f>
        <v/>
      </c>
      <c r="W485" s="1" t="str">
        <f>IF(IFERROR('1-Kurs'!W485/'1-Kurs'!W484-1,"")&lt;&gt;-100%,IFERROR('1-Kurs'!W485/'1-Kurs'!W484-1,""),"")</f>
        <v/>
      </c>
      <c r="X485" s="1" t="str">
        <f>IF(IFERROR('1-Kurs'!X485/'1-Kurs'!X484-1,"")&lt;&gt;-100%,IFERROR('1-Kurs'!X485/'1-Kurs'!X484-1,""),"")</f>
        <v/>
      </c>
      <c r="Y485" s="1" t="str">
        <f>IF(IFERROR('1-Kurs'!Y485/'1-Kurs'!Y484-1,"")&lt;&gt;-100%,IFERROR('1-Kurs'!Y485/'1-Kurs'!Y484-1,""),"")</f>
        <v/>
      </c>
      <c r="Z485" s="1" t="str">
        <f>IF(IFERROR('1-Kurs'!Z485/'1-Kurs'!Z484-1,"")&lt;&gt;-100%,IFERROR('1-Kurs'!Z485/'1-Kurs'!Z484-1,""),"")</f>
        <v/>
      </c>
      <c r="AA485" s="1" t="str">
        <f>IF(IFERROR('1-Kurs'!AA485/'1-Kurs'!AA484-1,"")&lt;&gt;-100%,IFERROR('1-Kurs'!AA485/'1-Kurs'!AA484-1,""),"")</f>
        <v/>
      </c>
      <c r="AB485" s="1" t="str">
        <f>IF(IFERROR('1-Kurs'!AB485/'1-Kurs'!AB484-1,"")&lt;&gt;-100%,IFERROR('1-Kurs'!AB485/'1-Kurs'!AB484-1,""),"")</f>
        <v/>
      </c>
      <c r="AC485" s="5"/>
    </row>
    <row r="486" spans="1:29" ht="12.75" customHeight="1" x14ac:dyDescent="0.2">
      <c r="A486" s="9" t="str">
        <f>IF('1-Kurs'!A486=0,"",'1-Kurs'!A486)</f>
        <v/>
      </c>
      <c r="B486" s="1" t="str">
        <f>IF(IFERROR('1-Kurs'!B486/'1-Kurs'!B485-1,"")&lt;&gt;-100%,IFERROR('1-Kurs'!B486/'1-Kurs'!B485-1,""),"")</f>
        <v/>
      </c>
      <c r="C486" s="1" t="str">
        <f>IF(IFERROR('1-Kurs'!C486/'1-Kurs'!C485-1,"")&lt;&gt;-100%,IFERROR('1-Kurs'!C486/'1-Kurs'!C485-1,""),"")</f>
        <v/>
      </c>
      <c r="D486" s="1" t="str">
        <f>IF(IFERROR('1-Kurs'!D486/'1-Kurs'!D485-1,"")&lt;&gt;-100%,IFERROR('1-Kurs'!D486/'1-Kurs'!D485-1,""),"")</f>
        <v/>
      </c>
      <c r="E486" s="1" t="str">
        <f>IF(IFERROR('1-Kurs'!E486/'1-Kurs'!E485-1,"")&lt;&gt;-100%,IFERROR('1-Kurs'!E486/'1-Kurs'!E485-1,""),"")</f>
        <v/>
      </c>
      <c r="F486" s="1" t="str">
        <f>IF(IFERROR('1-Kurs'!F486/'1-Kurs'!F485-1,"")&lt;&gt;-100%,IFERROR('1-Kurs'!F486/'1-Kurs'!F485-1,""),"")</f>
        <v/>
      </c>
      <c r="G486" s="1" t="str">
        <f>IF(IFERROR('1-Kurs'!G486/'1-Kurs'!G485-1,"")&lt;&gt;-100%,IFERROR('1-Kurs'!G486/'1-Kurs'!G485-1,""),"")</f>
        <v/>
      </c>
      <c r="H486" s="1" t="str">
        <f>IF(IFERROR('1-Kurs'!H486/'1-Kurs'!H485-1,"")&lt;&gt;-100%,IFERROR('1-Kurs'!H486/'1-Kurs'!H485-1,""),"")</f>
        <v/>
      </c>
      <c r="I486" s="1" t="str">
        <f>IF(IFERROR('1-Kurs'!I486/'1-Kurs'!I485-1,"")&lt;&gt;-100%,IFERROR('1-Kurs'!I486/'1-Kurs'!I485-1,""),"")</f>
        <v/>
      </c>
      <c r="J486" s="1" t="str">
        <f>IF(IFERROR('1-Kurs'!J486/'1-Kurs'!J485-1,"")&lt;&gt;-100%,IFERROR('1-Kurs'!J486/'1-Kurs'!J485-1,""),"")</f>
        <v/>
      </c>
      <c r="K486" s="1" t="str">
        <f>IF(IFERROR('1-Kurs'!K486/'1-Kurs'!K485-1,"")&lt;&gt;-100%,IFERROR('1-Kurs'!K486/'1-Kurs'!K485-1,""),"")</f>
        <v/>
      </c>
      <c r="L486" s="1" t="str">
        <f>IF(IFERROR('1-Kurs'!L486/'1-Kurs'!L485-1,"")&lt;&gt;-100%,IFERROR('1-Kurs'!L486/'1-Kurs'!L485-1,""),"")</f>
        <v/>
      </c>
      <c r="M486" s="1" t="str">
        <f>IF(IFERROR('1-Kurs'!M486/'1-Kurs'!M485-1,"")&lt;&gt;-100%,IFERROR('1-Kurs'!M486/'1-Kurs'!M485-1,""),"")</f>
        <v/>
      </c>
      <c r="N486" s="1" t="str">
        <f>IF(IFERROR('1-Kurs'!N486/'1-Kurs'!N485-1,"")&lt;&gt;-100%,IFERROR('1-Kurs'!N486/'1-Kurs'!N485-1,""),"")</f>
        <v/>
      </c>
      <c r="O486" s="1" t="str">
        <f>IF(IFERROR('1-Kurs'!O486/'1-Kurs'!O485-1,"")&lt;&gt;-100%,IFERROR('1-Kurs'!O486/'1-Kurs'!O485-1,""),"")</f>
        <v/>
      </c>
      <c r="P486" s="1" t="str">
        <f>IF(IFERROR('1-Kurs'!P486/'1-Kurs'!P485-1,"")&lt;&gt;-100%,IFERROR('1-Kurs'!P486/'1-Kurs'!P485-1,""),"")</f>
        <v/>
      </c>
      <c r="Q486" s="1" t="str">
        <f>IF(IFERROR('1-Kurs'!Q486/'1-Kurs'!Q485-1,"")&lt;&gt;-100%,IFERROR('1-Kurs'!Q486/'1-Kurs'!Q485-1,""),"")</f>
        <v/>
      </c>
      <c r="R486" s="1" t="str">
        <f>IF(IFERROR('1-Kurs'!R486/'1-Kurs'!R485-1,"")&lt;&gt;-100%,IFERROR('1-Kurs'!R486/'1-Kurs'!R485-1,""),"")</f>
        <v/>
      </c>
      <c r="S486" s="1" t="str">
        <f>IF(IFERROR('1-Kurs'!S486/'1-Kurs'!S485-1,"")&lt;&gt;-100%,IFERROR('1-Kurs'!S486/'1-Kurs'!S485-1,""),"")</f>
        <v/>
      </c>
      <c r="T486" s="1" t="str">
        <f>IF(IFERROR('1-Kurs'!T486/'1-Kurs'!T485-1,"")&lt;&gt;-100%,IFERROR('1-Kurs'!T486/'1-Kurs'!T485-1,""),"")</f>
        <v/>
      </c>
      <c r="U486" s="1" t="str">
        <f>IF(IFERROR('1-Kurs'!U486/'1-Kurs'!U485-1,"")&lt;&gt;-100%,IFERROR('1-Kurs'!U486/'1-Kurs'!U485-1,""),"")</f>
        <v/>
      </c>
      <c r="V486" s="1" t="str">
        <f>IF(IFERROR('1-Kurs'!V486/'1-Kurs'!V485-1,"")&lt;&gt;-100%,IFERROR('1-Kurs'!V486/'1-Kurs'!V485-1,""),"")</f>
        <v/>
      </c>
      <c r="W486" s="1" t="str">
        <f>IF(IFERROR('1-Kurs'!W486/'1-Kurs'!W485-1,"")&lt;&gt;-100%,IFERROR('1-Kurs'!W486/'1-Kurs'!W485-1,""),"")</f>
        <v/>
      </c>
      <c r="X486" s="1" t="str">
        <f>IF(IFERROR('1-Kurs'!X486/'1-Kurs'!X485-1,"")&lt;&gt;-100%,IFERROR('1-Kurs'!X486/'1-Kurs'!X485-1,""),"")</f>
        <v/>
      </c>
      <c r="Y486" s="1" t="str">
        <f>IF(IFERROR('1-Kurs'!Y486/'1-Kurs'!Y485-1,"")&lt;&gt;-100%,IFERROR('1-Kurs'!Y486/'1-Kurs'!Y485-1,""),"")</f>
        <v/>
      </c>
      <c r="Z486" s="1" t="str">
        <f>IF(IFERROR('1-Kurs'!Z486/'1-Kurs'!Z485-1,"")&lt;&gt;-100%,IFERROR('1-Kurs'!Z486/'1-Kurs'!Z485-1,""),"")</f>
        <v/>
      </c>
      <c r="AA486" s="1" t="str">
        <f>IF(IFERROR('1-Kurs'!AA486/'1-Kurs'!AA485-1,"")&lt;&gt;-100%,IFERROR('1-Kurs'!AA486/'1-Kurs'!AA485-1,""),"")</f>
        <v/>
      </c>
      <c r="AB486" s="1" t="str">
        <f>IF(IFERROR('1-Kurs'!AB486/'1-Kurs'!AB485-1,"")&lt;&gt;-100%,IFERROR('1-Kurs'!AB486/'1-Kurs'!AB485-1,""),"")</f>
        <v/>
      </c>
      <c r="AC486" s="5"/>
    </row>
    <row r="487" spans="1:29" ht="12.75" customHeight="1" x14ac:dyDescent="0.2">
      <c r="A487" s="9" t="str">
        <f>IF('1-Kurs'!A487=0,"",'1-Kurs'!A487)</f>
        <v/>
      </c>
      <c r="B487" s="1" t="str">
        <f>IF(IFERROR('1-Kurs'!B487/'1-Kurs'!B486-1,"")&lt;&gt;-100%,IFERROR('1-Kurs'!B487/'1-Kurs'!B486-1,""),"")</f>
        <v/>
      </c>
      <c r="C487" s="1" t="str">
        <f>IF(IFERROR('1-Kurs'!C487/'1-Kurs'!C486-1,"")&lt;&gt;-100%,IFERROR('1-Kurs'!C487/'1-Kurs'!C486-1,""),"")</f>
        <v/>
      </c>
      <c r="D487" s="1" t="str">
        <f>IF(IFERROR('1-Kurs'!D487/'1-Kurs'!D486-1,"")&lt;&gt;-100%,IFERROR('1-Kurs'!D487/'1-Kurs'!D486-1,""),"")</f>
        <v/>
      </c>
      <c r="E487" s="1" t="str">
        <f>IF(IFERROR('1-Kurs'!E487/'1-Kurs'!E486-1,"")&lt;&gt;-100%,IFERROR('1-Kurs'!E487/'1-Kurs'!E486-1,""),"")</f>
        <v/>
      </c>
      <c r="F487" s="1" t="str">
        <f>IF(IFERROR('1-Kurs'!F487/'1-Kurs'!F486-1,"")&lt;&gt;-100%,IFERROR('1-Kurs'!F487/'1-Kurs'!F486-1,""),"")</f>
        <v/>
      </c>
      <c r="G487" s="1" t="str">
        <f>IF(IFERROR('1-Kurs'!G487/'1-Kurs'!G486-1,"")&lt;&gt;-100%,IFERROR('1-Kurs'!G487/'1-Kurs'!G486-1,""),"")</f>
        <v/>
      </c>
      <c r="H487" s="1" t="str">
        <f>IF(IFERROR('1-Kurs'!H487/'1-Kurs'!H486-1,"")&lt;&gt;-100%,IFERROR('1-Kurs'!H487/'1-Kurs'!H486-1,""),"")</f>
        <v/>
      </c>
      <c r="I487" s="1" t="str">
        <f>IF(IFERROR('1-Kurs'!I487/'1-Kurs'!I486-1,"")&lt;&gt;-100%,IFERROR('1-Kurs'!I487/'1-Kurs'!I486-1,""),"")</f>
        <v/>
      </c>
      <c r="J487" s="1" t="str">
        <f>IF(IFERROR('1-Kurs'!J487/'1-Kurs'!J486-1,"")&lt;&gt;-100%,IFERROR('1-Kurs'!J487/'1-Kurs'!J486-1,""),"")</f>
        <v/>
      </c>
      <c r="K487" s="1" t="str">
        <f>IF(IFERROR('1-Kurs'!K487/'1-Kurs'!K486-1,"")&lt;&gt;-100%,IFERROR('1-Kurs'!K487/'1-Kurs'!K486-1,""),"")</f>
        <v/>
      </c>
      <c r="L487" s="1" t="str">
        <f>IF(IFERROR('1-Kurs'!L487/'1-Kurs'!L486-1,"")&lt;&gt;-100%,IFERROR('1-Kurs'!L487/'1-Kurs'!L486-1,""),"")</f>
        <v/>
      </c>
      <c r="M487" s="1" t="str">
        <f>IF(IFERROR('1-Kurs'!M487/'1-Kurs'!M486-1,"")&lt;&gt;-100%,IFERROR('1-Kurs'!M487/'1-Kurs'!M486-1,""),"")</f>
        <v/>
      </c>
      <c r="N487" s="1" t="str">
        <f>IF(IFERROR('1-Kurs'!N487/'1-Kurs'!N486-1,"")&lt;&gt;-100%,IFERROR('1-Kurs'!N487/'1-Kurs'!N486-1,""),"")</f>
        <v/>
      </c>
      <c r="O487" s="1" t="str">
        <f>IF(IFERROR('1-Kurs'!O487/'1-Kurs'!O486-1,"")&lt;&gt;-100%,IFERROR('1-Kurs'!O487/'1-Kurs'!O486-1,""),"")</f>
        <v/>
      </c>
      <c r="P487" s="1" t="str">
        <f>IF(IFERROR('1-Kurs'!P487/'1-Kurs'!P486-1,"")&lt;&gt;-100%,IFERROR('1-Kurs'!P487/'1-Kurs'!P486-1,""),"")</f>
        <v/>
      </c>
      <c r="Q487" s="1" t="str">
        <f>IF(IFERROR('1-Kurs'!Q487/'1-Kurs'!Q486-1,"")&lt;&gt;-100%,IFERROR('1-Kurs'!Q487/'1-Kurs'!Q486-1,""),"")</f>
        <v/>
      </c>
      <c r="R487" s="1" t="str">
        <f>IF(IFERROR('1-Kurs'!R487/'1-Kurs'!R486-1,"")&lt;&gt;-100%,IFERROR('1-Kurs'!R487/'1-Kurs'!R486-1,""),"")</f>
        <v/>
      </c>
      <c r="S487" s="1" t="str">
        <f>IF(IFERROR('1-Kurs'!S487/'1-Kurs'!S486-1,"")&lt;&gt;-100%,IFERROR('1-Kurs'!S487/'1-Kurs'!S486-1,""),"")</f>
        <v/>
      </c>
      <c r="T487" s="1" t="str">
        <f>IF(IFERROR('1-Kurs'!T487/'1-Kurs'!T486-1,"")&lt;&gt;-100%,IFERROR('1-Kurs'!T487/'1-Kurs'!T486-1,""),"")</f>
        <v/>
      </c>
      <c r="U487" s="1" t="str">
        <f>IF(IFERROR('1-Kurs'!U487/'1-Kurs'!U486-1,"")&lt;&gt;-100%,IFERROR('1-Kurs'!U487/'1-Kurs'!U486-1,""),"")</f>
        <v/>
      </c>
      <c r="V487" s="1" t="str">
        <f>IF(IFERROR('1-Kurs'!V487/'1-Kurs'!V486-1,"")&lt;&gt;-100%,IFERROR('1-Kurs'!V487/'1-Kurs'!V486-1,""),"")</f>
        <v/>
      </c>
      <c r="W487" s="1" t="str">
        <f>IF(IFERROR('1-Kurs'!W487/'1-Kurs'!W486-1,"")&lt;&gt;-100%,IFERROR('1-Kurs'!W487/'1-Kurs'!W486-1,""),"")</f>
        <v/>
      </c>
      <c r="X487" s="1" t="str">
        <f>IF(IFERROR('1-Kurs'!X487/'1-Kurs'!X486-1,"")&lt;&gt;-100%,IFERROR('1-Kurs'!X487/'1-Kurs'!X486-1,""),"")</f>
        <v/>
      </c>
      <c r="Y487" s="1" t="str">
        <f>IF(IFERROR('1-Kurs'!Y487/'1-Kurs'!Y486-1,"")&lt;&gt;-100%,IFERROR('1-Kurs'!Y487/'1-Kurs'!Y486-1,""),"")</f>
        <v/>
      </c>
      <c r="Z487" s="1" t="str">
        <f>IF(IFERROR('1-Kurs'!Z487/'1-Kurs'!Z486-1,"")&lt;&gt;-100%,IFERROR('1-Kurs'!Z487/'1-Kurs'!Z486-1,""),"")</f>
        <v/>
      </c>
      <c r="AA487" s="1" t="str">
        <f>IF(IFERROR('1-Kurs'!AA487/'1-Kurs'!AA486-1,"")&lt;&gt;-100%,IFERROR('1-Kurs'!AA487/'1-Kurs'!AA486-1,""),"")</f>
        <v/>
      </c>
      <c r="AB487" s="1" t="str">
        <f>IF(IFERROR('1-Kurs'!AB487/'1-Kurs'!AB486-1,"")&lt;&gt;-100%,IFERROR('1-Kurs'!AB487/'1-Kurs'!AB486-1,""),"")</f>
        <v/>
      </c>
      <c r="AC487" s="5"/>
    </row>
    <row r="488" spans="1:29" ht="12.75" customHeight="1" x14ac:dyDescent="0.2">
      <c r="A488" s="9" t="str">
        <f>IF('1-Kurs'!A488=0,"",'1-Kurs'!A488)</f>
        <v/>
      </c>
      <c r="B488" s="1" t="str">
        <f>IF(IFERROR('1-Kurs'!B488/'1-Kurs'!B487-1,"")&lt;&gt;-100%,IFERROR('1-Kurs'!B488/'1-Kurs'!B487-1,""),"")</f>
        <v/>
      </c>
      <c r="C488" s="1" t="str">
        <f>IF(IFERROR('1-Kurs'!C488/'1-Kurs'!C487-1,"")&lt;&gt;-100%,IFERROR('1-Kurs'!C488/'1-Kurs'!C487-1,""),"")</f>
        <v/>
      </c>
      <c r="D488" s="1" t="str">
        <f>IF(IFERROR('1-Kurs'!D488/'1-Kurs'!D487-1,"")&lt;&gt;-100%,IFERROR('1-Kurs'!D488/'1-Kurs'!D487-1,""),"")</f>
        <v/>
      </c>
      <c r="E488" s="1" t="str">
        <f>IF(IFERROR('1-Kurs'!E488/'1-Kurs'!E487-1,"")&lt;&gt;-100%,IFERROR('1-Kurs'!E488/'1-Kurs'!E487-1,""),"")</f>
        <v/>
      </c>
      <c r="F488" s="1" t="str">
        <f>IF(IFERROR('1-Kurs'!F488/'1-Kurs'!F487-1,"")&lt;&gt;-100%,IFERROR('1-Kurs'!F488/'1-Kurs'!F487-1,""),"")</f>
        <v/>
      </c>
      <c r="G488" s="1" t="str">
        <f>IF(IFERROR('1-Kurs'!G488/'1-Kurs'!G487-1,"")&lt;&gt;-100%,IFERROR('1-Kurs'!G488/'1-Kurs'!G487-1,""),"")</f>
        <v/>
      </c>
      <c r="H488" s="1" t="str">
        <f>IF(IFERROR('1-Kurs'!H488/'1-Kurs'!H487-1,"")&lt;&gt;-100%,IFERROR('1-Kurs'!H488/'1-Kurs'!H487-1,""),"")</f>
        <v/>
      </c>
      <c r="I488" s="1" t="str">
        <f>IF(IFERROR('1-Kurs'!I488/'1-Kurs'!I487-1,"")&lt;&gt;-100%,IFERROR('1-Kurs'!I488/'1-Kurs'!I487-1,""),"")</f>
        <v/>
      </c>
      <c r="J488" s="1" t="str">
        <f>IF(IFERROR('1-Kurs'!J488/'1-Kurs'!J487-1,"")&lt;&gt;-100%,IFERROR('1-Kurs'!J488/'1-Kurs'!J487-1,""),"")</f>
        <v/>
      </c>
      <c r="K488" s="1" t="str">
        <f>IF(IFERROR('1-Kurs'!K488/'1-Kurs'!K487-1,"")&lt;&gt;-100%,IFERROR('1-Kurs'!K488/'1-Kurs'!K487-1,""),"")</f>
        <v/>
      </c>
      <c r="L488" s="1" t="str">
        <f>IF(IFERROR('1-Kurs'!L488/'1-Kurs'!L487-1,"")&lt;&gt;-100%,IFERROR('1-Kurs'!L488/'1-Kurs'!L487-1,""),"")</f>
        <v/>
      </c>
      <c r="M488" s="1" t="str">
        <f>IF(IFERROR('1-Kurs'!M488/'1-Kurs'!M487-1,"")&lt;&gt;-100%,IFERROR('1-Kurs'!M488/'1-Kurs'!M487-1,""),"")</f>
        <v/>
      </c>
      <c r="N488" s="1" t="str">
        <f>IF(IFERROR('1-Kurs'!N488/'1-Kurs'!N487-1,"")&lt;&gt;-100%,IFERROR('1-Kurs'!N488/'1-Kurs'!N487-1,""),"")</f>
        <v/>
      </c>
      <c r="O488" s="1" t="str">
        <f>IF(IFERROR('1-Kurs'!O488/'1-Kurs'!O487-1,"")&lt;&gt;-100%,IFERROR('1-Kurs'!O488/'1-Kurs'!O487-1,""),"")</f>
        <v/>
      </c>
      <c r="P488" s="1" t="str">
        <f>IF(IFERROR('1-Kurs'!P488/'1-Kurs'!P487-1,"")&lt;&gt;-100%,IFERROR('1-Kurs'!P488/'1-Kurs'!P487-1,""),"")</f>
        <v/>
      </c>
      <c r="Q488" s="1" t="str">
        <f>IF(IFERROR('1-Kurs'!Q488/'1-Kurs'!Q487-1,"")&lt;&gt;-100%,IFERROR('1-Kurs'!Q488/'1-Kurs'!Q487-1,""),"")</f>
        <v/>
      </c>
      <c r="R488" s="1" t="str">
        <f>IF(IFERROR('1-Kurs'!R488/'1-Kurs'!R487-1,"")&lt;&gt;-100%,IFERROR('1-Kurs'!R488/'1-Kurs'!R487-1,""),"")</f>
        <v/>
      </c>
      <c r="S488" s="1" t="str">
        <f>IF(IFERROR('1-Kurs'!S488/'1-Kurs'!S487-1,"")&lt;&gt;-100%,IFERROR('1-Kurs'!S488/'1-Kurs'!S487-1,""),"")</f>
        <v/>
      </c>
      <c r="T488" s="1" t="str">
        <f>IF(IFERROR('1-Kurs'!T488/'1-Kurs'!T487-1,"")&lt;&gt;-100%,IFERROR('1-Kurs'!T488/'1-Kurs'!T487-1,""),"")</f>
        <v/>
      </c>
      <c r="U488" s="1" t="str">
        <f>IF(IFERROR('1-Kurs'!U488/'1-Kurs'!U487-1,"")&lt;&gt;-100%,IFERROR('1-Kurs'!U488/'1-Kurs'!U487-1,""),"")</f>
        <v/>
      </c>
      <c r="V488" s="1" t="str">
        <f>IF(IFERROR('1-Kurs'!V488/'1-Kurs'!V487-1,"")&lt;&gt;-100%,IFERROR('1-Kurs'!V488/'1-Kurs'!V487-1,""),"")</f>
        <v/>
      </c>
      <c r="W488" s="1" t="str">
        <f>IF(IFERROR('1-Kurs'!W488/'1-Kurs'!W487-1,"")&lt;&gt;-100%,IFERROR('1-Kurs'!W488/'1-Kurs'!W487-1,""),"")</f>
        <v/>
      </c>
      <c r="X488" s="1" t="str">
        <f>IF(IFERROR('1-Kurs'!X488/'1-Kurs'!X487-1,"")&lt;&gt;-100%,IFERROR('1-Kurs'!X488/'1-Kurs'!X487-1,""),"")</f>
        <v/>
      </c>
      <c r="Y488" s="1" t="str">
        <f>IF(IFERROR('1-Kurs'!Y488/'1-Kurs'!Y487-1,"")&lt;&gt;-100%,IFERROR('1-Kurs'!Y488/'1-Kurs'!Y487-1,""),"")</f>
        <v/>
      </c>
      <c r="Z488" s="1" t="str">
        <f>IF(IFERROR('1-Kurs'!Z488/'1-Kurs'!Z487-1,"")&lt;&gt;-100%,IFERROR('1-Kurs'!Z488/'1-Kurs'!Z487-1,""),"")</f>
        <v/>
      </c>
      <c r="AA488" s="1" t="str">
        <f>IF(IFERROR('1-Kurs'!AA488/'1-Kurs'!AA487-1,"")&lt;&gt;-100%,IFERROR('1-Kurs'!AA488/'1-Kurs'!AA487-1,""),"")</f>
        <v/>
      </c>
      <c r="AB488" s="1" t="str">
        <f>IF(IFERROR('1-Kurs'!AB488/'1-Kurs'!AB487-1,"")&lt;&gt;-100%,IFERROR('1-Kurs'!AB488/'1-Kurs'!AB487-1,""),"")</f>
        <v/>
      </c>
      <c r="AC488" s="5"/>
    </row>
    <row r="489" spans="1:29" ht="12.75" customHeight="1" x14ac:dyDescent="0.2">
      <c r="A489" s="9" t="str">
        <f>IF('1-Kurs'!A489=0,"",'1-Kurs'!A489)</f>
        <v/>
      </c>
      <c r="B489" s="1" t="str">
        <f>IF(IFERROR('1-Kurs'!B489/'1-Kurs'!B488-1,"")&lt;&gt;-100%,IFERROR('1-Kurs'!B489/'1-Kurs'!B488-1,""),"")</f>
        <v/>
      </c>
      <c r="C489" s="1" t="str">
        <f>IF(IFERROR('1-Kurs'!C489/'1-Kurs'!C488-1,"")&lt;&gt;-100%,IFERROR('1-Kurs'!C489/'1-Kurs'!C488-1,""),"")</f>
        <v/>
      </c>
      <c r="D489" s="1" t="str">
        <f>IF(IFERROR('1-Kurs'!D489/'1-Kurs'!D488-1,"")&lt;&gt;-100%,IFERROR('1-Kurs'!D489/'1-Kurs'!D488-1,""),"")</f>
        <v/>
      </c>
      <c r="E489" s="1" t="str">
        <f>IF(IFERROR('1-Kurs'!E489/'1-Kurs'!E488-1,"")&lt;&gt;-100%,IFERROR('1-Kurs'!E489/'1-Kurs'!E488-1,""),"")</f>
        <v/>
      </c>
      <c r="F489" s="1" t="str">
        <f>IF(IFERROR('1-Kurs'!F489/'1-Kurs'!F488-1,"")&lt;&gt;-100%,IFERROR('1-Kurs'!F489/'1-Kurs'!F488-1,""),"")</f>
        <v/>
      </c>
      <c r="G489" s="1" t="str">
        <f>IF(IFERROR('1-Kurs'!G489/'1-Kurs'!G488-1,"")&lt;&gt;-100%,IFERROR('1-Kurs'!G489/'1-Kurs'!G488-1,""),"")</f>
        <v/>
      </c>
      <c r="H489" s="1" t="str">
        <f>IF(IFERROR('1-Kurs'!H489/'1-Kurs'!H488-1,"")&lt;&gt;-100%,IFERROR('1-Kurs'!H489/'1-Kurs'!H488-1,""),"")</f>
        <v/>
      </c>
      <c r="I489" s="1" t="str">
        <f>IF(IFERROR('1-Kurs'!I489/'1-Kurs'!I488-1,"")&lt;&gt;-100%,IFERROR('1-Kurs'!I489/'1-Kurs'!I488-1,""),"")</f>
        <v/>
      </c>
      <c r="J489" s="1" t="str">
        <f>IF(IFERROR('1-Kurs'!J489/'1-Kurs'!J488-1,"")&lt;&gt;-100%,IFERROR('1-Kurs'!J489/'1-Kurs'!J488-1,""),"")</f>
        <v/>
      </c>
      <c r="K489" s="1" t="str">
        <f>IF(IFERROR('1-Kurs'!K489/'1-Kurs'!K488-1,"")&lt;&gt;-100%,IFERROR('1-Kurs'!K489/'1-Kurs'!K488-1,""),"")</f>
        <v/>
      </c>
      <c r="L489" s="1" t="str">
        <f>IF(IFERROR('1-Kurs'!L489/'1-Kurs'!L488-1,"")&lt;&gt;-100%,IFERROR('1-Kurs'!L489/'1-Kurs'!L488-1,""),"")</f>
        <v/>
      </c>
      <c r="M489" s="1" t="str">
        <f>IF(IFERROR('1-Kurs'!M489/'1-Kurs'!M488-1,"")&lt;&gt;-100%,IFERROR('1-Kurs'!M489/'1-Kurs'!M488-1,""),"")</f>
        <v/>
      </c>
      <c r="N489" s="1" t="str">
        <f>IF(IFERROR('1-Kurs'!N489/'1-Kurs'!N488-1,"")&lt;&gt;-100%,IFERROR('1-Kurs'!N489/'1-Kurs'!N488-1,""),"")</f>
        <v/>
      </c>
      <c r="O489" s="1" t="str">
        <f>IF(IFERROR('1-Kurs'!O489/'1-Kurs'!O488-1,"")&lt;&gt;-100%,IFERROR('1-Kurs'!O489/'1-Kurs'!O488-1,""),"")</f>
        <v/>
      </c>
      <c r="P489" s="1" t="str">
        <f>IF(IFERROR('1-Kurs'!P489/'1-Kurs'!P488-1,"")&lt;&gt;-100%,IFERROR('1-Kurs'!P489/'1-Kurs'!P488-1,""),"")</f>
        <v/>
      </c>
      <c r="Q489" s="1" t="str">
        <f>IF(IFERROR('1-Kurs'!Q489/'1-Kurs'!Q488-1,"")&lt;&gt;-100%,IFERROR('1-Kurs'!Q489/'1-Kurs'!Q488-1,""),"")</f>
        <v/>
      </c>
      <c r="R489" s="1" t="str">
        <f>IF(IFERROR('1-Kurs'!R489/'1-Kurs'!R488-1,"")&lt;&gt;-100%,IFERROR('1-Kurs'!R489/'1-Kurs'!R488-1,""),"")</f>
        <v/>
      </c>
      <c r="S489" s="1" t="str">
        <f>IF(IFERROR('1-Kurs'!S489/'1-Kurs'!S488-1,"")&lt;&gt;-100%,IFERROR('1-Kurs'!S489/'1-Kurs'!S488-1,""),"")</f>
        <v/>
      </c>
      <c r="T489" s="1" t="str">
        <f>IF(IFERROR('1-Kurs'!T489/'1-Kurs'!T488-1,"")&lt;&gt;-100%,IFERROR('1-Kurs'!T489/'1-Kurs'!T488-1,""),"")</f>
        <v/>
      </c>
      <c r="U489" s="1" t="str">
        <f>IF(IFERROR('1-Kurs'!U489/'1-Kurs'!U488-1,"")&lt;&gt;-100%,IFERROR('1-Kurs'!U489/'1-Kurs'!U488-1,""),"")</f>
        <v/>
      </c>
      <c r="V489" s="1" t="str">
        <f>IF(IFERROR('1-Kurs'!V489/'1-Kurs'!V488-1,"")&lt;&gt;-100%,IFERROR('1-Kurs'!V489/'1-Kurs'!V488-1,""),"")</f>
        <v/>
      </c>
      <c r="W489" s="1" t="str">
        <f>IF(IFERROR('1-Kurs'!W489/'1-Kurs'!W488-1,"")&lt;&gt;-100%,IFERROR('1-Kurs'!W489/'1-Kurs'!W488-1,""),"")</f>
        <v/>
      </c>
      <c r="X489" s="1" t="str">
        <f>IF(IFERROR('1-Kurs'!X489/'1-Kurs'!X488-1,"")&lt;&gt;-100%,IFERROR('1-Kurs'!X489/'1-Kurs'!X488-1,""),"")</f>
        <v/>
      </c>
      <c r="Y489" s="1" t="str">
        <f>IF(IFERROR('1-Kurs'!Y489/'1-Kurs'!Y488-1,"")&lt;&gt;-100%,IFERROR('1-Kurs'!Y489/'1-Kurs'!Y488-1,""),"")</f>
        <v/>
      </c>
      <c r="Z489" s="1" t="str">
        <f>IF(IFERROR('1-Kurs'!Z489/'1-Kurs'!Z488-1,"")&lt;&gt;-100%,IFERROR('1-Kurs'!Z489/'1-Kurs'!Z488-1,""),"")</f>
        <v/>
      </c>
      <c r="AA489" s="1" t="str">
        <f>IF(IFERROR('1-Kurs'!AA489/'1-Kurs'!AA488-1,"")&lt;&gt;-100%,IFERROR('1-Kurs'!AA489/'1-Kurs'!AA488-1,""),"")</f>
        <v/>
      </c>
      <c r="AB489" s="1" t="str">
        <f>IF(IFERROR('1-Kurs'!AB489/'1-Kurs'!AB488-1,"")&lt;&gt;-100%,IFERROR('1-Kurs'!AB489/'1-Kurs'!AB488-1,""),"")</f>
        <v/>
      </c>
      <c r="AC489" s="5"/>
    </row>
    <row r="490" spans="1:29" ht="12.75" customHeight="1" x14ac:dyDescent="0.2">
      <c r="A490" s="9" t="str">
        <f>IF('1-Kurs'!A490=0,"",'1-Kurs'!A490)</f>
        <v/>
      </c>
      <c r="B490" s="1" t="str">
        <f>IF(IFERROR('1-Kurs'!B490/'1-Kurs'!B489-1,"")&lt;&gt;-100%,IFERROR('1-Kurs'!B490/'1-Kurs'!B489-1,""),"")</f>
        <v/>
      </c>
      <c r="C490" s="1" t="str">
        <f>IF(IFERROR('1-Kurs'!C490/'1-Kurs'!C489-1,"")&lt;&gt;-100%,IFERROR('1-Kurs'!C490/'1-Kurs'!C489-1,""),"")</f>
        <v/>
      </c>
      <c r="D490" s="1" t="str">
        <f>IF(IFERROR('1-Kurs'!D490/'1-Kurs'!D489-1,"")&lt;&gt;-100%,IFERROR('1-Kurs'!D490/'1-Kurs'!D489-1,""),"")</f>
        <v/>
      </c>
      <c r="E490" s="1" t="str">
        <f>IF(IFERROR('1-Kurs'!E490/'1-Kurs'!E489-1,"")&lt;&gt;-100%,IFERROR('1-Kurs'!E490/'1-Kurs'!E489-1,""),"")</f>
        <v/>
      </c>
      <c r="F490" s="1" t="str">
        <f>IF(IFERROR('1-Kurs'!F490/'1-Kurs'!F489-1,"")&lt;&gt;-100%,IFERROR('1-Kurs'!F490/'1-Kurs'!F489-1,""),"")</f>
        <v/>
      </c>
      <c r="G490" s="1" t="str">
        <f>IF(IFERROR('1-Kurs'!G490/'1-Kurs'!G489-1,"")&lt;&gt;-100%,IFERROR('1-Kurs'!G490/'1-Kurs'!G489-1,""),"")</f>
        <v/>
      </c>
      <c r="H490" s="1" t="str">
        <f>IF(IFERROR('1-Kurs'!H490/'1-Kurs'!H489-1,"")&lt;&gt;-100%,IFERROR('1-Kurs'!H490/'1-Kurs'!H489-1,""),"")</f>
        <v/>
      </c>
      <c r="I490" s="1" t="str">
        <f>IF(IFERROR('1-Kurs'!I490/'1-Kurs'!I489-1,"")&lt;&gt;-100%,IFERROR('1-Kurs'!I490/'1-Kurs'!I489-1,""),"")</f>
        <v/>
      </c>
      <c r="J490" s="1" t="str">
        <f>IF(IFERROR('1-Kurs'!J490/'1-Kurs'!J489-1,"")&lt;&gt;-100%,IFERROR('1-Kurs'!J490/'1-Kurs'!J489-1,""),"")</f>
        <v/>
      </c>
      <c r="K490" s="1" t="str">
        <f>IF(IFERROR('1-Kurs'!K490/'1-Kurs'!K489-1,"")&lt;&gt;-100%,IFERROR('1-Kurs'!K490/'1-Kurs'!K489-1,""),"")</f>
        <v/>
      </c>
      <c r="L490" s="1" t="str">
        <f>IF(IFERROR('1-Kurs'!L490/'1-Kurs'!L489-1,"")&lt;&gt;-100%,IFERROR('1-Kurs'!L490/'1-Kurs'!L489-1,""),"")</f>
        <v/>
      </c>
      <c r="M490" s="1" t="str">
        <f>IF(IFERROR('1-Kurs'!M490/'1-Kurs'!M489-1,"")&lt;&gt;-100%,IFERROR('1-Kurs'!M490/'1-Kurs'!M489-1,""),"")</f>
        <v/>
      </c>
      <c r="N490" s="1" t="str">
        <f>IF(IFERROR('1-Kurs'!N490/'1-Kurs'!N489-1,"")&lt;&gt;-100%,IFERROR('1-Kurs'!N490/'1-Kurs'!N489-1,""),"")</f>
        <v/>
      </c>
      <c r="O490" s="1" t="str">
        <f>IF(IFERROR('1-Kurs'!O490/'1-Kurs'!O489-1,"")&lt;&gt;-100%,IFERROR('1-Kurs'!O490/'1-Kurs'!O489-1,""),"")</f>
        <v/>
      </c>
      <c r="P490" s="1" t="str">
        <f>IF(IFERROR('1-Kurs'!P490/'1-Kurs'!P489-1,"")&lt;&gt;-100%,IFERROR('1-Kurs'!P490/'1-Kurs'!P489-1,""),"")</f>
        <v/>
      </c>
      <c r="Q490" s="1" t="str">
        <f>IF(IFERROR('1-Kurs'!Q490/'1-Kurs'!Q489-1,"")&lt;&gt;-100%,IFERROR('1-Kurs'!Q490/'1-Kurs'!Q489-1,""),"")</f>
        <v/>
      </c>
      <c r="R490" s="1" t="str">
        <f>IF(IFERROR('1-Kurs'!R490/'1-Kurs'!R489-1,"")&lt;&gt;-100%,IFERROR('1-Kurs'!R490/'1-Kurs'!R489-1,""),"")</f>
        <v/>
      </c>
      <c r="S490" s="1" t="str">
        <f>IF(IFERROR('1-Kurs'!S490/'1-Kurs'!S489-1,"")&lt;&gt;-100%,IFERROR('1-Kurs'!S490/'1-Kurs'!S489-1,""),"")</f>
        <v/>
      </c>
      <c r="T490" s="1" t="str">
        <f>IF(IFERROR('1-Kurs'!T490/'1-Kurs'!T489-1,"")&lt;&gt;-100%,IFERROR('1-Kurs'!T490/'1-Kurs'!T489-1,""),"")</f>
        <v/>
      </c>
      <c r="U490" s="1" t="str">
        <f>IF(IFERROR('1-Kurs'!U490/'1-Kurs'!U489-1,"")&lt;&gt;-100%,IFERROR('1-Kurs'!U490/'1-Kurs'!U489-1,""),"")</f>
        <v/>
      </c>
      <c r="V490" s="1" t="str">
        <f>IF(IFERROR('1-Kurs'!V490/'1-Kurs'!V489-1,"")&lt;&gt;-100%,IFERROR('1-Kurs'!V490/'1-Kurs'!V489-1,""),"")</f>
        <v/>
      </c>
      <c r="W490" s="1" t="str">
        <f>IF(IFERROR('1-Kurs'!W490/'1-Kurs'!W489-1,"")&lt;&gt;-100%,IFERROR('1-Kurs'!W490/'1-Kurs'!W489-1,""),"")</f>
        <v/>
      </c>
      <c r="X490" s="1" t="str">
        <f>IF(IFERROR('1-Kurs'!X490/'1-Kurs'!X489-1,"")&lt;&gt;-100%,IFERROR('1-Kurs'!X490/'1-Kurs'!X489-1,""),"")</f>
        <v/>
      </c>
      <c r="Y490" s="1" t="str">
        <f>IF(IFERROR('1-Kurs'!Y490/'1-Kurs'!Y489-1,"")&lt;&gt;-100%,IFERROR('1-Kurs'!Y490/'1-Kurs'!Y489-1,""),"")</f>
        <v/>
      </c>
      <c r="Z490" s="1" t="str">
        <f>IF(IFERROR('1-Kurs'!Z490/'1-Kurs'!Z489-1,"")&lt;&gt;-100%,IFERROR('1-Kurs'!Z490/'1-Kurs'!Z489-1,""),"")</f>
        <v/>
      </c>
      <c r="AA490" s="1" t="str">
        <f>IF(IFERROR('1-Kurs'!AA490/'1-Kurs'!AA489-1,"")&lt;&gt;-100%,IFERROR('1-Kurs'!AA490/'1-Kurs'!AA489-1,""),"")</f>
        <v/>
      </c>
      <c r="AB490" s="1" t="str">
        <f>IF(IFERROR('1-Kurs'!AB490/'1-Kurs'!AB489-1,"")&lt;&gt;-100%,IFERROR('1-Kurs'!AB490/'1-Kurs'!AB489-1,""),"")</f>
        <v/>
      </c>
      <c r="AC490" s="5"/>
    </row>
    <row r="491" spans="1:29" ht="12.75" customHeight="1" x14ac:dyDescent="0.2">
      <c r="A491" s="9" t="str">
        <f>IF('1-Kurs'!A491=0,"",'1-Kurs'!A491)</f>
        <v/>
      </c>
      <c r="B491" s="1" t="str">
        <f>IF(IFERROR('1-Kurs'!B491/'1-Kurs'!B490-1,"")&lt;&gt;-100%,IFERROR('1-Kurs'!B491/'1-Kurs'!B490-1,""),"")</f>
        <v/>
      </c>
      <c r="C491" s="1" t="str">
        <f>IF(IFERROR('1-Kurs'!C491/'1-Kurs'!C490-1,"")&lt;&gt;-100%,IFERROR('1-Kurs'!C491/'1-Kurs'!C490-1,""),"")</f>
        <v/>
      </c>
      <c r="D491" s="1" t="str">
        <f>IF(IFERROR('1-Kurs'!D491/'1-Kurs'!D490-1,"")&lt;&gt;-100%,IFERROR('1-Kurs'!D491/'1-Kurs'!D490-1,""),"")</f>
        <v/>
      </c>
      <c r="E491" s="1" t="str">
        <f>IF(IFERROR('1-Kurs'!E491/'1-Kurs'!E490-1,"")&lt;&gt;-100%,IFERROR('1-Kurs'!E491/'1-Kurs'!E490-1,""),"")</f>
        <v/>
      </c>
      <c r="F491" s="1" t="str">
        <f>IF(IFERROR('1-Kurs'!F491/'1-Kurs'!F490-1,"")&lt;&gt;-100%,IFERROR('1-Kurs'!F491/'1-Kurs'!F490-1,""),"")</f>
        <v/>
      </c>
      <c r="G491" s="1" t="str">
        <f>IF(IFERROR('1-Kurs'!G491/'1-Kurs'!G490-1,"")&lt;&gt;-100%,IFERROR('1-Kurs'!G491/'1-Kurs'!G490-1,""),"")</f>
        <v/>
      </c>
      <c r="H491" s="1" t="str">
        <f>IF(IFERROR('1-Kurs'!H491/'1-Kurs'!H490-1,"")&lt;&gt;-100%,IFERROR('1-Kurs'!H491/'1-Kurs'!H490-1,""),"")</f>
        <v/>
      </c>
      <c r="I491" s="1" t="str">
        <f>IF(IFERROR('1-Kurs'!I491/'1-Kurs'!I490-1,"")&lt;&gt;-100%,IFERROR('1-Kurs'!I491/'1-Kurs'!I490-1,""),"")</f>
        <v/>
      </c>
      <c r="J491" s="1" t="str">
        <f>IF(IFERROR('1-Kurs'!J491/'1-Kurs'!J490-1,"")&lt;&gt;-100%,IFERROR('1-Kurs'!J491/'1-Kurs'!J490-1,""),"")</f>
        <v/>
      </c>
      <c r="K491" s="1" t="str">
        <f>IF(IFERROR('1-Kurs'!K491/'1-Kurs'!K490-1,"")&lt;&gt;-100%,IFERROR('1-Kurs'!K491/'1-Kurs'!K490-1,""),"")</f>
        <v/>
      </c>
      <c r="L491" s="1" t="str">
        <f>IF(IFERROR('1-Kurs'!L491/'1-Kurs'!L490-1,"")&lt;&gt;-100%,IFERROR('1-Kurs'!L491/'1-Kurs'!L490-1,""),"")</f>
        <v/>
      </c>
      <c r="M491" s="1" t="str">
        <f>IF(IFERROR('1-Kurs'!M491/'1-Kurs'!M490-1,"")&lt;&gt;-100%,IFERROR('1-Kurs'!M491/'1-Kurs'!M490-1,""),"")</f>
        <v/>
      </c>
      <c r="N491" s="1" t="str">
        <f>IF(IFERROR('1-Kurs'!N491/'1-Kurs'!N490-1,"")&lt;&gt;-100%,IFERROR('1-Kurs'!N491/'1-Kurs'!N490-1,""),"")</f>
        <v/>
      </c>
      <c r="O491" s="1" t="str">
        <f>IF(IFERROR('1-Kurs'!O491/'1-Kurs'!O490-1,"")&lt;&gt;-100%,IFERROR('1-Kurs'!O491/'1-Kurs'!O490-1,""),"")</f>
        <v/>
      </c>
      <c r="P491" s="1" t="str">
        <f>IF(IFERROR('1-Kurs'!P491/'1-Kurs'!P490-1,"")&lt;&gt;-100%,IFERROR('1-Kurs'!P491/'1-Kurs'!P490-1,""),"")</f>
        <v/>
      </c>
      <c r="Q491" s="1" t="str">
        <f>IF(IFERROR('1-Kurs'!Q491/'1-Kurs'!Q490-1,"")&lt;&gt;-100%,IFERROR('1-Kurs'!Q491/'1-Kurs'!Q490-1,""),"")</f>
        <v/>
      </c>
      <c r="R491" s="1" t="str">
        <f>IF(IFERROR('1-Kurs'!R491/'1-Kurs'!R490-1,"")&lt;&gt;-100%,IFERROR('1-Kurs'!R491/'1-Kurs'!R490-1,""),"")</f>
        <v/>
      </c>
      <c r="S491" s="1" t="str">
        <f>IF(IFERROR('1-Kurs'!S491/'1-Kurs'!S490-1,"")&lt;&gt;-100%,IFERROR('1-Kurs'!S491/'1-Kurs'!S490-1,""),"")</f>
        <v/>
      </c>
      <c r="T491" s="1" t="str">
        <f>IF(IFERROR('1-Kurs'!T491/'1-Kurs'!T490-1,"")&lt;&gt;-100%,IFERROR('1-Kurs'!T491/'1-Kurs'!T490-1,""),"")</f>
        <v/>
      </c>
      <c r="U491" s="1" t="str">
        <f>IF(IFERROR('1-Kurs'!U491/'1-Kurs'!U490-1,"")&lt;&gt;-100%,IFERROR('1-Kurs'!U491/'1-Kurs'!U490-1,""),"")</f>
        <v/>
      </c>
      <c r="V491" s="1" t="str">
        <f>IF(IFERROR('1-Kurs'!V491/'1-Kurs'!V490-1,"")&lt;&gt;-100%,IFERROR('1-Kurs'!V491/'1-Kurs'!V490-1,""),"")</f>
        <v/>
      </c>
      <c r="W491" s="1" t="str">
        <f>IF(IFERROR('1-Kurs'!W491/'1-Kurs'!W490-1,"")&lt;&gt;-100%,IFERROR('1-Kurs'!W491/'1-Kurs'!W490-1,""),"")</f>
        <v/>
      </c>
      <c r="X491" s="1" t="str">
        <f>IF(IFERROR('1-Kurs'!X491/'1-Kurs'!X490-1,"")&lt;&gt;-100%,IFERROR('1-Kurs'!X491/'1-Kurs'!X490-1,""),"")</f>
        <v/>
      </c>
      <c r="Y491" s="1" t="str">
        <f>IF(IFERROR('1-Kurs'!Y491/'1-Kurs'!Y490-1,"")&lt;&gt;-100%,IFERROR('1-Kurs'!Y491/'1-Kurs'!Y490-1,""),"")</f>
        <v/>
      </c>
      <c r="Z491" s="1" t="str">
        <f>IF(IFERROR('1-Kurs'!Z491/'1-Kurs'!Z490-1,"")&lt;&gt;-100%,IFERROR('1-Kurs'!Z491/'1-Kurs'!Z490-1,""),"")</f>
        <v/>
      </c>
      <c r="AA491" s="1" t="str">
        <f>IF(IFERROR('1-Kurs'!AA491/'1-Kurs'!AA490-1,"")&lt;&gt;-100%,IFERROR('1-Kurs'!AA491/'1-Kurs'!AA490-1,""),"")</f>
        <v/>
      </c>
      <c r="AB491" s="1" t="str">
        <f>IF(IFERROR('1-Kurs'!AB491/'1-Kurs'!AB490-1,"")&lt;&gt;-100%,IFERROR('1-Kurs'!AB491/'1-Kurs'!AB490-1,""),"")</f>
        <v/>
      </c>
      <c r="AC491" s="5"/>
    </row>
    <row r="492" spans="1:29" ht="12.75" customHeight="1" x14ac:dyDescent="0.2">
      <c r="A492" s="9" t="str">
        <f>IF('1-Kurs'!A492=0,"",'1-Kurs'!A492)</f>
        <v/>
      </c>
      <c r="B492" s="1" t="str">
        <f>IF(IFERROR('1-Kurs'!B492/'1-Kurs'!B491-1,"")&lt;&gt;-100%,IFERROR('1-Kurs'!B492/'1-Kurs'!B491-1,""),"")</f>
        <v/>
      </c>
      <c r="C492" s="1" t="str">
        <f>IF(IFERROR('1-Kurs'!C492/'1-Kurs'!C491-1,"")&lt;&gt;-100%,IFERROR('1-Kurs'!C492/'1-Kurs'!C491-1,""),"")</f>
        <v/>
      </c>
      <c r="D492" s="1" t="str">
        <f>IF(IFERROR('1-Kurs'!D492/'1-Kurs'!D491-1,"")&lt;&gt;-100%,IFERROR('1-Kurs'!D492/'1-Kurs'!D491-1,""),"")</f>
        <v/>
      </c>
      <c r="E492" s="1" t="str">
        <f>IF(IFERROR('1-Kurs'!E492/'1-Kurs'!E491-1,"")&lt;&gt;-100%,IFERROR('1-Kurs'!E492/'1-Kurs'!E491-1,""),"")</f>
        <v/>
      </c>
      <c r="F492" s="1" t="str">
        <f>IF(IFERROR('1-Kurs'!F492/'1-Kurs'!F491-1,"")&lt;&gt;-100%,IFERROR('1-Kurs'!F492/'1-Kurs'!F491-1,""),"")</f>
        <v/>
      </c>
      <c r="G492" s="1" t="str">
        <f>IF(IFERROR('1-Kurs'!G492/'1-Kurs'!G491-1,"")&lt;&gt;-100%,IFERROR('1-Kurs'!G492/'1-Kurs'!G491-1,""),"")</f>
        <v/>
      </c>
      <c r="H492" s="1" t="str">
        <f>IF(IFERROR('1-Kurs'!H492/'1-Kurs'!H491-1,"")&lt;&gt;-100%,IFERROR('1-Kurs'!H492/'1-Kurs'!H491-1,""),"")</f>
        <v/>
      </c>
      <c r="I492" s="1" t="str">
        <f>IF(IFERROR('1-Kurs'!I492/'1-Kurs'!I491-1,"")&lt;&gt;-100%,IFERROR('1-Kurs'!I492/'1-Kurs'!I491-1,""),"")</f>
        <v/>
      </c>
      <c r="J492" s="1" t="str">
        <f>IF(IFERROR('1-Kurs'!J492/'1-Kurs'!J491-1,"")&lt;&gt;-100%,IFERROR('1-Kurs'!J492/'1-Kurs'!J491-1,""),"")</f>
        <v/>
      </c>
      <c r="K492" s="1" t="str">
        <f>IF(IFERROR('1-Kurs'!K492/'1-Kurs'!K491-1,"")&lt;&gt;-100%,IFERROR('1-Kurs'!K492/'1-Kurs'!K491-1,""),"")</f>
        <v/>
      </c>
      <c r="L492" s="1" t="str">
        <f>IF(IFERROR('1-Kurs'!L492/'1-Kurs'!L491-1,"")&lt;&gt;-100%,IFERROR('1-Kurs'!L492/'1-Kurs'!L491-1,""),"")</f>
        <v/>
      </c>
      <c r="M492" s="1" t="str">
        <f>IF(IFERROR('1-Kurs'!M492/'1-Kurs'!M491-1,"")&lt;&gt;-100%,IFERROR('1-Kurs'!M492/'1-Kurs'!M491-1,""),"")</f>
        <v/>
      </c>
      <c r="N492" s="1" t="str">
        <f>IF(IFERROR('1-Kurs'!N492/'1-Kurs'!N491-1,"")&lt;&gt;-100%,IFERROR('1-Kurs'!N492/'1-Kurs'!N491-1,""),"")</f>
        <v/>
      </c>
      <c r="O492" s="1" t="str">
        <f>IF(IFERROR('1-Kurs'!O492/'1-Kurs'!O491-1,"")&lt;&gt;-100%,IFERROR('1-Kurs'!O492/'1-Kurs'!O491-1,""),"")</f>
        <v/>
      </c>
      <c r="P492" s="1" t="str">
        <f>IF(IFERROR('1-Kurs'!P492/'1-Kurs'!P491-1,"")&lt;&gt;-100%,IFERROR('1-Kurs'!P492/'1-Kurs'!P491-1,""),"")</f>
        <v/>
      </c>
      <c r="Q492" s="1" t="str">
        <f>IF(IFERROR('1-Kurs'!Q492/'1-Kurs'!Q491-1,"")&lt;&gt;-100%,IFERROR('1-Kurs'!Q492/'1-Kurs'!Q491-1,""),"")</f>
        <v/>
      </c>
      <c r="R492" s="1" t="str">
        <f>IF(IFERROR('1-Kurs'!R492/'1-Kurs'!R491-1,"")&lt;&gt;-100%,IFERROR('1-Kurs'!R492/'1-Kurs'!R491-1,""),"")</f>
        <v/>
      </c>
      <c r="S492" s="1" t="str">
        <f>IF(IFERROR('1-Kurs'!S492/'1-Kurs'!S491-1,"")&lt;&gt;-100%,IFERROR('1-Kurs'!S492/'1-Kurs'!S491-1,""),"")</f>
        <v/>
      </c>
      <c r="T492" s="1" t="str">
        <f>IF(IFERROR('1-Kurs'!T492/'1-Kurs'!T491-1,"")&lt;&gt;-100%,IFERROR('1-Kurs'!T492/'1-Kurs'!T491-1,""),"")</f>
        <v/>
      </c>
      <c r="U492" s="1" t="str">
        <f>IF(IFERROR('1-Kurs'!U492/'1-Kurs'!U491-1,"")&lt;&gt;-100%,IFERROR('1-Kurs'!U492/'1-Kurs'!U491-1,""),"")</f>
        <v/>
      </c>
      <c r="V492" s="1" t="str">
        <f>IF(IFERROR('1-Kurs'!V492/'1-Kurs'!V491-1,"")&lt;&gt;-100%,IFERROR('1-Kurs'!V492/'1-Kurs'!V491-1,""),"")</f>
        <v/>
      </c>
      <c r="W492" s="1" t="str">
        <f>IF(IFERROR('1-Kurs'!W492/'1-Kurs'!W491-1,"")&lt;&gt;-100%,IFERROR('1-Kurs'!W492/'1-Kurs'!W491-1,""),"")</f>
        <v/>
      </c>
      <c r="X492" s="1" t="str">
        <f>IF(IFERROR('1-Kurs'!X492/'1-Kurs'!X491-1,"")&lt;&gt;-100%,IFERROR('1-Kurs'!X492/'1-Kurs'!X491-1,""),"")</f>
        <v/>
      </c>
      <c r="Y492" s="1" t="str">
        <f>IF(IFERROR('1-Kurs'!Y492/'1-Kurs'!Y491-1,"")&lt;&gt;-100%,IFERROR('1-Kurs'!Y492/'1-Kurs'!Y491-1,""),"")</f>
        <v/>
      </c>
      <c r="Z492" s="1" t="str">
        <f>IF(IFERROR('1-Kurs'!Z492/'1-Kurs'!Z491-1,"")&lt;&gt;-100%,IFERROR('1-Kurs'!Z492/'1-Kurs'!Z491-1,""),"")</f>
        <v/>
      </c>
      <c r="AA492" s="1" t="str">
        <f>IF(IFERROR('1-Kurs'!AA492/'1-Kurs'!AA491-1,"")&lt;&gt;-100%,IFERROR('1-Kurs'!AA492/'1-Kurs'!AA491-1,""),"")</f>
        <v/>
      </c>
      <c r="AB492" s="1" t="str">
        <f>IF(IFERROR('1-Kurs'!AB492/'1-Kurs'!AB491-1,"")&lt;&gt;-100%,IFERROR('1-Kurs'!AB492/'1-Kurs'!AB491-1,""),"")</f>
        <v/>
      </c>
      <c r="AC492" s="5"/>
    </row>
    <row r="493" spans="1:29" ht="12.75" customHeight="1" x14ac:dyDescent="0.2">
      <c r="A493" s="9" t="str">
        <f>IF('1-Kurs'!A493=0,"",'1-Kurs'!A493)</f>
        <v/>
      </c>
      <c r="B493" s="1" t="str">
        <f>IF(IFERROR('1-Kurs'!B493/'1-Kurs'!B492-1,"")&lt;&gt;-100%,IFERROR('1-Kurs'!B493/'1-Kurs'!B492-1,""),"")</f>
        <v/>
      </c>
      <c r="C493" s="1" t="str">
        <f>IF(IFERROR('1-Kurs'!C493/'1-Kurs'!C492-1,"")&lt;&gt;-100%,IFERROR('1-Kurs'!C493/'1-Kurs'!C492-1,""),"")</f>
        <v/>
      </c>
      <c r="D493" s="1" t="str">
        <f>IF(IFERROR('1-Kurs'!D493/'1-Kurs'!D492-1,"")&lt;&gt;-100%,IFERROR('1-Kurs'!D493/'1-Kurs'!D492-1,""),"")</f>
        <v/>
      </c>
      <c r="E493" s="1" t="str">
        <f>IF(IFERROR('1-Kurs'!E493/'1-Kurs'!E492-1,"")&lt;&gt;-100%,IFERROR('1-Kurs'!E493/'1-Kurs'!E492-1,""),"")</f>
        <v/>
      </c>
      <c r="F493" s="1" t="str">
        <f>IF(IFERROR('1-Kurs'!F493/'1-Kurs'!F492-1,"")&lt;&gt;-100%,IFERROR('1-Kurs'!F493/'1-Kurs'!F492-1,""),"")</f>
        <v/>
      </c>
      <c r="G493" s="1" t="str">
        <f>IF(IFERROR('1-Kurs'!G493/'1-Kurs'!G492-1,"")&lt;&gt;-100%,IFERROR('1-Kurs'!G493/'1-Kurs'!G492-1,""),"")</f>
        <v/>
      </c>
      <c r="H493" s="1" t="str">
        <f>IF(IFERROR('1-Kurs'!H493/'1-Kurs'!H492-1,"")&lt;&gt;-100%,IFERROR('1-Kurs'!H493/'1-Kurs'!H492-1,""),"")</f>
        <v/>
      </c>
      <c r="I493" s="1" t="str">
        <f>IF(IFERROR('1-Kurs'!I493/'1-Kurs'!I492-1,"")&lt;&gt;-100%,IFERROR('1-Kurs'!I493/'1-Kurs'!I492-1,""),"")</f>
        <v/>
      </c>
      <c r="J493" s="1" t="str">
        <f>IF(IFERROR('1-Kurs'!J493/'1-Kurs'!J492-1,"")&lt;&gt;-100%,IFERROR('1-Kurs'!J493/'1-Kurs'!J492-1,""),"")</f>
        <v/>
      </c>
      <c r="K493" s="1" t="str">
        <f>IF(IFERROR('1-Kurs'!K493/'1-Kurs'!K492-1,"")&lt;&gt;-100%,IFERROR('1-Kurs'!K493/'1-Kurs'!K492-1,""),"")</f>
        <v/>
      </c>
      <c r="L493" s="1" t="str">
        <f>IF(IFERROR('1-Kurs'!L493/'1-Kurs'!L492-1,"")&lt;&gt;-100%,IFERROR('1-Kurs'!L493/'1-Kurs'!L492-1,""),"")</f>
        <v/>
      </c>
      <c r="M493" s="1" t="str">
        <f>IF(IFERROR('1-Kurs'!M493/'1-Kurs'!M492-1,"")&lt;&gt;-100%,IFERROR('1-Kurs'!M493/'1-Kurs'!M492-1,""),"")</f>
        <v/>
      </c>
      <c r="N493" s="1" t="str">
        <f>IF(IFERROR('1-Kurs'!N493/'1-Kurs'!N492-1,"")&lt;&gt;-100%,IFERROR('1-Kurs'!N493/'1-Kurs'!N492-1,""),"")</f>
        <v/>
      </c>
      <c r="O493" s="1" t="str">
        <f>IF(IFERROR('1-Kurs'!O493/'1-Kurs'!O492-1,"")&lt;&gt;-100%,IFERROR('1-Kurs'!O493/'1-Kurs'!O492-1,""),"")</f>
        <v/>
      </c>
      <c r="P493" s="1" t="str">
        <f>IF(IFERROR('1-Kurs'!P493/'1-Kurs'!P492-1,"")&lt;&gt;-100%,IFERROR('1-Kurs'!P493/'1-Kurs'!P492-1,""),"")</f>
        <v/>
      </c>
      <c r="Q493" s="1" t="str">
        <f>IF(IFERROR('1-Kurs'!Q493/'1-Kurs'!Q492-1,"")&lt;&gt;-100%,IFERROR('1-Kurs'!Q493/'1-Kurs'!Q492-1,""),"")</f>
        <v/>
      </c>
      <c r="R493" s="1" t="str">
        <f>IF(IFERROR('1-Kurs'!R493/'1-Kurs'!R492-1,"")&lt;&gt;-100%,IFERROR('1-Kurs'!R493/'1-Kurs'!R492-1,""),"")</f>
        <v/>
      </c>
      <c r="S493" s="1" t="str">
        <f>IF(IFERROR('1-Kurs'!S493/'1-Kurs'!S492-1,"")&lt;&gt;-100%,IFERROR('1-Kurs'!S493/'1-Kurs'!S492-1,""),"")</f>
        <v/>
      </c>
      <c r="T493" s="1" t="str">
        <f>IF(IFERROR('1-Kurs'!T493/'1-Kurs'!T492-1,"")&lt;&gt;-100%,IFERROR('1-Kurs'!T493/'1-Kurs'!T492-1,""),"")</f>
        <v/>
      </c>
      <c r="U493" s="1" t="str">
        <f>IF(IFERROR('1-Kurs'!U493/'1-Kurs'!U492-1,"")&lt;&gt;-100%,IFERROR('1-Kurs'!U493/'1-Kurs'!U492-1,""),"")</f>
        <v/>
      </c>
      <c r="V493" s="1" t="str">
        <f>IF(IFERROR('1-Kurs'!V493/'1-Kurs'!V492-1,"")&lt;&gt;-100%,IFERROR('1-Kurs'!V493/'1-Kurs'!V492-1,""),"")</f>
        <v/>
      </c>
      <c r="W493" s="1" t="str">
        <f>IF(IFERROR('1-Kurs'!W493/'1-Kurs'!W492-1,"")&lt;&gt;-100%,IFERROR('1-Kurs'!W493/'1-Kurs'!W492-1,""),"")</f>
        <v/>
      </c>
      <c r="X493" s="1" t="str">
        <f>IF(IFERROR('1-Kurs'!X493/'1-Kurs'!X492-1,"")&lt;&gt;-100%,IFERROR('1-Kurs'!X493/'1-Kurs'!X492-1,""),"")</f>
        <v/>
      </c>
      <c r="Y493" s="1" t="str">
        <f>IF(IFERROR('1-Kurs'!Y493/'1-Kurs'!Y492-1,"")&lt;&gt;-100%,IFERROR('1-Kurs'!Y493/'1-Kurs'!Y492-1,""),"")</f>
        <v/>
      </c>
      <c r="Z493" s="1" t="str">
        <f>IF(IFERROR('1-Kurs'!Z493/'1-Kurs'!Z492-1,"")&lt;&gt;-100%,IFERROR('1-Kurs'!Z493/'1-Kurs'!Z492-1,""),"")</f>
        <v/>
      </c>
      <c r="AA493" s="1" t="str">
        <f>IF(IFERROR('1-Kurs'!AA493/'1-Kurs'!AA492-1,"")&lt;&gt;-100%,IFERROR('1-Kurs'!AA493/'1-Kurs'!AA492-1,""),"")</f>
        <v/>
      </c>
      <c r="AB493" s="1" t="str">
        <f>IF(IFERROR('1-Kurs'!AB493/'1-Kurs'!AB492-1,"")&lt;&gt;-100%,IFERROR('1-Kurs'!AB493/'1-Kurs'!AB492-1,""),"")</f>
        <v/>
      </c>
      <c r="AC493" s="5"/>
    </row>
    <row r="494" spans="1:29" ht="12.75" customHeight="1" x14ac:dyDescent="0.2">
      <c r="A494" s="9" t="str">
        <f>IF('1-Kurs'!A494=0,"",'1-Kurs'!A494)</f>
        <v/>
      </c>
      <c r="B494" s="1" t="str">
        <f>IF(IFERROR('1-Kurs'!B494/'1-Kurs'!B493-1,"")&lt;&gt;-100%,IFERROR('1-Kurs'!B494/'1-Kurs'!B493-1,""),"")</f>
        <v/>
      </c>
      <c r="C494" s="1" t="str">
        <f>IF(IFERROR('1-Kurs'!C494/'1-Kurs'!C493-1,"")&lt;&gt;-100%,IFERROR('1-Kurs'!C494/'1-Kurs'!C493-1,""),"")</f>
        <v/>
      </c>
      <c r="D494" s="1" t="str">
        <f>IF(IFERROR('1-Kurs'!D494/'1-Kurs'!D493-1,"")&lt;&gt;-100%,IFERROR('1-Kurs'!D494/'1-Kurs'!D493-1,""),"")</f>
        <v/>
      </c>
      <c r="E494" s="1" t="str">
        <f>IF(IFERROR('1-Kurs'!E494/'1-Kurs'!E493-1,"")&lt;&gt;-100%,IFERROR('1-Kurs'!E494/'1-Kurs'!E493-1,""),"")</f>
        <v/>
      </c>
      <c r="F494" s="1" t="str">
        <f>IF(IFERROR('1-Kurs'!F494/'1-Kurs'!F493-1,"")&lt;&gt;-100%,IFERROR('1-Kurs'!F494/'1-Kurs'!F493-1,""),"")</f>
        <v/>
      </c>
      <c r="G494" s="1" t="str">
        <f>IF(IFERROR('1-Kurs'!G494/'1-Kurs'!G493-1,"")&lt;&gt;-100%,IFERROR('1-Kurs'!G494/'1-Kurs'!G493-1,""),"")</f>
        <v/>
      </c>
      <c r="H494" s="1" t="str">
        <f>IF(IFERROR('1-Kurs'!H494/'1-Kurs'!H493-1,"")&lt;&gt;-100%,IFERROR('1-Kurs'!H494/'1-Kurs'!H493-1,""),"")</f>
        <v/>
      </c>
      <c r="I494" s="1" t="str">
        <f>IF(IFERROR('1-Kurs'!I494/'1-Kurs'!I493-1,"")&lt;&gt;-100%,IFERROR('1-Kurs'!I494/'1-Kurs'!I493-1,""),"")</f>
        <v/>
      </c>
      <c r="J494" s="1" t="str">
        <f>IF(IFERROR('1-Kurs'!J494/'1-Kurs'!J493-1,"")&lt;&gt;-100%,IFERROR('1-Kurs'!J494/'1-Kurs'!J493-1,""),"")</f>
        <v/>
      </c>
      <c r="K494" s="1" t="str">
        <f>IF(IFERROR('1-Kurs'!K494/'1-Kurs'!K493-1,"")&lt;&gt;-100%,IFERROR('1-Kurs'!K494/'1-Kurs'!K493-1,""),"")</f>
        <v/>
      </c>
      <c r="L494" s="1" t="str">
        <f>IF(IFERROR('1-Kurs'!L494/'1-Kurs'!L493-1,"")&lt;&gt;-100%,IFERROR('1-Kurs'!L494/'1-Kurs'!L493-1,""),"")</f>
        <v/>
      </c>
      <c r="M494" s="1" t="str">
        <f>IF(IFERROR('1-Kurs'!M494/'1-Kurs'!M493-1,"")&lt;&gt;-100%,IFERROR('1-Kurs'!M494/'1-Kurs'!M493-1,""),"")</f>
        <v/>
      </c>
      <c r="N494" s="1" t="str">
        <f>IF(IFERROR('1-Kurs'!N494/'1-Kurs'!N493-1,"")&lt;&gt;-100%,IFERROR('1-Kurs'!N494/'1-Kurs'!N493-1,""),"")</f>
        <v/>
      </c>
      <c r="O494" s="1" t="str">
        <f>IF(IFERROR('1-Kurs'!O494/'1-Kurs'!O493-1,"")&lt;&gt;-100%,IFERROR('1-Kurs'!O494/'1-Kurs'!O493-1,""),"")</f>
        <v/>
      </c>
      <c r="P494" s="1" t="str">
        <f>IF(IFERROR('1-Kurs'!P494/'1-Kurs'!P493-1,"")&lt;&gt;-100%,IFERROR('1-Kurs'!P494/'1-Kurs'!P493-1,""),"")</f>
        <v/>
      </c>
      <c r="Q494" s="1" t="str">
        <f>IF(IFERROR('1-Kurs'!Q494/'1-Kurs'!Q493-1,"")&lt;&gt;-100%,IFERROR('1-Kurs'!Q494/'1-Kurs'!Q493-1,""),"")</f>
        <v/>
      </c>
      <c r="R494" s="1" t="str">
        <f>IF(IFERROR('1-Kurs'!R494/'1-Kurs'!R493-1,"")&lt;&gt;-100%,IFERROR('1-Kurs'!R494/'1-Kurs'!R493-1,""),"")</f>
        <v/>
      </c>
      <c r="S494" s="1" t="str">
        <f>IF(IFERROR('1-Kurs'!S494/'1-Kurs'!S493-1,"")&lt;&gt;-100%,IFERROR('1-Kurs'!S494/'1-Kurs'!S493-1,""),"")</f>
        <v/>
      </c>
      <c r="T494" s="1" t="str">
        <f>IF(IFERROR('1-Kurs'!T494/'1-Kurs'!T493-1,"")&lt;&gt;-100%,IFERROR('1-Kurs'!T494/'1-Kurs'!T493-1,""),"")</f>
        <v/>
      </c>
      <c r="U494" s="1" t="str">
        <f>IF(IFERROR('1-Kurs'!U494/'1-Kurs'!U493-1,"")&lt;&gt;-100%,IFERROR('1-Kurs'!U494/'1-Kurs'!U493-1,""),"")</f>
        <v/>
      </c>
      <c r="V494" s="1" t="str">
        <f>IF(IFERROR('1-Kurs'!V494/'1-Kurs'!V493-1,"")&lt;&gt;-100%,IFERROR('1-Kurs'!V494/'1-Kurs'!V493-1,""),"")</f>
        <v/>
      </c>
      <c r="W494" s="1" t="str">
        <f>IF(IFERROR('1-Kurs'!W494/'1-Kurs'!W493-1,"")&lt;&gt;-100%,IFERROR('1-Kurs'!W494/'1-Kurs'!W493-1,""),"")</f>
        <v/>
      </c>
      <c r="X494" s="1" t="str">
        <f>IF(IFERROR('1-Kurs'!X494/'1-Kurs'!X493-1,"")&lt;&gt;-100%,IFERROR('1-Kurs'!X494/'1-Kurs'!X493-1,""),"")</f>
        <v/>
      </c>
      <c r="Y494" s="1" t="str">
        <f>IF(IFERROR('1-Kurs'!Y494/'1-Kurs'!Y493-1,"")&lt;&gt;-100%,IFERROR('1-Kurs'!Y494/'1-Kurs'!Y493-1,""),"")</f>
        <v/>
      </c>
      <c r="Z494" s="1" t="str">
        <f>IF(IFERROR('1-Kurs'!Z494/'1-Kurs'!Z493-1,"")&lt;&gt;-100%,IFERROR('1-Kurs'!Z494/'1-Kurs'!Z493-1,""),"")</f>
        <v/>
      </c>
      <c r="AA494" s="1" t="str">
        <f>IF(IFERROR('1-Kurs'!AA494/'1-Kurs'!AA493-1,"")&lt;&gt;-100%,IFERROR('1-Kurs'!AA494/'1-Kurs'!AA493-1,""),"")</f>
        <v/>
      </c>
      <c r="AB494" s="1" t="str">
        <f>IF(IFERROR('1-Kurs'!AB494/'1-Kurs'!AB493-1,"")&lt;&gt;-100%,IFERROR('1-Kurs'!AB494/'1-Kurs'!AB493-1,""),"")</f>
        <v/>
      </c>
      <c r="AC494" s="5"/>
    </row>
    <row r="495" spans="1:29" ht="12.75" customHeight="1" x14ac:dyDescent="0.2">
      <c r="A495" s="9" t="str">
        <f>IF('1-Kurs'!A495=0,"",'1-Kurs'!A495)</f>
        <v/>
      </c>
      <c r="B495" s="1" t="str">
        <f>IF(IFERROR('1-Kurs'!B495/'1-Kurs'!B494-1,"")&lt;&gt;-100%,IFERROR('1-Kurs'!B495/'1-Kurs'!B494-1,""),"")</f>
        <v/>
      </c>
      <c r="C495" s="1" t="str">
        <f>IF(IFERROR('1-Kurs'!C495/'1-Kurs'!C494-1,"")&lt;&gt;-100%,IFERROR('1-Kurs'!C495/'1-Kurs'!C494-1,""),"")</f>
        <v/>
      </c>
      <c r="D495" s="1" t="str">
        <f>IF(IFERROR('1-Kurs'!D495/'1-Kurs'!D494-1,"")&lt;&gt;-100%,IFERROR('1-Kurs'!D495/'1-Kurs'!D494-1,""),"")</f>
        <v/>
      </c>
      <c r="E495" s="1" t="str">
        <f>IF(IFERROR('1-Kurs'!E495/'1-Kurs'!E494-1,"")&lt;&gt;-100%,IFERROR('1-Kurs'!E495/'1-Kurs'!E494-1,""),"")</f>
        <v/>
      </c>
      <c r="F495" s="1" t="str">
        <f>IF(IFERROR('1-Kurs'!F495/'1-Kurs'!F494-1,"")&lt;&gt;-100%,IFERROR('1-Kurs'!F495/'1-Kurs'!F494-1,""),"")</f>
        <v/>
      </c>
      <c r="G495" s="1" t="str">
        <f>IF(IFERROR('1-Kurs'!G495/'1-Kurs'!G494-1,"")&lt;&gt;-100%,IFERROR('1-Kurs'!G495/'1-Kurs'!G494-1,""),"")</f>
        <v/>
      </c>
      <c r="H495" s="1" t="str">
        <f>IF(IFERROR('1-Kurs'!H495/'1-Kurs'!H494-1,"")&lt;&gt;-100%,IFERROR('1-Kurs'!H495/'1-Kurs'!H494-1,""),"")</f>
        <v/>
      </c>
      <c r="I495" s="1" t="str">
        <f>IF(IFERROR('1-Kurs'!I495/'1-Kurs'!I494-1,"")&lt;&gt;-100%,IFERROR('1-Kurs'!I495/'1-Kurs'!I494-1,""),"")</f>
        <v/>
      </c>
      <c r="J495" s="1" t="str">
        <f>IF(IFERROR('1-Kurs'!J495/'1-Kurs'!J494-1,"")&lt;&gt;-100%,IFERROR('1-Kurs'!J495/'1-Kurs'!J494-1,""),"")</f>
        <v/>
      </c>
      <c r="K495" s="1" t="str">
        <f>IF(IFERROR('1-Kurs'!K495/'1-Kurs'!K494-1,"")&lt;&gt;-100%,IFERROR('1-Kurs'!K495/'1-Kurs'!K494-1,""),"")</f>
        <v/>
      </c>
      <c r="L495" s="1" t="str">
        <f>IF(IFERROR('1-Kurs'!L495/'1-Kurs'!L494-1,"")&lt;&gt;-100%,IFERROR('1-Kurs'!L495/'1-Kurs'!L494-1,""),"")</f>
        <v/>
      </c>
      <c r="M495" s="1" t="str">
        <f>IF(IFERROR('1-Kurs'!M495/'1-Kurs'!M494-1,"")&lt;&gt;-100%,IFERROR('1-Kurs'!M495/'1-Kurs'!M494-1,""),"")</f>
        <v/>
      </c>
      <c r="N495" s="1" t="str">
        <f>IF(IFERROR('1-Kurs'!N495/'1-Kurs'!N494-1,"")&lt;&gt;-100%,IFERROR('1-Kurs'!N495/'1-Kurs'!N494-1,""),"")</f>
        <v/>
      </c>
      <c r="O495" s="1" t="str">
        <f>IF(IFERROR('1-Kurs'!O495/'1-Kurs'!O494-1,"")&lt;&gt;-100%,IFERROR('1-Kurs'!O495/'1-Kurs'!O494-1,""),"")</f>
        <v/>
      </c>
      <c r="P495" s="1" t="str">
        <f>IF(IFERROR('1-Kurs'!P495/'1-Kurs'!P494-1,"")&lt;&gt;-100%,IFERROR('1-Kurs'!P495/'1-Kurs'!P494-1,""),"")</f>
        <v/>
      </c>
      <c r="Q495" s="1" t="str">
        <f>IF(IFERROR('1-Kurs'!Q495/'1-Kurs'!Q494-1,"")&lt;&gt;-100%,IFERROR('1-Kurs'!Q495/'1-Kurs'!Q494-1,""),"")</f>
        <v/>
      </c>
      <c r="R495" s="1" t="str">
        <f>IF(IFERROR('1-Kurs'!R495/'1-Kurs'!R494-1,"")&lt;&gt;-100%,IFERROR('1-Kurs'!R495/'1-Kurs'!R494-1,""),"")</f>
        <v/>
      </c>
      <c r="S495" s="1" t="str">
        <f>IF(IFERROR('1-Kurs'!S495/'1-Kurs'!S494-1,"")&lt;&gt;-100%,IFERROR('1-Kurs'!S495/'1-Kurs'!S494-1,""),"")</f>
        <v/>
      </c>
      <c r="T495" s="1" t="str">
        <f>IF(IFERROR('1-Kurs'!T495/'1-Kurs'!T494-1,"")&lt;&gt;-100%,IFERROR('1-Kurs'!T495/'1-Kurs'!T494-1,""),"")</f>
        <v/>
      </c>
      <c r="U495" s="1" t="str">
        <f>IF(IFERROR('1-Kurs'!U495/'1-Kurs'!U494-1,"")&lt;&gt;-100%,IFERROR('1-Kurs'!U495/'1-Kurs'!U494-1,""),"")</f>
        <v/>
      </c>
      <c r="V495" s="1" t="str">
        <f>IF(IFERROR('1-Kurs'!V495/'1-Kurs'!V494-1,"")&lt;&gt;-100%,IFERROR('1-Kurs'!V495/'1-Kurs'!V494-1,""),"")</f>
        <v/>
      </c>
      <c r="W495" s="1" t="str">
        <f>IF(IFERROR('1-Kurs'!W495/'1-Kurs'!W494-1,"")&lt;&gt;-100%,IFERROR('1-Kurs'!W495/'1-Kurs'!W494-1,""),"")</f>
        <v/>
      </c>
      <c r="X495" s="1" t="str">
        <f>IF(IFERROR('1-Kurs'!X495/'1-Kurs'!X494-1,"")&lt;&gt;-100%,IFERROR('1-Kurs'!X495/'1-Kurs'!X494-1,""),"")</f>
        <v/>
      </c>
      <c r="Y495" s="1" t="str">
        <f>IF(IFERROR('1-Kurs'!Y495/'1-Kurs'!Y494-1,"")&lt;&gt;-100%,IFERROR('1-Kurs'!Y495/'1-Kurs'!Y494-1,""),"")</f>
        <v/>
      </c>
      <c r="Z495" s="1" t="str">
        <f>IF(IFERROR('1-Kurs'!Z495/'1-Kurs'!Z494-1,"")&lt;&gt;-100%,IFERROR('1-Kurs'!Z495/'1-Kurs'!Z494-1,""),"")</f>
        <v/>
      </c>
      <c r="AA495" s="1" t="str">
        <f>IF(IFERROR('1-Kurs'!AA495/'1-Kurs'!AA494-1,"")&lt;&gt;-100%,IFERROR('1-Kurs'!AA495/'1-Kurs'!AA494-1,""),"")</f>
        <v/>
      </c>
      <c r="AB495" s="1" t="str">
        <f>IF(IFERROR('1-Kurs'!AB495/'1-Kurs'!AB494-1,"")&lt;&gt;-100%,IFERROR('1-Kurs'!AB495/'1-Kurs'!AB494-1,""),"")</f>
        <v/>
      </c>
      <c r="AC495" s="5"/>
    </row>
    <row r="496" spans="1:29" ht="12.75" customHeight="1" x14ac:dyDescent="0.2">
      <c r="A496" s="9" t="str">
        <f>IF('1-Kurs'!A496=0,"",'1-Kurs'!A496)</f>
        <v/>
      </c>
      <c r="B496" s="1" t="str">
        <f>IF(IFERROR('1-Kurs'!B496/'1-Kurs'!B495-1,"")&lt;&gt;-100%,IFERROR('1-Kurs'!B496/'1-Kurs'!B495-1,""),"")</f>
        <v/>
      </c>
      <c r="C496" s="1" t="str">
        <f>IF(IFERROR('1-Kurs'!C496/'1-Kurs'!C495-1,"")&lt;&gt;-100%,IFERROR('1-Kurs'!C496/'1-Kurs'!C495-1,""),"")</f>
        <v/>
      </c>
      <c r="D496" s="1" t="str">
        <f>IF(IFERROR('1-Kurs'!D496/'1-Kurs'!D495-1,"")&lt;&gt;-100%,IFERROR('1-Kurs'!D496/'1-Kurs'!D495-1,""),"")</f>
        <v/>
      </c>
      <c r="E496" s="1" t="str">
        <f>IF(IFERROR('1-Kurs'!E496/'1-Kurs'!E495-1,"")&lt;&gt;-100%,IFERROR('1-Kurs'!E496/'1-Kurs'!E495-1,""),"")</f>
        <v/>
      </c>
      <c r="F496" s="1" t="str">
        <f>IF(IFERROR('1-Kurs'!F496/'1-Kurs'!F495-1,"")&lt;&gt;-100%,IFERROR('1-Kurs'!F496/'1-Kurs'!F495-1,""),"")</f>
        <v/>
      </c>
      <c r="G496" s="1" t="str">
        <f>IF(IFERROR('1-Kurs'!G496/'1-Kurs'!G495-1,"")&lt;&gt;-100%,IFERROR('1-Kurs'!G496/'1-Kurs'!G495-1,""),"")</f>
        <v/>
      </c>
      <c r="H496" s="1" t="str">
        <f>IF(IFERROR('1-Kurs'!H496/'1-Kurs'!H495-1,"")&lt;&gt;-100%,IFERROR('1-Kurs'!H496/'1-Kurs'!H495-1,""),"")</f>
        <v/>
      </c>
      <c r="I496" s="1" t="str">
        <f>IF(IFERROR('1-Kurs'!I496/'1-Kurs'!I495-1,"")&lt;&gt;-100%,IFERROR('1-Kurs'!I496/'1-Kurs'!I495-1,""),"")</f>
        <v/>
      </c>
      <c r="J496" s="1" t="str">
        <f>IF(IFERROR('1-Kurs'!J496/'1-Kurs'!J495-1,"")&lt;&gt;-100%,IFERROR('1-Kurs'!J496/'1-Kurs'!J495-1,""),"")</f>
        <v/>
      </c>
      <c r="K496" s="1" t="str">
        <f>IF(IFERROR('1-Kurs'!K496/'1-Kurs'!K495-1,"")&lt;&gt;-100%,IFERROR('1-Kurs'!K496/'1-Kurs'!K495-1,""),"")</f>
        <v/>
      </c>
      <c r="L496" s="1" t="str">
        <f>IF(IFERROR('1-Kurs'!L496/'1-Kurs'!L495-1,"")&lt;&gt;-100%,IFERROR('1-Kurs'!L496/'1-Kurs'!L495-1,""),"")</f>
        <v/>
      </c>
      <c r="M496" s="1" t="str">
        <f>IF(IFERROR('1-Kurs'!M496/'1-Kurs'!M495-1,"")&lt;&gt;-100%,IFERROR('1-Kurs'!M496/'1-Kurs'!M495-1,""),"")</f>
        <v/>
      </c>
      <c r="N496" s="1" t="str">
        <f>IF(IFERROR('1-Kurs'!N496/'1-Kurs'!N495-1,"")&lt;&gt;-100%,IFERROR('1-Kurs'!N496/'1-Kurs'!N495-1,""),"")</f>
        <v/>
      </c>
      <c r="O496" s="1" t="str">
        <f>IF(IFERROR('1-Kurs'!O496/'1-Kurs'!O495-1,"")&lt;&gt;-100%,IFERROR('1-Kurs'!O496/'1-Kurs'!O495-1,""),"")</f>
        <v/>
      </c>
      <c r="P496" s="1" t="str">
        <f>IF(IFERROR('1-Kurs'!P496/'1-Kurs'!P495-1,"")&lt;&gt;-100%,IFERROR('1-Kurs'!P496/'1-Kurs'!P495-1,""),"")</f>
        <v/>
      </c>
      <c r="Q496" s="1" t="str">
        <f>IF(IFERROR('1-Kurs'!Q496/'1-Kurs'!Q495-1,"")&lt;&gt;-100%,IFERROR('1-Kurs'!Q496/'1-Kurs'!Q495-1,""),"")</f>
        <v/>
      </c>
      <c r="R496" s="1" t="str">
        <f>IF(IFERROR('1-Kurs'!R496/'1-Kurs'!R495-1,"")&lt;&gt;-100%,IFERROR('1-Kurs'!R496/'1-Kurs'!R495-1,""),"")</f>
        <v/>
      </c>
      <c r="S496" s="1" t="str">
        <f>IF(IFERROR('1-Kurs'!S496/'1-Kurs'!S495-1,"")&lt;&gt;-100%,IFERROR('1-Kurs'!S496/'1-Kurs'!S495-1,""),"")</f>
        <v/>
      </c>
      <c r="T496" s="1" t="str">
        <f>IF(IFERROR('1-Kurs'!T496/'1-Kurs'!T495-1,"")&lt;&gt;-100%,IFERROR('1-Kurs'!T496/'1-Kurs'!T495-1,""),"")</f>
        <v/>
      </c>
      <c r="U496" s="1" t="str">
        <f>IF(IFERROR('1-Kurs'!U496/'1-Kurs'!U495-1,"")&lt;&gt;-100%,IFERROR('1-Kurs'!U496/'1-Kurs'!U495-1,""),"")</f>
        <v/>
      </c>
      <c r="V496" s="1" t="str">
        <f>IF(IFERROR('1-Kurs'!V496/'1-Kurs'!V495-1,"")&lt;&gt;-100%,IFERROR('1-Kurs'!V496/'1-Kurs'!V495-1,""),"")</f>
        <v/>
      </c>
      <c r="W496" s="1" t="str">
        <f>IF(IFERROR('1-Kurs'!W496/'1-Kurs'!W495-1,"")&lt;&gt;-100%,IFERROR('1-Kurs'!W496/'1-Kurs'!W495-1,""),"")</f>
        <v/>
      </c>
      <c r="X496" s="1" t="str">
        <f>IF(IFERROR('1-Kurs'!X496/'1-Kurs'!X495-1,"")&lt;&gt;-100%,IFERROR('1-Kurs'!X496/'1-Kurs'!X495-1,""),"")</f>
        <v/>
      </c>
      <c r="Y496" s="1" t="str">
        <f>IF(IFERROR('1-Kurs'!Y496/'1-Kurs'!Y495-1,"")&lt;&gt;-100%,IFERROR('1-Kurs'!Y496/'1-Kurs'!Y495-1,""),"")</f>
        <v/>
      </c>
      <c r="Z496" s="1" t="str">
        <f>IF(IFERROR('1-Kurs'!Z496/'1-Kurs'!Z495-1,"")&lt;&gt;-100%,IFERROR('1-Kurs'!Z496/'1-Kurs'!Z495-1,""),"")</f>
        <v/>
      </c>
      <c r="AA496" s="1" t="str">
        <f>IF(IFERROR('1-Kurs'!AA496/'1-Kurs'!AA495-1,"")&lt;&gt;-100%,IFERROR('1-Kurs'!AA496/'1-Kurs'!AA495-1,""),"")</f>
        <v/>
      </c>
      <c r="AB496" s="1" t="str">
        <f>IF(IFERROR('1-Kurs'!AB496/'1-Kurs'!AB495-1,"")&lt;&gt;-100%,IFERROR('1-Kurs'!AB496/'1-Kurs'!AB495-1,""),"")</f>
        <v/>
      </c>
      <c r="AC496" s="5"/>
    </row>
    <row r="497" spans="1:29" ht="12.75" customHeight="1" x14ac:dyDescent="0.2">
      <c r="A497" s="9" t="str">
        <f>IF('1-Kurs'!A497=0,"",'1-Kurs'!A497)</f>
        <v/>
      </c>
      <c r="B497" s="1" t="str">
        <f>IF(IFERROR('1-Kurs'!B497/'1-Kurs'!B496-1,"")&lt;&gt;-100%,IFERROR('1-Kurs'!B497/'1-Kurs'!B496-1,""),"")</f>
        <v/>
      </c>
      <c r="C497" s="1" t="str">
        <f>IF(IFERROR('1-Kurs'!C497/'1-Kurs'!C496-1,"")&lt;&gt;-100%,IFERROR('1-Kurs'!C497/'1-Kurs'!C496-1,""),"")</f>
        <v/>
      </c>
      <c r="D497" s="1" t="str">
        <f>IF(IFERROR('1-Kurs'!D497/'1-Kurs'!D496-1,"")&lt;&gt;-100%,IFERROR('1-Kurs'!D497/'1-Kurs'!D496-1,""),"")</f>
        <v/>
      </c>
      <c r="E497" s="1" t="str">
        <f>IF(IFERROR('1-Kurs'!E497/'1-Kurs'!E496-1,"")&lt;&gt;-100%,IFERROR('1-Kurs'!E497/'1-Kurs'!E496-1,""),"")</f>
        <v/>
      </c>
      <c r="F497" s="1" t="str">
        <f>IF(IFERROR('1-Kurs'!F497/'1-Kurs'!F496-1,"")&lt;&gt;-100%,IFERROR('1-Kurs'!F497/'1-Kurs'!F496-1,""),"")</f>
        <v/>
      </c>
      <c r="G497" s="1" t="str">
        <f>IF(IFERROR('1-Kurs'!G497/'1-Kurs'!G496-1,"")&lt;&gt;-100%,IFERROR('1-Kurs'!G497/'1-Kurs'!G496-1,""),"")</f>
        <v/>
      </c>
      <c r="H497" s="1" t="str">
        <f>IF(IFERROR('1-Kurs'!H497/'1-Kurs'!H496-1,"")&lt;&gt;-100%,IFERROR('1-Kurs'!H497/'1-Kurs'!H496-1,""),"")</f>
        <v/>
      </c>
      <c r="I497" s="1" t="str">
        <f>IF(IFERROR('1-Kurs'!I497/'1-Kurs'!I496-1,"")&lt;&gt;-100%,IFERROR('1-Kurs'!I497/'1-Kurs'!I496-1,""),"")</f>
        <v/>
      </c>
      <c r="J497" s="1" t="str">
        <f>IF(IFERROR('1-Kurs'!J497/'1-Kurs'!J496-1,"")&lt;&gt;-100%,IFERROR('1-Kurs'!J497/'1-Kurs'!J496-1,""),"")</f>
        <v/>
      </c>
      <c r="K497" s="1" t="str">
        <f>IF(IFERROR('1-Kurs'!K497/'1-Kurs'!K496-1,"")&lt;&gt;-100%,IFERROR('1-Kurs'!K497/'1-Kurs'!K496-1,""),"")</f>
        <v/>
      </c>
      <c r="L497" s="1" t="str">
        <f>IF(IFERROR('1-Kurs'!L497/'1-Kurs'!L496-1,"")&lt;&gt;-100%,IFERROR('1-Kurs'!L497/'1-Kurs'!L496-1,""),"")</f>
        <v/>
      </c>
      <c r="M497" s="1" t="str">
        <f>IF(IFERROR('1-Kurs'!M497/'1-Kurs'!M496-1,"")&lt;&gt;-100%,IFERROR('1-Kurs'!M497/'1-Kurs'!M496-1,""),"")</f>
        <v/>
      </c>
      <c r="N497" s="1" t="str">
        <f>IF(IFERROR('1-Kurs'!N497/'1-Kurs'!N496-1,"")&lt;&gt;-100%,IFERROR('1-Kurs'!N497/'1-Kurs'!N496-1,""),"")</f>
        <v/>
      </c>
      <c r="O497" s="1" t="str">
        <f>IF(IFERROR('1-Kurs'!O497/'1-Kurs'!O496-1,"")&lt;&gt;-100%,IFERROR('1-Kurs'!O497/'1-Kurs'!O496-1,""),"")</f>
        <v/>
      </c>
      <c r="P497" s="1" t="str">
        <f>IF(IFERROR('1-Kurs'!P497/'1-Kurs'!P496-1,"")&lt;&gt;-100%,IFERROR('1-Kurs'!P497/'1-Kurs'!P496-1,""),"")</f>
        <v/>
      </c>
      <c r="Q497" s="1" t="str">
        <f>IF(IFERROR('1-Kurs'!Q497/'1-Kurs'!Q496-1,"")&lt;&gt;-100%,IFERROR('1-Kurs'!Q497/'1-Kurs'!Q496-1,""),"")</f>
        <v/>
      </c>
      <c r="R497" s="1" t="str">
        <f>IF(IFERROR('1-Kurs'!R497/'1-Kurs'!R496-1,"")&lt;&gt;-100%,IFERROR('1-Kurs'!R497/'1-Kurs'!R496-1,""),"")</f>
        <v/>
      </c>
      <c r="S497" s="1" t="str">
        <f>IF(IFERROR('1-Kurs'!S497/'1-Kurs'!S496-1,"")&lt;&gt;-100%,IFERROR('1-Kurs'!S497/'1-Kurs'!S496-1,""),"")</f>
        <v/>
      </c>
      <c r="T497" s="1" t="str">
        <f>IF(IFERROR('1-Kurs'!T497/'1-Kurs'!T496-1,"")&lt;&gt;-100%,IFERROR('1-Kurs'!T497/'1-Kurs'!T496-1,""),"")</f>
        <v/>
      </c>
      <c r="U497" s="1" t="str">
        <f>IF(IFERROR('1-Kurs'!U497/'1-Kurs'!U496-1,"")&lt;&gt;-100%,IFERROR('1-Kurs'!U497/'1-Kurs'!U496-1,""),"")</f>
        <v/>
      </c>
      <c r="V497" s="1" t="str">
        <f>IF(IFERROR('1-Kurs'!V497/'1-Kurs'!V496-1,"")&lt;&gt;-100%,IFERROR('1-Kurs'!V497/'1-Kurs'!V496-1,""),"")</f>
        <v/>
      </c>
      <c r="W497" s="1" t="str">
        <f>IF(IFERROR('1-Kurs'!W497/'1-Kurs'!W496-1,"")&lt;&gt;-100%,IFERROR('1-Kurs'!W497/'1-Kurs'!W496-1,""),"")</f>
        <v/>
      </c>
      <c r="X497" s="1" t="str">
        <f>IF(IFERROR('1-Kurs'!X497/'1-Kurs'!X496-1,"")&lt;&gt;-100%,IFERROR('1-Kurs'!X497/'1-Kurs'!X496-1,""),"")</f>
        <v/>
      </c>
      <c r="Y497" s="1" t="str">
        <f>IF(IFERROR('1-Kurs'!Y497/'1-Kurs'!Y496-1,"")&lt;&gt;-100%,IFERROR('1-Kurs'!Y497/'1-Kurs'!Y496-1,""),"")</f>
        <v/>
      </c>
      <c r="Z497" s="1" t="str">
        <f>IF(IFERROR('1-Kurs'!Z497/'1-Kurs'!Z496-1,"")&lt;&gt;-100%,IFERROR('1-Kurs'!Z497/'1-Kurs'!Z496-1,""),"")</f>
        <v/>
      </c>
      <c r="AA497" s="1" t="str">
        <f>IF(IFERROR('1-Kurs'!AA497/'1-Kurs'!AA496-1,"")&lt;&gt;-100%,IFERROR('1-Kurs'!AA497/'1-Kurs'!AA496-1,""),"")</f>
        <v/>
      </c>
      <c r="AB497" s="1" t="str">
        <f>IF(IFERROR('1-Kurs'!AB497/'1-Kurs'!AB496-1,"")&lt;&gt;-100%,IFERROR('1-Kurs'!AB497/'1-Kurs'!AB496-1,""),"")</f>
        <v/>
      </c>
      <c r="AC497" s="5"/>
    </row>
    <row r="498" spans="1:29" ht="12.75" customHeight="1" x14ac:dyDescent="0.2">
      <c r="A498" s="9" t="str">
        <f>IF('1-Kurs'!A498=0,"",'1-Kurs'!A498)</f>
        <v/>
      </c>
      <c r="B498" s="1" t="str">
        <f>IF(IFERROR('1-Kurs'!B498/'1-Kurs'!B497-1,"")&lt;&gt;-100%,IFERROR('1-Kurs'!B498/'1-Kurs'!B497-1,""),"")</f>
        <v/>
      </c>
      <c r="C498" s="1" t="str">
        <f>IF(IFERROR('1-Kurs'!C498/'1-Kurs'!C497-1,"")&lt;&gt;-100%,IFERROR('1-Kurs'!C498/'1-Kurs'!C497-1,""),"")</f>
        <v/>
      </c>
      <c r="D498" s="1" t="str">
        <f>IF(IFERROR('1-Kurs'!D498/'1-Kurs'!D497-1,"")&lt;&gt;-100%,IFERROR('1-Kurs'!D498/'1-Kurs'!D497-1,""),"")</f>
        <v/>
      </c>
      <c r="E498" s="1" t="str">
        <f>IF(IFERROR('1-Kurs'!E498/'1-Kurs'!E497-1,"")&lt;&gt;-100%,IFERROR('1-Kurs'!E498/'1-Kurs'!E497-1,""),"")</f>
        <v/>
      </c>
      <c r="F498" s="1" t="str">
        <f>IF(IFERROR('1-Kurs'!F498/'1-Kurs'!F497-1,"")&lt;&gt;-100%,IFERROR('1-Kurs'!F498/'1-Kurs'!F497-1,""),"")</f>
        <v/>
      </c>
      <c r="G498" s="1" t="str">
        <f>IF(IFERROR('1-Kurs'!G498/'1-Kurs'!G497-1,"")&lt;&gt;-100%,IFERROR('1-Kurs'!G498/'1-Kurs'!G497-1,""),"")</f>
        <v/>
      </c>
      <c r="H498" s="1" t="str">
        <f>IF(IFERROR('1-Kurs'!H498/'1-Kurs'!H497-1,"")&lt;&gt;-100%,IFERROR('1-Kurs'!H498/'1-Kurs'!H497-1,""),"")</f>
        <v/>
      </c>
      <c r="I498" s="1" t="str">
        <f>IF(IFERROR('1-Kurs'!I498/'1-Kurs'!I497-1,"")&lt;&gt;-100%,IFERROR('1-Kurs'!I498/'1-Kurs'!I497-1,""),"")</f>
        <v/>
      </c>
      <c r="J498" s="1" t="str">
        <f>IF(IFERROR('1-Kurs'!J498/'1-Kurs'!J497-1,"")&lt;&gt;-100%,IFERROR('1-Kurs'!J498/'1-Kurs'!J497-1,""),"")</f>
        <v/>
      </c>
      <c r="K498" s="1" t="str">
        <f>IF(IFERROR('1-Kurs'!K498/'1-Kurs'!K497-1,"")&lt;&gt;-100%,IFERROR('1-Kurs'!K498/'1-Kurs'!K497-1,""),"")</f>
        <v/>
      </c>
      <c r="L498" s="1" t="str">
        <f>IF(IFERROR('1-Kurs'!L498/'1-Kurs'!L497-1,"")&lt;&gt;-100%,IFERROR('1-Kurs'!L498/'1-Kurs'!L497-1,""),"")</f>
        <v/>
      </c>
      <c r="M498" s="1" t="str">
        <f>IF(IFERROR('1-Kurs'!M498/'1-Kurs'!M497-1,"")&lt;&gt;-100%,IFERROR('1-Kurs'!M498/'1-Kurs'!M497-1,""),"")</f>
        <v/>
      </c>
      <c r="N498" s="1" t="str">
        <f>IF(IFERROR('1-Kurs'!N498/'1-Kurs'!N497-1,"")&lt;&gt;-100%,IFERROR('1-Kurs'!N498/'1-Kurs'!N497-1,""),"")</f>
        <v/>
      </c>
      <c r="O498" s="1" t="str">
        <f>IF(IFERROR('1-Kurs'!O498/'1-Kurs'!O497-1,"")&lt;&gt;-100%,IFERROR('1-Kurs'!O498/'1-Kurs'!O497-1,""),"")</f>
        <v/>
      </c>
      <c r="P498" s="1" t="str">
        <f>IF(IFERROR('1-Kurs'!P498/'1-Kurs'!P497-1,"")&lt;&gt;-100%,IFERROR('1-Kurs'!P498/'1-Kurs'!P497-1,""),"")</f>
        <v/>
      </c>
      <c r="Q498" s="1" t="str">
        <f>IF(IFERROR('1-Kurs'!Q498/'1-Kurs'!Q497-1,"")&lt;&gt;-100%,IFERROR('1-Kurs'!Q498/'1-Kurs'!Q497-1,""),"")</f>
        <v/>
      </c>
      <c r="R498" s="1" t="str">
        <f>IF(IFERROR('1-Kurs'!R498/'1-Kurs'!R497-1,"")&lt;&gt;-100%,IFERROR('1-Kurs'!R498/'1-Kurs'!R497-1,""),"")</f>
        <v/>
      </c>
      <c r="S498" s="1" t="str">
        <f>IF(IFERROR('1-Kurs'!S498/'1-Kurs'!S497-1,"")&lt;&gt;-100%,IFERROR('1-Kurs'!S498/'1-Kurs'!S497-1,""),"")</f>
        <v/>
      </c>
      <c r="T498" s="1" t="str">
        <f>IF(IFERROR('1-Kurs'!T498/'1-Kurs'!T497-1,"")&lt;&gt;-100%,IFERROR('1-Kurs'!T498/'1-Kurs'!T497-1,""),"")</f>
        <v/>
      </c>
      <c r="U498" s="1" t="str">
        <f>IF(IFERROR('1-Kurs'!U498/'1-Kurs'!U497-1,"")&lt;&gt;-100%,IFERROR('1-Kurs'!U498/'1-Kurs'!U497-1,""),"")</f>
        <v/>
      </c>
      <c r="V498" s="1" t="str">
        <f>IF(IFERROR('1-Kurs'!V498/'1-Kurs'!V497-1,"")&lt;&gt;-100%,IFERROR('1-Kurs'!V498/'1-Kurs'!V497-1,""),"")</f>
        <v/>
      </c>
      <c r="W498" s="1" t="str">
        <f>IF(IFERROR('1-Kurs'!W498/'1-Kurs'!W497-1,"")&lt;&gt;-100%,IFERROR('1-Kurs'!W498/'1-Kurs'!W497-1,""),"")</f>
        <v/>
      </c>
      <c r="X498" s="1" t="str">
        <f>IF(IFERROR('1-Kurs'!X498/'1-Kurs'!X497-1,"")&lt;&gt;-100%,IFERROR('1-Kurs'!X498/'1-Kurs'!X497-1,""),"")</f>
        <v/>
      </c>
      <c r="Y498" s="1" t="str">
        <f>IF(IFERROR('1-Kurs'!Y498/'1-Kurs'!Y497-1,"")&lt;&gt;-100%,IFERROR('1-Kurs'!Y498/'1-Kurs'!Y497-1,""),"")</f>
        <v/>
      </c>
      <c r="Z498" s="1" t="str">
        <f>IF(IFERROR('1-Kurs'!Z498/'1-Kurs'!Z497-1,"")&lt;&gt;-100%,IFERROR('1-Kurs'!Z498/'1-Kurs'!Z497-1,""),"")</f>
        <v/>
      </c>
      <c r="AA498" s="1" t="str">
        <f>IF(IFERROR('1-Kurs'!AA498/'1-Kurs'!AA497-1,"")&lt;&gt;-100%,IFERROR('1-Kurs'!AA498/'1-Kurs'!AA497-1,""),"")</f>
        <v/>
      </c>
      <c r="AB498" s="1" t="str">
        <f>IF(IFERROR('1-Kurs'!AB498/'1-Kurs'!AB497-1,"")&lt;&gt;-100%,IFERROR('1-Kurs'!AB498/'1-Kurs'!AB497-1,""),"")</f>
        <v/>
      </c>
      <c r="AC498" s="5"/>
    </row>
    <row r="499" spans="1:29" ht="12.75" customHeight="1" x14ac:dyDescent="0.2">
      <c r="A499" s="9" t="str">
        <f>IF('1-Kurs'!A499=0,"",'1-Kurs'!A499)</f>
        <v/>
      </c>
      <c r="B499" s="1" t="str">
        <f>IF(IFERROR('1-Kurs'!B499/'1-Kurs'!B498-1,"")&lt;&gt;-100%,IFERROR('1-Kurs'!B499/'1-Kurs'!B498-1,""),"")</f>
        <v/>
      </c>
      <c r="C499" s="1" t="str">
        <f>IF(IFERROR('1-Kurs'!C499/'1-Kurs'!C498-1,"")&lt;&gt;-100%,IFERROR('1-Kurs'!C499/'1-Kurs'!C498-1,""),"")</f>
        <v/>
      </c>
      <c r="D499" s="1" t="str">
        <f>IF(IFERROR('1-Kurs'!D499/'1-Kurs'!D498-1,"")&lt;&gt;-100%,IFERROR('1-Kurs'!D499/'1-Kurs'!D498-1,""),"")</f>
        <v/>
      </c>
      <c r="E499" s="1" t="str">
        <f>IF(IFERROR('1-Kurs'!E499/'1-Kurs'!E498-1,"")&lt;&gt;-100%,IFERROR('1-Kurs'!E499/'1-Kurs'!E498-1,""),"")</f>
        <v/>
      </c>
      <c r="F499" s="1" t="str">
        <f>IF(IFERROR('1-Kurs'!F499/'1-Kurs'!F498-1,"")&lt;&gt;-100%,IFERROR('1-Kurs'!F499/'1-Kurs'!F498-1,""),"")</f>
        <v/>
      </c>
      <c r="G499" s="1" t="str">
        <f>IF(IFERROR('1-Kurs'!G499/'1-Kurs'!G498-1,"")&lt;&gt;-100%,IFERROR('1-Kurs'!G499/'1-Kurs'!G498-1,""),"")</f>
        <v/>
      </c>
      <c r="H499" s="1" t="str">
        <f>IF(IFERROR('1-Kurs'!H499/'1-Kurs'!H498-1,"")&lt;&gt;-100%,IFERROR('1-Kurs'!H499/'1-Kurs'!H498-1,""),"")</f>
        <v/>
      </c>
      <c r="I499" s="1" t="str">
        <f>IF(IFERROR('1-Kurs'!I499/'1-Kurs'!I498-1,"")&lt;&gt;-100%,IFERROR('1-Kurs'!I499/'1-Kurs'!I498-1,""),"")</f>
        <v/>
      </c>
      <c r="J499" s="1" t="str">
        <f>IF(IFERROR('1-Kurs'!J499/'1-Kurs'!J498-1,"")&lt;&gt;-100%,IFERROR('1-Kurs'!J499/'1-Kurs'!J498-1,""),"")</f>
        <v/>
      </c>
      <c r="K499" s="1" t="str">
        <f>IF(IFERROR('1-Kurs'!K499/'1-Kurs'!K498-1,"")&lt;&gt;-100%,IFERROR('1-Kurs'!K499/'1-Kurs'!K498-1,""),"")</f>
        <v/>
      </c>
      <c r="L499" s="1" t="str">
        <f>IF(IFERROR('1-Kurs'!L499/'1-Kurs'!L498-1,"")&lt;&gt;-100%,IFERROR('1-Kurs'!L499/'1-Kurs'!L498-1,""),"")</f>
        <v/>
      </c>
      <c r="M499" s="1" t="str">
        <f>IF(IFERROR('1-Kurs'!M499/'1-Kurs'!M498-1,"")&lt;&gt;-100%,IFERROR('1-Kurs'!M499/'1-Kurs'!M498-1,""),"")</f>
        <v/>
      </c>
      <c r="N499" s="1" t="str">
        <f>IF(IFERROR('1-Kurs'!N499/'1-Kurs'!N498-1,"")&lt;&gt;-100%,IFERROR('1-Kurs'!N499/'1-Kurs'!N498-1,""),"")</f>
        <v/>
      </c>
      <c r="O499" s="1" t="str">
        <f>IF(IFERROR('1-Kurs'!O499/'1-Kurs'!O498-1,"")&lt;&gt;-100%,IFERROR('1-Kurs'!O499/'1-Kurs'!O498-1,""),"")</f>
        <v/>
      </c>
      <c r="P499" s="1" t="str">
        <f>IF(IFERROR('1-Kurs'!P499/'1-Kurs'!P498-1,"")&lt;&gt;-100%,IFERROR('1-Kurs'!P499/'1-Kurs'!P498-1,""),"")</f>
        <v/>
      </c>
      <c r="Q499" s="1" t="str">
        <f>IF(IFERROR('1-Kurs'!Q499/'1-Kurs'!Q498-1,"")&lt;&gt;-100%,IFERROR('1-Kurs'!Q499/'1-Kurs'!Q498-1,""),"")</f>
        <v/>
      </c>
      <c r="R499" s="1" t="str">
        <f>IF(IFERROR('1-Kurs'!R499/'1-Kurs'!R498-1,"")&lt;&gt;-100%,IFERROR('1-Kurs'!R499/'1-Kurs'!R498-1,""),"")</f>
        <v/>
      </c>
      <c r="S499" s="1" t="str">
        <f>IF(IFERROR('1-Kurs'!S499/'1-Kurs'!S498-1,"")&lt;&gt;-100%,IFERROR('1-Kurs'!S499/'1-Kurs'!S498-1,""),"")</f>
        <v/>
      </c>
      <c r="T499" s="1" t="str">
        <f>IF(IFERROR('1-Kurs'!T499/'1-Kurs'!T498-1,"")&lt;&gt;-100%,IFERROR('1-Kurs'!T499/'1-Kurs'!T498-1,""),"")</f>
        <v/>
      </c>
      <c r="U499" s="1" t="str">
        <f>IF(IFERROR('1-Kurs'!U499/'1-Kurs'!U498-1,"")&lt;&gt;-100%,IFERROR('1-Kurs'!U499/'1-Kurs'!U498-1,""),"")</f>
        <v/>
      </c>
      <c r="V499" s="1" t="str">
        <f>IF(IFERROR('1-Kurs'!V499/'1-Kurs'!V498-1,"")&lt;&gt;-100%,IFERROR('1-Kurs'!V499/'1-Kurs'!V498-1,""),"")</f>
        <v/>
      </c>
      <c r="W499" s="1" t="str">
        <f>IF(IFERROR('1-Kurs'!W499/'1-Kurs'!W498-1,"")&lt;&gt;-100%,IFERROR('1-Kurs'!W499/'1-Kurs'!W498-1,""),"")</f>
        <v/>
      </c>
      <c r="X499" s="1" t="str">
        <f>IF(IFERROR('1-Kurs'!X499/'1-Kurs'!X498-1,"")&lt;&gt;-100%,IFERROR('1-Kurs'!X499/'1-Kurs'!X498-1,""),"")</f>
        <v/>
      </c>
      <c r="Y499" s="1" t="str">
        <f>IF(IFERROR('1-Kurs'!Y499/'1-Kurs'!Y498-1,"")&lt;&gt;-100%,IFERROR('1-Kurs'!Y499/'1-Kurs'!Y498-1,""),"")</f>
        <v/>
      </c>
      <c r="Z499" s="1" t="str">
        <f>IF(IFERROR('1-Kurs'!Z499/'1-Kurs'!Z498-1,"")&lt;&gt;-100%,IFERROR('1-Kurs'!Z499/'1-Kurs'!Z498-1,""),"")</f>
        <v/>
      </c>
      <c r="AA499" s="1" t="str">
        <f>IF(IFERROR('1-Kurs'!AA499/'1-Kurs'!AA498-1,"")&lt;&gt;-100%,IFERROR('1-Kurs'!AA499/'1-Kurs'!AA498-1,""),"")</f>
        <v/>
      </c>
      <c r="AB499" s="1" t="str">
        <f>IF(IFERROR('1-Kurs'!AB499/'1-Kurs'!AB498-1,"")&lt;&gt;-100%,IFERROR('1-Kurs'!AB499/'1-Kurs'!AB498-1,""),"")</f>
        <v/>
      </c>
      <c r="AC499" s="5"/>
    </row>
    <row r="500" spans="1:29" ht="12.75" customHeight="1" x14ac:dyDescent="0.2">
      <c r="A500" s="9" t="str">
        <f>IF('1-Kurs'!A500=0,"",'1-Kurs'!A500)</f>
        <v/>
      </c>
      <c r="B500" s="1" t="str">
        <f>IF(IFERROR('1-Kurs'!B500/'1-Kurs'!B499-1,"")&lt;&gt;-100%,IFERROR('1-Kurs'!B500/'1-Kurs'!B499-1,""),"")</f>
        <v/>
      </c>
      <c r="C500" s="1" t="str">
        <f>IF(IFERROR('1-Kurs'!C500/'1-Kurs'!C499-1,"")&lt;&gt;-100%,IFERROR('1-Kurs'!C500/'1-Kurs'!C499-1,""),"")</f>
        <v/>
      </c>
      <c r="D500" s="1" t="str">
        <f>IF(IFERROR('1-Kurs'!D500/'1-Kurs'!D499-1,"")&lt;&gt;-100%,IFERROR('1-Kurs'!D500/'1-Kurs'!D499-1,""),"")</f>
        <v/>
      </c>
      <c r="E500" s="1" t="str">
        <f>IF(IFERROR('1-Kurs'!E500/'1-Kurs'!E499-1,"")&lt;&gt;-100%,IFERROR('1-Kurs'!E500/'1-Kurs'!E499-1,""),"")</f>
        <v/>
      </c>
      <c r="F500" s="1" t="str">
        <f>IF(IFERROR('1-Kurs'!F500/'1-Kurs'!F499-1,"")&lt;&gt;-100%,IFERROR('1-Kurs'!F500/'1-Kurs'!F499-1,""),"")</f>
        <v/>
      </c>
      <c r="G500" s="1" t="str">
        <f>IF(IFERROR('1-Kurs'!G500/'1-Kurs'!G499-1,"")&lt;&gt;-100%,IFERROR('1-Kurs'!G500/'1-Kurs'!G499-1,""),"")</f>
        <v/>
      </c>
      <c r="H500" s="1" t="str">
        <f>IF(IFERROR('1-Kurs'!H500/'1-Kurs'!H499-1,"")&lt;&gt;-100%,IFERROR('1-Kurs'!H500/'1-Kurs'!H499-1,""),"")</f>
        <v/>
      </c>
      <c r="I500" s="1" t="str">
        <f>IF(IFERROR('1-Kurs'!I500/'1-Kurs'!I499-1,"")&lt;&gt;-100%,IFERROR('1-Kurs'!I500/'1-Kurs'!I499-1,""),"")</f>
        <v/>
      </c>
      <c r="J500" s="1" t="str">
        <f>IF(IFERROR('1-Kurs'!J500/'1-Kurs'!J499-1,"")&lt;&gt;-100%,IFERROR('1-Kurs'!J500/'1-Kurs'!J499-1,""),"")</f>
        <v/>
      </c>
      <c r="K500" s="1" t="str">
        <f>IF(IFERROR('1-Kurs'!K500/'1-Kurs'!K499-1,"")&lt;&gt;-100%,IFERROR('1-Kurs'!K500/'1-Kurs'!K499-1,""),"")</f>
        <v/>
      </c>
      <c r="L500" s="1" t="str">
        <f>IF(IFERROR('1-Kurs'!L500/'1-Kurs'!L499-1,"")&lt;&gt;-100%,IFERROR('1-Kurs'!L500/'1-Kurs'!L499-1,""),"")</f>
        <v/>
      </c>
      <c r="M500" s="1" t="str">
        <f>IF(IFERROR('1-Kurs'!M500/'1-Kurs'!M499-1,"")&lt;&gt;-100%,IFERROR('1-Kurs'!M500/'1-Kurs'!M499-1,""),"")</f>
        <v/>
      </c>
      <c r="N500" s="1" t="str">
        <f>IF(IFERROR('1-Kurs'!N500/'1-Kurs'!N499-1,"")&lt;&gt;-100%,IFERROR('1-Kurs'!N500/'1-Kurs'!N499-1,""),"")</f>
        <v/>
      </c>
      <c r="O500" s="1" t="str">
        <f>IF(IFERROR('1-Kurs'!O500/'1-Kurs'!O499-1,"")&lt;&gt;-100%,IFERROR('1-Kurs'!O500/'1-Kurs'!O499-1,""),"")</f>
        <v/>
      </c>
      <c r="P500" s="1" t="str">
        <f>IF(IFERROR('1-Kurs'!P500/'1-Kurs'!P499-1,"")&lt;&gt;-100%,IFERROR('1-Kurs'!P500/'1-Kurs'!P499-1,""),"")</f>
        <v/>
      </c>
      <c r="Q500" s="1" t="str">
        <f>IF(IFERROR('1-Kurs'!Q500/'1-Kurs'!Q499-1,"")&lt;&gt;-100%,IFERROR('1-Kurs'!Q500/'1-Kurs'!Q499-1,""),"")</f>
        <v/>
      </c>
      <c r="R500" s="1" t="str">
        <f>IF(IFERROR('1-Kurs'!R500/'1-Kurs'!R499-1,"")&lt;&gt;-100%,IFERROR('1-Kurs'!R500/'1-Kurs'!R499-1,""),"")</f>
        <v/>
      </c>
      <c r="S500" s="1" t="str">
        <f>IF(IFERROR('1-Kurs'!S500/'1-Kurs'!S499-1,"")&lt;&gt;-100%,IFERROR('1-Kurs'!S500/'1-Kurs'!S499-1,""),"")</f>
        <v/>
      </c>
      <c r="T500" s="1" t="str">
        <f>IF(IFERROR('1-Kurs'!T500/'1-Kurs'!T499-1,"")&lt;&gt;-100%,IFERROR('1-Kurs'!T500/'1-Kurs'!T499-1,""),"")</f>
        <v/>
      </c>
      <c r="U500" s="1" t="str">
        <f>IF(IFERROR('1-Kurs'!U500/'1-Kurs'!U499-1,"")&lt;&gt;-100%,IFERROR('1-Kurs'!U500/'1-Kurs'!U499-1,""),"")</f>
        <v/>
      </c>
      <c r="V500" s="1" t="str">
        <f>IF(IFERROR('1-Kurs'!V500/'1-Kurs'!V499-1,"")&lt;&gt;-100%,IFERROR('1-Kurs'!V500/'1-Kurs'!V499-1,""),"")</f>
        <v/>
      </c>
      <c r="W500" s="1" t="str">
        <f>IF(IFERROR('1-Kurs'!W500/'1-Kurs'!W499-1,"")&lt;&gt;-100%,IFERROR('1-Kurs'!W500/'1-Kurs'!W499-1,""),"")</f>
        <v/>
      </c>
      <c r="X500" s="1" t="str">
        <f>IF(IFERROR('1-Kurs'!X500/'1-Kurs'!X499-1,"")&lt;&gt;-100%,IFERROR('1-Kurs'!X500/'1-Kurs'!X499-1,""),"")</f>
        <v/>
      </c>
      <c r="Y500" s="1" t="str">
        <f>IF(IFERROR('1-Kurs'!Y500/'1-Kurs'!Y499-1,"")&lt;&gt;-100%,IFERROR('1-Kurs'!Y500/'1-Kurs'!Y499-1,""),"")</f>
        <v/>
      </c>
      <c r="Z500" s="1" t="str">
        <f>IF(IFERROR('1-Kurs'!Z500/'1-Kurs'!Z499-1,"")&lt;&gt;-100%,IFERROR('1-Kurs'!Z500/'1-Kurs'!Z499-1,""),"")</f>
        <v/>
      </c>
      <c r="AA500" s="1" t="str">
        <f>IF(IFERROR('1-Kurs'!AA500/'1-Kurs'!AA499-1,"")&lt;&gt;-100%,IFERROR('1-Kurs'!AA500/'1-Kurs'!AA499-1,""),"")</f>
        <v/>
      </c>
      <c r="AB500" s="1" t="str">
        <f>IF(IFERROR('1-Kurs'!AB500/'1-Kurs'!AB499-1,"")&lt;&gt;-100%,IFERROR('1-Kurs'!AB500/'1-Kurs'!AB499-1,""),"")</f>
        <v/>
      </c>
      <c r="AC500" s="5"/>
    </row>
    <row r="501" spans="1:29" ht="12.75" customHeight="1" x14ac:dyDescent="0.2">
      <c r="A501" s="9" t="str">
        <f>IF('1-Kurs'!A501=0,"",'1-Kurs'!A501)</f>
        <v/>
      </c>
      <c r="B501" s="1" t="str">
        <f>IF(IFERROR('1-Kurs'!B501/'1-Kurs'!B500-1,"")&lt;&gt;-100%,IFERROR('1-Kurs'!B501/'1-Kurs'!B500-1,""),"")</f>
        <v/>
      </c>
      <c r="C501" s="1" t="str">
        <f>IF(IFERROR('1-Kurs'!C501/'1-Kurs'!C500-1,"")&lt;&gt;-100%,IFERROR('1-Kurs'!C501/'1-Kurs'!C500-1,""),"")</f>
        <v/>
      </c>
      <c r="D501" s="1" t="str">
        <f>IF(IFERROR('1-Kurs'!D501/'1-Kurs'!D500-1,"")&lt;&gt;-100%,IFERROR('1-Kurs'!D501/'1-Kurs'!D500-1,""),"")</f>
        <v/>
      </c>
      <c r="E501" s="1" t="str">
        <f>IF(IFERROR('1-Kurs'!E501/'1-Kurs'!E500-1,"")&lt;&gt;-100%,IFERROR('1-Kurs'!E501/'1-Kurs'!E500-1,""),"")</f>
        <v/>
      </c>
      <c r="F501" s="1" t="str">
        <f>IF(IFERROR('1-Kurs'!F501/'1-Kurs'!F500-1,"")&lt;&gt;-100%,IFERROR('1-Kurs'!F501/'1-Kurs'!F500-1,""),"")</f>
        <v/>
      </c>
      <c r="G501" s="1" t="str">
        <f>IF(IFERROR('1-Kurs'!G501/'1-Kurs'!G500-1,"")&lt;&gt;-100%,IFERROR('1-Kurs'!G501/'1-Kurs'!G500-1,""),"")</f>
        <v/>
      </c>
      <c r="H501" s="1" t="str">
        <f>IF(IFERROR('1-Kurs'!H501/'1-Kurs'!H500-1,"")&lt;&gt;-100%,IFERROR('1-Kurs'!H501/'1-Kurs'!H500-1,""),"")</f>
        <v/>
      </c>
      <c r="I501" s="1" t="str">
        <f>IF(IFERROR('1-Kurs'!I501/'1-Kurs'!I500-1,"")&lt;&gt;-100%,IFERROR('1-Kurs'!I501/'1-Kurs'!I500-1,""),"")</f>
        <v/>
      </c>
      <c r="J501" s="1" t="str">
        <f>IF(IFERROR('1-Kurs'!J501/'1-Kurs'!J500-1,"")&lt;&gt;-100%,IFERROR('1-Kurs'!J501/'1-Kurs'!J500-1,""),"")</f>
        <v/>
      </c>
      <c r="K501" s="1" t="str">
        <f>IF(IFERROR('1-Kurs'!K501/'1-Kurs'!K500-1,"")&lt;&gt;-100%,IFERROR('1-Kurs'!K501/'1-Kurs'!K500-1,""),"")</f>
        <v/>
      </c>
      <c r="L501" s="1" t="str">
        <f>IF(IFERROR('1-Kurs'!L501/'1-Kurs'!L500-1,"")&lt;&gt;-100%,IFERROR('1-Kurs'!L501/'1-Kurs'!L500-1,""),"")</f>
        <v/>
      </c>
      <c r="M501" s="1" t="str">
        <f>IF(IFERROR('1-Kurs'!M501/'1-Kurs'!M500-1,"")&lt;&gt;-100%,IFERROR('1-Kurs'!M501/'1-Kurs'!M500-1,""),"")</f>
        <v/>
      </c>
      <c r="N501" s="1" t="str">
        <f>IF(IFERROR('1-Kurs'!N501/'1-Kurs'!N500-1,"")&lt;&gt;-100%,IFERROR('1-Kurs'!N501/'1-Kurs'!N500-1,""),"")</f>
        <v/>
      </c>
      <c r="O501" s="1" t="str">
        <f>IF(IFERROR('1-Kurs'!O501/'1-Kurs'!O500-1,"")&lt;&gt;-100%,IFERROR('1-Kurs'!O501/'1-Kurs'!O500-1,""),"")</f>
        <v/>
      </c>
      <c r="P501" s="1" t="str">
        <f>IF(IFERROR('1-Kurs'!P501/'1-Kurs'!P500-1,"")&lt;&gt;-100%,IFERROR('1-Kurs'!P501/'1-Kurs'!P500-1,""),"")</f>
        <v/>
      </c>
      <c r="Q501" s="1" t="str">
        <f>IF(IFERROR('1-Kurs'!Q501/'1-Kurs'!Q500-1,"")&lt;&gt;-100%,IFERROR('1-Kurs'!Q501/'1-Kurs'!Q500-1,""),"")</f>
        <v/>
      </c>
      <c r="R501" s="1" t="str">
        <f>IF(IFERROR('1-Kurs'!R501/'1-Kurs'!R500-1,"")&lt;&gt;-100%,IFERROR('1-Kurs'!R501/'1-Kurs'!R500-1,""),"")</f>
        <v/>
      </c>
      <c r="S501" s="1" t="str">
        <f>IF(IFERROR('1-Kurs'!S501/'1-Kurs'!S500-1,"")&lt;&gt;-100%,IFERROR('1-Kurs'!S501/'1-Kurs'!S500-1,""),"")</f>
        <v/>
      </c>
      <c r="T501" s="1" t="str">
        <f>IF(IFERROR('1-Kurs'!T501/'1-Kurs'!T500-1,"")&lt;&gt;-100%,IFERROR('1-Kurs'!T501/'1-Kurs'!T500-1,""),"")</f>
        <v/>
      </c>
      <c r="U501" s="1" t="str">
        <f>IF(IFERROR('1-Kurs'!U501/'1-Kurs'!U500-1,"")&lt;&gt;-100%,IFERROR('1-Kurs'!U501/'1-Kurs'!U500-1,""),"")</f>
        <v/>
      </c>
      <c r="V501" s="1" t="str">
        <f>IF(IFERROR('1-Kurs'!V501/'1-Kurs'!V500-1,"")&lt;&gt;-100%,IFERROR('1-Kurs'!V501/'1-Kurs'!V500-1,""),"")</f>
        <v/>
      </c>
      <c r="W501" s="1" t="str">
        <f>IF(IFERROR('1-Kurs'!W501/'1-Kurs'!W500-1,"")&lt;&gt;-100%,IFERROR('1-Kurs'!W501/'1-Kurs'!W500-1,""),"")</f>
        <v/>
      </c>
      <c r="X501" s="1" t="str">
        <f>IF(IFERROR('1-Kurs'!X501/'1-Kurs'!X500-1,"")&lt;&gt;-100%,IFERROR('1-Kurs'!X501/'1-Kurs'!X500-1,""),"")</f>
        <v/>
      </c>
      <c r="Y501" s="1" t="str">
        <f>IF(IFERROR('1-Kurs'!Y501/'1-Kurs'!Y500-1,"")&lt;&gt;-100%,IFERROR('1-Kurs'!Y501/'1-Kurs'!Y500-1,""),"")</f>
        <v/>
      </c>
      <c r="Z501" s="1" t="str">
        <f>IF(IFERROR('1-Kurs'!Z501/'1-Kurs'!Z500-1,"")&lt;&gt;-100%,IFERROR('1-Kurs'!Z501/'1-Kurs'!Z500-1,""),"")</f>
        <v/>
      </c>
      <c r="AA501" s="1" t="str">
        <f>IF(IFERROR('1-Kurs'!AA501/'1-Kurs'!AA500-1,"")&lt;&gt;-100%,IFERROR('1-Kurs'!AA501/'1-Kurs'!AA500-1,""),"")</f>
        <v/>
      </c>
      <c r="AB501" s="1" t="str">
        <f>IF(IFERROR('1-Kurs'!AB501/'1-Kurs'!AB500-1,"")&lt;&gt;-100%,IFERROR('1-Kurs'!AB501/'1-Kurs'!AB500-1,""),"")</f>
        <v/>
      </c>
      <c r="AC501" s="5"/>
    </row>
    <row r="502" spans="1:29" ht="12.75" customHeight="1" x14ac:dyDescent="0.2">
      <c r="A502" s="9" t="str">
        <f>IF('1-Kurs'!A502=0,"",'1-Kurs'!A502)</f>
        <v/>
      </c>
      <c r="B502" s="1" t="str">
        <f>IF(IFERROR('1-Kurs'!B502/'1-Kurs'!B501-1,"")&lt;&gt;-100%,IFERROR('1-Kurs'!B502/'1-Kurs'!B501-1,""),"")</f>
        <v/>
      </c>
      <c r="C502" s="1" t="str">
        <f>IF(IFERROR('1-Kurs'!C502/'1-Kurs'!C501-1,"")&lt;&gt;-100%,IFERROR('1-Kurs'!C502/'1-Kurs'!C501-1,""),"")</f>
        <v/>
      </c>
      <c r="D502" s="1" t="str">
        <f>IF(IFERROR('1-Kurs'!D502/'1-Kurs'!D501-1,"")&lt;&gt;-100%,IFERROR('1-Kurs'!D502/'1-Kurs'!D501-1,""),"")</f>
        <v/>
      </c>
      <c r="E502" s="1" t="str">
        <f>IF(IFERROR('1-Kurs'!E502/'1-Kurs'!E501-1,"")&lt;&gt;-100%,IFERROR('1-Kurs'!E502/'1-Kurs'!E501-1,""),"")</f>
        <v/>
      </c>
      <c r="F502" s="1" t="str">
        <f>IF(IFERROR('1-Kurs'!F502/'1-Kurs'!F501-1,"")&lt;&gt;-100%,IFERROR('1-Kurs'!F502/'1-Kurs'!F501-1,""),"")</f>
        <v/>
      </c>
      <c r="G502" s="1" t="str">
        <f>IF(IFERROR('1-Kurs'!G502/'1-Kurs'!G501-1,"")&lt;&gt;-100%,IFERROR('1-Kurs'!G502/'1-Kurs'!G501-1,""),"")</f>
        <v/>
      </c>
      <c r="H502" s="1" t="str">
        <f>IF(IFERROR('1-Kurs'!H502/'1-Kurs'!H501-1,"")&lt;&gt;-100%,IFERROR('1-Kurs'!H502/'1-Kurs'!H501-1,""),"")</f>
        <v/>
      </c>
      <c r="I502" s="1" t="str">
        <f>IF(IFERROR('1-Kurs'!I502/'1-Kurs'!I501-1,"")&lt;&gt;-100%,IFERROR('1-Kurs'!I502/'1-Kurs'!I501-1,""),"")</f>
        <v/>
      </c>
      <c r="J502" s="1" t="str">
        <f>IF(IFERROR('1-Kurs'!J502/'1-Kurs'!J501-1,"")&lt;&gt;-100%,IFERROR('1-Kurs'!J502/'1-Kurs'!J501-1,""),"")</f>
        <v/>
      </c>
      <c r="K502" s="1" t="str">
        <f>IF(IFERROR('1-Kurs'!K502/'1-Kurs'!K501-1,"")&lt;&gt;-100%,IFERROR('1-Kurs'!K502/'1-Kurs'!K501-1,""),"")</f>
        <v/>
      </c>
      <c r="L502" s="1" t="str">
        <f>IF(IFERROR('1-Kurs'!L502/'1-Kurs'!L501-1,"")&lt;&gt;-100%,IFERROR('1-Kurs'!L502/'1-Kurs'!L501-1,""),"")</f>
        <v/>
      </c>
      <c r="M502" s="1" t="str">
        <f>IF(IFERROR('1-Kurs'!M502/'1-Kurs'!M501-1,"")&lt;&gt;-100%,IFERROR('1-Kurs'!M502/'1-Kurs'!M501-1,""),"")</f>
        <v/>
      </c>
      <c r="N502" s="1" t="str">
        <f>IF(IFERROR('1-Kurs'!N502/'1-Kurs'!N501-1,"")&lt;&gt;-100%,IFERROR('1-Kurs'!N502/'1-Kurs'!N501-1,""),"")</f>
        <v/>
      </c>
      <c r="O502" s="1" t="str">
        <f>IF(IFERROR('1-Kurs'!O502/'1-Kurs'!O501-1,"")&lt;&gt;-100%,IFERROR('1-Kurs'!O502/'1-Kurs'!O501-1,""),"")</f>
        <v/>
      </c>
      <c r="P502" s="1" t="str">
        <f>IF(IFERROR('1-Kurs'!P502/'1-Kurs'!P501-1,"")&lt;&gt;-100%,IFERROR('1-Kurs'!P502/'1-Kurs'!P501-1,""),"")</f>
        <v/>
      </c>
      <c r="Q502" s="1" t="str">
        <f>IF(IFERROR('1-Kurs'!Q502/'1-Kurs'!Q501-1,"")&lt;&gt;-100%,IFERROR('1-Kurs'!Q502/'1-Kurs'!Q501-1,""),"")</f>
        <v/>
      </c>
      <c r="R502" s="1" t="str">
        <f>IF(IFERROR('1-Kurs'!R502/'1-Kurs'!R501-1,"")&lt;&gt;-100%,IFERROR('1-Kurs'!R502/'1-Kurs'!R501-1,""),"")</f>
        <v/>
      </c>
      <c r="S502" s="1" t="str">
        <f>IF(IFERROR('1-Kurs'!S502/'1-Kurs'!S501-1,"")&lt;&gt;-100%,IFERROR('1-Kurs'!S502/'1-Kurs'!S501-1,""),"")</f>
        <v/>
      </c>
      <c r="T502" s="1" t="str">
        <f>IF(IFERROR('1-Kurs'!T502/'1-Kurs'!T501-1,"")&lt;&gt;-100%,IFERROR('1-Kurs'!T502/'1-Kurs'!T501-1,""),"")</f>
        <v/>
      </c>
      <c r="U502" s="1" t="str">
        <f>IF(IFERROR('1-Kurs'!U502/'1-Kurs'!U501-1,"")&lt;&gt;-100%,IFERROR('1-Kurs'!U502/'1-Kurs'!U501-1,""),"")</f>
        <v/>
      </c>
      <c r="V502" s="1" t="str">
        <f>IF(IFERROR('1-Kurs'!V502/'1-Kurs'!V501-1,"")&lt;&gt;-100%,IFERROR('1-Kurs'!V502/'1-Kurs'!V501-1,""),"")</f>
        <v/>
      </c>
      <c r="W502" s="1" t="str">
        <f>IF(IFERROR('1-Kurs'!W502/'1-Kurs'!W501-1,"")&lt;&gt;-100%,IFERROR('1-Kurs'!W502/'1-Kurs'!W501-1,""),"")</f>
        <v/>
      </c>
      <c r="X502" s="1" t="str">
        <f>IF(IFERROR('1-Kurs'!X502/'1-Kurs'!X501-1,"")&lt;&gt;-100%,IFERROR('1-Kurs'!X502/'1-Kurs'!X501-1,""),"")</f>
        <v/>
      </c>
      <c r="Y502" s="1" t="str">
        <f>IF(IFERROR('1-Kurs'!Y502/'1-Kurs'!Y501-1,"")&lt;&gt;-100%,IFERROR('1-Kurs'!Y502/'1-Kurs'!Y501-1,""),"")</f>
        <v/>
      </c>
      <c r="Z502" s="1" t="str">
        <f>IF(IFERROR('1-Kurs'!Z502/'1-Kurs'!Z501-1,"")&lt;&gt;-100%,IFERROR('1-Kurs'!Z502/'1-Kurs'!Z501-1,""),"")</f>
        <v/>
      </c>
      <c r="AA502" s="1" t="str">
        <f>IF(IFERROR('1-Kurs'!AA502/'1-Kurs'!AA501-1,"")&lt;&gt;-100%,IFERROR('1-Kurs'!AA502/'1-Kurs'!AA501-1,""),"")</f>
        <v/>
      </c>
      <c r="AB502" s="1" t="str">
        <f>IF(IFERROR('1-Kurs'!AB502/'1-Kurs'!AB501-1,"")&lt;&gt;-100%,IFERROR('1-Kurs'!AB502/'1-Kurs'!AB501-1,""),"")</f>
        <v/>
      </c>
      <c r="AC502" s="5"/>
    </row>
    <row r="503" spans="1:29" ht="12.75" customHeight="1" x14ac:dyDescent="0.2">
      <c r="A503" s="9" t="str">
        <f>IF('1-Kurs'!A503=0,"",'1-Kurs'!A503)</f>
        <v/>
      </c>
      <c r="B503" s="1" t="str">
        <f>IF(IFERROR('1-Kurs'!B503/'1-Kurs'!B502-1,"")&lt;&gt;-100%,IFERROR('1-Kurs'!B503/'1-Kurs'!B502-1,""),"")</f>
        <v/>
      </c>
      <c r="C503" s="1" t="str">
        <f>IF(IFERROR('1-Kurs'!C503/'1-Kurs'!C502-1,"")&lt;&gt;-100%,IFERROR('1-Kurs'!C503/'1-Kurs'!C502-1,""),"")</f>
        <v/>
      </c>
      <c r="D503" s="1" t="str">
        <f>IF(IFERROR('1-Kurs'!D503/'1-Kurs'!D502-1,"")&lt;&gt;-100%,IFERROR('1-Kurs'!D503/'1-Kurs'!D502-1,""),"")</f>
        <v/>
      </c>
      <c r="E503" s="1" t="str">
        <f>IF(IFERROR('1-Kurs'!E503/'1-Kurs'!E502-1,"")&lt;&gt;-100%,IFERROR('1-Kurs'!E503/'1-Kurs'!E502-1,""),"")</f>
        <v/>
      </c>
      <c r="F503" s="1" t="str">
        <f>IF(IFERROR('1-Kurs'!F503/'1-Kurs'!F502-1,"")&lt;&gt;-100%,IFERROR('1-Kurs'!F503/'1-Kurs'!F502-1,""),"")</f>
        <v/>
      </c>
      <c r="G503" s="1" t="str">
        <f>IF(IFERROR('1-Kurs'!G503/'1-Kurs'!G502-1,"")&lt;&gt;-100%,IFERROR('1-Kurs'!G503/'1-Kurs'!G502-1,""),"")</f>
        <v/>
      </c>
      <c r="H503" s="1" t="str">
        <f>IF(IFERROR('1-Kurs'!H503/'1-Kurs'!H502-1,"")&lt;&gt;-100%,IFERROR('1-Kurs'!H503/'1-Kurs'!H502-1,""),"")</f>
        <v/>
      </c>
      <c r="I503" s="1" t="str">
        <f>IF(IFERROR('1-Kurs'!I503/'1-Kurs'!I502-1,"")&lt;&gt;-100%,IFERROR('1-Kurs'!I503/'1-Kurs'!I502-1,""),"")</f>
        <v/>
      </c>
      <c r="J503" s="1" t="str">
        <f>IF(IFERROR('1-Kurs'!J503/'1-Kurs'!J502-1,"")&lt;&gt;-100%,IFERROR('1-Kurs'!J503/'1-Kurs'!J502-1,""),"")</f>
        <v/>
      </c>
      <c r="K503" s="1" t="str">
        <f>IF(IFERROR('1-Kurs'!K503/'1-Kurs'!K502-1,"")&lt;&gt;-100%,IFERROR('1-Kurs'!K503/'1-Kurs'!K502-1,""),"")</f>
        <v/>
      </c>
      <c r="L503" s="1" t="str">
        <f>IF(IFERROR('1-Kurs'!L503/'1-Kurs'!L502-1,"")&lt;&gt;-100%,IFERROR('1-Kurs'!L503/'1-Kurs'!L502-1,""),"")</f>
        <v/>
      </c>
      <c r="M503" s="1" t="str">
        <f>IF(IFERROR('1-Kurs'!M503/'1-Kurs'!M502-1,"")&lt;&gt;-100%,IFERROR('1-Kurs'!M503/'1-Kurs'!M502-1,""),"")</f>
        <v/>
      </c>
      <c r="N503" s="1" t="str">
        <f>IF(IFERROR('1-Kurs'!N503/'1-Kurs'!N502-1,"")&lt;&gt;-100%,IFERROR('1-Kurs'!N503/'1-Kurs'!N502-1,""),"")</f>
        <v/>
      </c>
      <c r="O503" s="1" t="str">
        <f>IF(IFERROR('1-Kurs'!O503/'1-Kurs'!O502-1,"")&lt;&gt;-100%,IFERROR('1-Kurs'!O503/'1-Kurs'!O502-1,""),"")</f>
        <v/>
      </c>
      <c r="P503" s="1" t="str">
        <f>IF(IFERROR('1-Kurs'!P503/'1-Kurs'!P502-1,"")&lt;&gt;-100%,IFERROR('1-Kurs'!P503/'1-Kurs'!P502-1,""),"")</f>
        <v/>
      </c>
      <c r="Q503" s="1" t="str">
        <f>IF(IFERROR('1-Kurs'!Q503/'1-Kurs'!Q502-1,"")&lt;&gt;-100%,IFERROR('1-Kurs'!Q503/'1-Kurs'!Q502-1,""),"")</f>
        <v/>
      </c>
      <c r="R503" s="1" t="str">
        <f>IF(IFERROR('1-Kurs'!R503/'1-Kurs'!R502-1,"")&lt;&gt;-100%,IFERROR('1-Kurs'!R503/'1-Kurs'!R502-1,""),"")</f>
        <v/>
      </c>
      <c r="S503" s="1" t="str">
        <f>IF(IFERROR('1-Kurs'!S503/'1-Kurs'!S502-1,"")&lt;&gt;-100%,IFERROR('1-Kurs'!S503/'1-Kurs'!S502-1,""),"")</f>
        <v/>
      </c>
      <c r="T503" s="1" t="str">
        <f>IF(IFERROR('1-Kurs'!T503/'1-Kurs'!T502-1,"")&lt;&gt;-100%,IFERROR('1-Kurs'!T503/'1-Kurs'!T502-1,""),"")</f>
        <v/>
      </c>
      <c r="U503" s="1" t="str">
        <f>IF(IFERROR('1-Kurs'!U503/'1-Kurs'!U502-1,"")&lt;&gt;-100%,IFERROR('1-Kurs'!U503/'1-Kurs'!U502-1,""),"")</f>
        <v/>
      </c>
      <c r="V503" s="1" t="str">
        <f>IF(IFERROR('1-Kurs'!V503/'1-Kurs'!V502-1,"")&lt;&gt;-100%,IFERROR('1-Kurs'!V503/'1-Kurs'!V502-1,""),"")</f>
        <v/>
      </c>
      <c r="W503" s="1" t="str">
        <f>IF(IFERROR('1-Kurs'!W503/'1-Kurs'!W502-1,"")&lt;&gt;-100%,IFERROR('1-Kurs'!W503/'1-Kurs'!W502-1,""),"")</f>
        <v/>
      </c>
      <c r="X503" s="1" t="str">
        <f>IF(IFERROR('1-Kurs'!X503/'1-Kurs'!X502-1,"")&lt;&gt;-100%,IFERROR('1-Kurs'!X503/'1-Kurs'!X502-1,""),"")</f>
        <v/>
      </c>
      <c r="Y503" s="1" t="str">
        <f>IF(IFERROR('1-Kurs'!Y503/'1-Kurs'!Y502-1,"")&lt;&gt;-100%,IFERROR('1-Kurs'!Y503/'1-Kurs'!Y502-1,""),"")</f>
        <v/>
      </c>
      <c r="Z503" s="1" t="str">
        <f>IF(IFERROR('1-Kurs'!Z503/'1-Kurs'!Z502-1,"")&lt;&gt;-100%,IFERROR('1-Kurs'!Z503/'1-Kurs'!Z502-1,""),"")</f>
        <v/>
      </c>
      <c r="AA503" s="1" t="str">
        <f>IF(IFERROR('1-Kurs'!AA503/'1-Kurs'!AA502-1,"")&lt;&gt;-100%,IFERROR('1-Kurs'!AA503/'1-Kurs'!AA502-1,""),"")</f>
        <v/>
      </c>
      <c r="AB503" s="1" t="str">
        <f>IF(IFERROR('1-Kurs'!AB503/'1-Kurs'!AB502-1,"")&lt;&gt;-100%,IFERROR('1-Kurs'!AB503/'1-Kurs'!AB502-1,""),"")</f>
        <v/>
      </c>
      <c r="AC503" s="5"/>
    </row>
    <row r="504" spans="1:29" ht="12.75" customHeight="1" x14ac:dyDescent="0.2">
      <c r="A504" s="9" t="str">
        <f>IF('1-Kurs'!A504=0,"",'1-Kurs'!A504)</f>
        <v/>
      </c>
      <c r="B504" s="1" t="str">
        <f>IF(IFERROR('1-Kurs'!B504/'1-Kurs'!B503-1,"")&lt;&gt;-100%,IFERROR('1-Kurs'!B504/'1-Kurs'!B503-1,""),"")</f>
        <v/>
      </c>
      <c r="C504" s="1" t="str">
        <f>IF(IFERROR('1-Kurs'!C504/'1-Kurs'!C503-1,"")&lt;&gt;-100%,IFERROR('1-Kurs'!C504/'1-Kurs'!C503-1,""),"")</f>
        <v/>
      </c>
      <c r="D504" s="1" t="str">
        <f>IF(IFERROR('1-Kurs'!D504/'1-Kurs'!D503-1,"")&lt;&gt;-100%,IFERROR('1-Kurs'!D504/'1-Kurs'!D503-1,""),"")</f>
        <v/>
      </c>
      <c r="E504" s="1" t="str">
        <f>IF(IFERROR('1-Kurs'!E504/'1-Kurs'!E503-1,"")&lt;&gt;-100%,IFERROR('1-Kurs'!E504/'1-Kurs'!E503-1,""),"")</f>
        <v/>
      </c>
      <c r="F504" s="1" t="str">
        <f>IF(IFERROR('1-Kurs'!F504/'1-Kurs'!F503-1,"")&lt;&gt;-100%,IFERROR('1-Kurs'!F504/'1-Kurs'!F503-1,""),"")</f>
        <v/>
      </c>
      <c r="G504" s="1" t="str">
        <f>IF(IFERROR('1-Kurs'!G504/'1-Kurs'!G503-1,"")&lt;&gt;-100%,IFERROR('1-Kurs'!G504/'1-Kurs'!G503-1,""),"")</f>
        <v/>
      </c>
      <c r="H504" s="1" t="str">
        <f>IF(IFERROR('1-Kurs'!H504/'1-Kurs'!H503-1,"")&lt;&gt;-100%,IFERROR('1-Kurs'!H504/'1-Kurs'!H503-1,""),"")</f>
        <v/>
      </c>
      <c r="I504" s="1" t="str">
        <f>IF(IFERROR('1-Kurs'!I504/'1-Kurs'!I503-1,"")&lt;&gt;-100%,IFERROR('1-Kurs'!I504/'1-Kurs'!I503-1,""),"")</f>
        <v/>
      </c>
      <c r="J504" s="1" t="str">
        <f>IF(IFERROR('1-Kurs'!J504/'1-Kurs'!J503-1,"")&lt;&gt;-100%,IFERROR('1-Kurs'!J504/'1-Kurs'!J503-1,""),"")</f>
        <v/>
      </c>
      <c r="K504" s="1" t="str">
        <f>IF(IFERROR('1-Kurs'!K504/'1-Kurs'!K503-1,"")&lt;&gt;-100%,IFERROR('1-Kurs'!K504/'1-Kurs'!K503-1,""),"")</f>
        <v/>
      </c>
      <c r="L504" s="1" t="str">
        <f>IF(IFERROR('1-Kurs'!L504/'1-Kurs'!L503-1,"")&lt;&gt;-100%,IFERROR('1-Kurs'!L504/'1-Kurs'!L503-1,""),"")</f>
        <v/>
      </c>
      <c r="M504" s="1" t="str">
        <f>IF(IFERROR('1-Kurs'!M504/'1-Kurs'!M503-1,"")&lt;&gt;-100%,IFERROR('1-Kurs'!M504/'1-Kurs'!M503-1,""),"")</f>
        <v/>
      </c>
      <c r="N504" s="1" t="str">
        <f>IF(IFERROR('1-Kurs'!N504/'1-Kurs'!N503-1,"")&lt;&gt;-100%,IFERROR('1-Kurs'!N504/'1-Kurs'!N503-1,""),"")</f>
        <v/>
      </c>
      <c r="O504" s="1" t="str">
        <f>IF(IFERROR('1-Kurs'!O504/'1-Kurs'!O503-1,"")&lt;&gt;-100%,IFERROR('1-Kurs'!O504/'1-Kurs'!O503-1,""),"")</f>
        <v/>
      </c>
      <c r="P504" s="1" t="str">
        <f>IF(IFERROR('1-Kurs'!P504/'1-Kurs'!P503-1,"")&lt;&gt;-100%,IFERROR('1-Kurs'!P504/'1-Kurs'!P503-1,""),"")</f>
        <v/>
      </c>
      <c r="Q504" s="1" t="str">
        <f>IF(IFERROR('1-Kurs'!Q504/'1-Kurs'!Q503-1,"")&lt;&gt;-100%,IFERROR('1-Kurs'!Q504/'1-Kurs'!Q503-1,""),"")</f>
        <v/>
      </c>
      <c r="R504" s="1" t="str">
        <f>IF(IFERROR('1-Kurs'!R504/'1-Kurs'!R503-1,"")&lt;&gt;-100%,IFERROR('1-Kurs'!R504/'1-Kurs'!R503-1,""),"")</f>
        <v/>
      </c>
      <c r="S504" s="1" t="str">
        <f>IF(IFERROR('1-Kurs'!S504/'1-Kurs'!S503-1,"")&lt;&gt;-100%,IFERROR('1-Kurs'!S504/'1-Kurs'!S503-1,""),"")</f>
        <v/>
      </c>
      <c r="T504" s="1" t="str">
        <f>IF(IFERROR('1-Kurs'!T504/'1-Kurs'!T503-1,"")&lt;&gt;-100%,IFERROR('1-Kurs'!T504/'1-Kurs'!T503-1,""),"")</f>
        <v/>
      </c>
      <c r="U504" s="1" t="str">
        <f>IF(IFERROR('1-Kurs'!U504/'1-Kurs'!U503-1,"")&lt;&gt;-100%,IFERROR('1-Kurs'!U504/'1-Kurs'!U503-1,""),"")</f>
        <v/>
      </c>
      <c r="V504" s="1" t="str">
        <f>IF(IFERROR('1-Kurs'!V504/'1-Kurs'!V503-1,"")&lt;&gt;-100%,IFERROR('1-Kurs'!V504/'1-Kurs'!V503-1,""),"")</f>
        <v/>
      </c>
      <c r="W504" s="1" t="str">
        <f>IF(IFERROR('1-Kurs'!W504/'1-Kurs'!W503-1,"")&lt;&gt;-100%,IFERROR('1-Kurs'!W504/'1-Kurs'!W503-1,""),"")</f>
        <v/>
      </c>
      <c r="X504" s="1" t="str">
        <f>IF(IFERROR('1-Kurs'!X504/'1-Kurs'!X503-1,"")&lt;&gt;-100%,IFERROR('1-Kurs'!X504/'1-Kurs'!X503-1,""),"")</f>
        <v/>
      </c>
      <c r="Y504" s="1" t="str">
        <f>IF(IFERROR('1-Kurs'!Y504/'1-Kurs'!Y503-1,"")&lt;&gt;-100%,IFERROR('1-Kurs'!Y504/'1-Kurs'!Y503-1,""),"")</f>
        <v/>
      </c>
      <c r="Z504" s="1" t="str">
        <f>IF(IFERROR('1-Kurs'!Z504/'1-Kurs'!Z503-1,"")&lt;&gt;-100%,IFERROR('1-Kurs'!Z504/'1-Kurs'!Z503-1,""),"")</f>
        <v/>
      </c>
      <c r="AA504" s="1" t="str">
        <f>IF(IFERROR('1-Kurs'!AA504/'1-Kurs'!AA503-1,"")&lt;&gt;-100%,IFERROR('1-Kurs'!AA504/'1-Kurs'!AA503-1,""),"")</f>
        <v/>
      </c>
      <c r="AB504" s="1" t="str">
        <f>IF(IFERROR('1-Kurs'!AB504/'1-Kurs'!AB503-1,"")&lt;&gt;-100%,IFERROR('1-Kurs'!AB504/'1-Kurs'!AB503-1,""),"")</f>
        <v/>
      </c>
      <c r="AC504" s="5"/>
    </row>
    <row r="505" spans="1:29" ht="12.75" customHeight="1" x14ac:dyDescent="0.2">
      <c r="A505" s="9" t="str">
        <f>IF('1-Kurs'!A505=0,"",'1-Kurs'!A505)</f>
        <v/>
      </c>
      <c r="B505" s="1" t="str">
        <f>IF(IFERROR('1-Kurs'!B505/'1-Kurs'!B504-1,"")&lt;&gt;-100%,IFERROR('1-Kurs'!B505/'1-Kurs'!B504-1,""),"")</f>
        <v/>
      </c>
      <c r="C505" s="1" t="str">
        <f>IF(IFERROR('1-Kurs'!C505/'1-Kurs'!C504-1,"")&lt;&gt;-100%,IFERROR('1-Kurs'!C505/'1-Kurs'!C504-1,""),"")</f>
        <v/>
      </c>
      <c r="D505" s="1" t="str">
        <f>IF(IFERROR('1-Kurs'!D505/'1-Kurs'!D504-1,"")&lt;&gt;-100%,IFERROR('1-Kurs'!D505/'1-Kurs'!D504-1,""),"")</f>
        <v/>
      </c>
      <c r="E505" s="1" t="str">
        <f>IF(IFERROR('1-Kurs'!E505/'1-Kurs'!E504-1,"")&lt;&gt;-100%,IFERROR('1-Kurs'!E505/'1-Kurs'!E504-1,""),"")</f>
        <v/>
      </c>
      <c r="F505" s="1" t="str">
        <f>IF(IFERROR('1-Kurs'!F505/'1-Kurs'!F504-1,"")&lt;&gt;-100%,IFERROR('1-Kurs'!F505/'1-Kurs'!F504-1,""),"")</f>
        <v/>
      </c>
      <c r="G505" s="1" t="str">
        <f>IF(IFERROR('1-Kurs'!G505/'1-Kurs'!G504-1,"")&lt;&gt;-100%,IFERROR('1-Kurs'!G505/'1-Kurs'!G504-1,""),"")</f>
        <v/>
      </c>
      <c r="H505" s="1" t="str">
        <f>IF(IFERROR('1-Kurs'!H505/'1-Kurs'!H504-1,"")&lt;&gt;-100%,IFERROR('1-Kurs'!H505/'1-Kurs'!H504-1,""),"")</f>
        <v/>
      </c>
      <c r="I505" s="1" t="str">
        <f>IF(IFERROR('1-Kurs'!I505/'1-Kurs'!I504-1,"")&lt;&gt;-100%,IFERROR('1-Kurs'!I505/'1-Kurs'!I504-1,""),"")</f>
        <v/>
      </c>
      <c r="J505" s="1" t="str">
        <f>IF(IFERROR('1-Kurs'!J505/'1-Kurs'!J504-1,"")&lt;&gt;-100%,IFERROR('1-Kurs'!J505/'1-Kurs'!J504-1,""),"")</f>
        <v/>
      </c>
      <c r="K505" s="1" t="str">
        <f>IF(IFERROR('1-Kurs'!K505/'1-Kurs'!K504-1,"")&lt;&gt;-100%,IFERROR('1-Kurs'!K505/'1-Kurs'!K504-1,""),"")</f>
        <v/>
      </c>
      <c r="L505" s="1" t="str">
        <f>IF(IFERROR('1-Kurs'!L505/'1-Kurs'!L504-1,"")&lt;&gt;-100%,IFERROR('1-Kurs'!L505/'1-Kurs'!L504-1,""),"")</f>
        <v/>
      </c>
      <c r="M505" s="1" t="str">
        <f>IF(IFERROR('1-Kurs'!M505/'1-Kurs'!M504-1,"")&lt;&gt;-100%,IFERROR('1-Kurs'!M505/'1-Kurs'!M504-1,""),"")</f>
        <v/>
      </c>
      <c r="N505" s="1" t="str">
        <f>IF(IFERROR('1-Kurs'!N505/'1-Kurs'!N504-1,"")&lt;&gt;-100%,IFERROR('1-Kurs'!N505/'1-Kurs'!N504-1,""),"")</f>
        <v/>
      </c>
      <c r="O505" s="1" t="str">
        <f>IF(IFERROR('1-Kurs'!O505/'1-Kurs'!O504-1,"")&lt;&gt;-100%,IFERROR('1-Kurs'!O505/'1-Kurs'!O504-1,""),"")</f>
        <v/>
      </c>
      <c r="P505" s="1" t="str">
        <f>IF(IFERROR('1-Kurs'!P505/'1-Kurs'!P504-1,"")&lt;&gt;-100%,IFERROR('1-Kurs'!P505/'1-Kurs'!P504-1,""),"")</f>
        <v/>
      </c>
      <c r="Q505" s="1" t="str">
        <f>IF(IFERROR('1-Kurs'!Q505/'1-Kurs'!Q504-1,"")&lt;&gt;-100%,IFERROR('1-Kurs'!Q505/'1-Kurs'!Q504-1,""),"")</f>
        <v/>
      </c>
      <c r="R505" s="1" t="str">
        <f>IF(IFERROR('1-Kurs'!R505/'1-Kurs'!R504-1,"")&lt;&gt;-100%,IFERROR('1-Kurs'!R505/'1-Kurs'!R504-1,""),"")</f>
        <v/>
      </c>
      <c r="S505" s="1" t="str">
        <f>IF(IFERROR('1-Kurs'!S505/'1-Kurs'!S504-1,"")&lt;&gt;-100%,IFERROR('1-Kurs'!S505/'1-Kurs'!S504-1,""),"")</f>
        <v/>
      </c>
      <c r="T505" s="1" t="str">
        <f>IF(IFERROR('1-Kurs'!T505/'1-Kurs'!T504-1,"")&lt;&gt;-100%,IFERROR('1-Kurs'!T505/'1-Kurs'!T504-1,""),"")</f>
        <v/>
      </c>
      <c r="U505" s="1" t="str">
        <f>IF(IFERROR('1-Kurs'!U505/'1-Kurs'!U504-1,"")&lt;&gt;-100%,IFERROR('1-Kurs'!U505/'1-Kurs'!U504-1,""),"")</f>
        <v/>
      </c>
      <c r="V505" s="1" t="str">
        <f>IF(IFERROR('1-Kurs'!V505/'1-Kurs'!V504-1,"")&lt;&gt;-100%,IFERROR('1-Kurs'!V505/'1-Kurs'!V504-1,""),"")</f>
        <v/>
      </c>
      <c r="W505" s="1" t="str">
        <f>IF(IFERROR('1-Kurs'!W505/'1-Kurs'!W504-1,"")&lt;&gt;-100%,IFERROR('1-Kurs'!W505/'1-Kurs'!W504-1,""),"")</f>
        <v/>
      </c>
      <c r="X505" s="1" t="str">
        <f>IF(IFERROR('1-Kurs'!X505/'1-Kurs'!X504-1,"")&lt;&gt;-100%,IFERROR('1-Kurs'!X505/'1-Kurs'!X504-1,""),"")</f>
        <v/>
      </c>
      <c r="Y505" s="1" t="str">
        <f>IF(IFERROR('1-Kurs'!Y505/'1-Kurs'!Y504-1,"")&lt;&gt;-100%,IFERROR('1-Kurs'!Y505/'1-Kurs'!Y504-1,""),"")</f>
        <v/>
      </c>
      <c r="Z505" s="1" t="str">
        <f>IF(IFERROR('1-Kurs'!Z505/'1-Kurs'!Z504-1,"")&lt;&gt;-100%,IFERROR('1-Kurs'!Z505/'1-Kurs'!Z504-1,""),"")</f>
        <v/>
      </c>
      <c r="AA505" s="1" t="str">
        <f>IF(IFERROR('1-Kurs'!AA505/'1-Kurs'!AA504-1,"")&lt;&gt;-100%,IFERROR('1-Kurs'!AA505/'1-Kurs'!AA504-1,""),"")</f>
        <v/>
      </c>
      <c r="AB505" s="1" t="str">
        <f>IF(IFERROR('1-Kurs'!AB505/'1-Kurs'!AB504-1,"")&lt;&gt;-100%,IFERROR('1-Kurs'!AB505/'1-Kurs'!AB504-1,""),"")</f>
        <v/>
      </c>
      <c r="AC505" s="5"/>
    </row>
    <row r="506" spans="1:29" ht="12.75" customHeight="1" x14ac:dyDescent="0.2">
      <c r="A506" s="9" t="str">
        <f>IF('1-Kurs'!A506=0,"",'1-Kurs'!A506)</f>
        <v/>
      </c>
      <c r="B506" s="1" t="str">
        <f>IF(IFERROR('1-Kurs'!B506/'1-Kurs'!B505-1,"")&lt;&gt;-100%,IFERROR('1-Kurs'!B506/'1-Kurs'!B505-1,""),"")</f>
        <v/>
      </c>
      <c r="C506" s="1" t="str">
        <f>IF(IFERROR('1-Kurs'!C506/'1-Kurs'!C505-1,"")&lt;&gt;-100%,IFERROR('1-Kurs'!C506/'1-Kurs'!C505-1,""),"")</f>
        <v/>
      </c>
      <c r="D506" s="1" t="str">
        <f>IF(IFERROR('1-Kurs'!D506/'1-Kurs'!D505-1,"")&lt;&gt;-100%,IFERROR('1-Kurs'!D506/'1-Kurs'!D505-1,""),"")</f>
        <v/>
      </c>
      <c r="E506" s="1" t="str">
        <f>IF(IFERROR('1-Kurs'!E506/'1-Kurs'!E505-1,"")&lt;&gt;-100%,IFERROR('1-Kurs'!E506/'1-Kurs'!E505-1,""),"")</f>
        <v/>
      </c>
      <c r="F506" s="1" t="str">
        <f>IF(IFERROR('1-Kurs'!F506/'1-Kurs'!F505-1,"")&lt;&gt;-100%,IFERROR('1-Kurs'!F506/'1-Kurs'!F505-1,""),"")</f>
        <v/>
      </c>
      <c r="G506" s="1" t="str">
        <f>IF(IFERROR('1-Kurs'!G506/'1-Kurs'!G505-1,"")&lt;&gt;-100%,IFERROR('1-Kurs'!G506/'1-Kurs'!G505-1,""),"")</f>
        <v/>
      </c>
      <c r="H506" s="1" t="str">
        <f>IF(IFERROR('1-Kurs'!H506/'1-Kurs'!H505-1,"")&lt;&gt;-100%,IFERROR('1-Kurs'!H506/'1-Kurs'!H505-1,""),"")</f>
        <v/>
      </c>
      <c r="I506" s="1" t="str">
        <f>IF(IFERROR('1-Kurs'!I506/'1-Kurs'!I505-1,"")&lt;&gt;-100%,IFERROR('1-Kurs'!I506/'1-Kurs'!I505-1,""),"")</f>
        <v/>
      </c>
      <c r="J506" s="1" t="str">
        <f>IF(IFERROR('1-Kurs'!J506/'1-Kurs'!J505-1,"")&lt;&gt;-100%,IFERROR('1-Kurs'!J506/'1-Kurs'!J505-1,""),"")</f>
        <v/>
      </c>
      <c r="K506" s="1" t="str">
        <f>IF(IFERROR('1-Kurs'!K506/'1-Kurs'!K505-1,"")&lt;&gt;-100%,IFERROR('1-Kurs'!K506/'1-Kurs'!K505-1,""),"")</f>
        <v/>
      </c>
      <c r="L506" s="1" t="str">
        <f>IF(IFERROR('1-Kurs'!L506/'1-Kurs'!L505-1,"")&lt;&gt;-100%,IFERROR('1-Kurs'!L506/'1-Kurs'!L505-1,""),"")</f>
        <v/>
      </c>
      <c r="M506" s="1" t="str">
        <f>IF(IFERROR('1-Kurs'!M506/'1-Kurs'!M505-1,"")&lt;&gt;-100%,IFERROR('1-Kurs'!M506/'1-Kurs'!M505-1,""),"")</f>
        <v/>
      </c>
      <c r="N506" s="1" t="str">
        <f>IF(IFERROR('1-Kurs'!N506/'1-Kurs'!N505-1,"")&lt;&gt;-100%,IFERROR('1-Kurs'!N506/'1-Kurs'!N505-1,""),"")</f>
        <v/>
      </c>
      <c r="O506" s="1" t="str">
        <f>IF(IFERROR('1-Kurs'!O506/'1-Kurs'!O505-1,"")&lt;&gt;-100%,IFERROR('1-Kurs'!O506/'1-Kurs'!O505-1,""),"")</f>
        <v/>
      </c>
      <c r="P506" s="1" t="str">
        <f>IF(IFERROR('1-Kurs'!P506/'1-Kurs'!P505-1,"")&lt;&gt;-100%,IFERROR('1-Kurs'!P506/'1-Kurs'!P505-1,""),"")</f>
        <v/>
      </c>
      <c r="Q506" s="1" t="str">
        <f>IF(IFERROR('1-Kurs'!Q506/'1-Kurs'!Q505-1,"")&lt;&gt;-100%,IFERROR('1-Kurs'!Q506/'1-Kurs'!Q505-1,""),"")</f>
        <v/>
      </c>
      <c r="R506" s="1" t="str">
        <f>IF(IFERROR('1-Kurs'!R506/'1-Kurs'!R505-1,"")&lt;&gt;-100%,IFERROR('1-Kurs'!R506/'1-Kurs'!R505-1,""),"")</f>
        <v/>
      </c>
      <c r="S506" s="1" t="str">
        <f>IF(IFERROR('1-Kurs'!S506/'1-Kurs'!S505-1,"")&lt;&gt;-100%,IFERROR('1-Kurs'!S506/'1-Kurs'!S505-1,""),"")</f>
        <v/>
      </c>
      <c r="T506" s="1" t="str">
        <f>IF(IFERROR('1-Kurs'!T506/'1-Kurs'!T505-1,"")&lt;&gt;-100%,IFERROR('1-Kurs'!T506/'1-Kurs'!T505-1,""),"")</f>
        <v/>
      </c>
      <c r="U506" s="1" t="str">
        <f>IF(IFERROR('1-Kurs'!U506/'1-Kurs'!U505-1,"")&lt;&gt;-100%,IFERROR('1-Kurs'!U506/'1-Kurs'!U505-1,""),"")</f>
        <v/>
      </c>
      <c r="V506" s="1" t="str">
        <f>IF(IFERROR('1-Kurs'!V506/'1-Kurs'!V505-1,"")&lt;&gt;-100%,IFERROR('1-Kurs'!V506/'1-Kurs'!V505-1,""),"")</f>
        <v/>
      </c>
      <c r="W506" s="1" t="str">
        <f>IF(IFERROR('1-Kurs'!W506/'1-Kurs'!W505-1,"")&lt;&gt;-100%,IFERROR('1-Kurs'!W506/'1-Kurs'!W505-1,""),"")</f>
        <v/>
      </c>
      <c r="X506" s="1" t="str">
        <f>IF(IFERROR('1-Kurs'!X506/'1-Kurs'!X505-1,"")&lt;&gt;-100%,IFERROR('1-Kurs'!X506/'1-Kurs'!X505-1,""),"")</f>
        <v/>
      </c>
      <c r="Y506" s="1" t="str">
        <f>IF(IFERROR('1-Kurs'!Y506/'1-Kurs'!Y505-1,"")&lt;&gt;-100%,IFERROR('1-Kurs'!Y506/'1-Kurs'!Y505-1,""),"")</f>
        <v/>
      </c>
      <c r="Z506" s="1" t="str">
        <f>IF(IFERROR('1-Kurs'!Z506/'1-Kurs'!Z505-1,"")&lt;&gt;-100%,IFERROR('1-Kurs'!Z506/'1-Kurs'!Z505-1,""),"")</f>
        <v/>
      </c>
      <c r="AA506" s="1" t="str">
        <f>IF(IFERROR('1-Kurs'!AA506/'1-Kurs'!AA505-1,"")&lt;&gt;-100%,IFERROR('1-Kurs'!AA506/'1-Kurs'!AA505-1,""),"")</f>
        <v/>
      </c>
      <c r="AB506" s="1" t="str">
        <f>IF(IFERROR('1-Kurs'!AB506/'1-Kurs'!AB505-1,"")&lt;&gt;-100%,IFERROR('1-Kurs'!AB506/'1-Kurs'!AB505-1,""),"")</f>
        <v/>
      </c>
      <c r="AC506" s="5"/>
    </row>
    <row r="507" spans="1:29" ht="12.75" customHeight="1" x14ac:dyDescent="0.2">
      <c r="A507" s="9" t="str">
        <f>IF('1-Kurs'!A507=0,"",'1-Kurs'!A507)</f>
        <v/>
      </c>
      <c r="B507" s="1" t="str">
        <f>IF(IFERROR('1-Kurs'!B507/'1-Kurs'!B506-1,"")&lt;&gt;-100%,IFERROR('1-Kurs'!B507/'1-Kurs'!B506-1,""),"")</f>
        <v/>
      </c>
      <c r="C507" s="1" t="str">
        <f>IF(IFERROR('1-Kurs'!C507/'1-Kurs'!C506-1,"")&lt;&gt;-100%,IFERROR('1-Kurs'!C507/'1-Kurs'!C506-1,""),"")</f>
        <v/>
      </c>
      <c r="D507" s="1" t="str">
        <f>IF(IFERROR('1-Kurs'!D507/'1-Kurs'!D506-1,"")&lt;&gt;-100%,IFERROR('1-Kurs'!D507/'1-Kurs'!D506-1,""),"")</f>
        <v/>
      </c>
      <c r="E507" s="1" t="str">
        <f>IF(IFERROR('1-Kurs'!E507/'1-Kurs'!E506-1,"")&lt;&gt;-100%,IFERROR('1-Kurs'!E507/'1-Kurs'!E506-1,""),"")</f>
        <v/>
      </c>
      <c r="F507" s="1" t="str">
        <f>IF(IFERROR('1-Kurs'!F507/'1-Kurs'!F506-1,"")&lt;&gt;-100%,IFERROR('1-Kurs'!F507/'1-Kurs'!F506-1,""),"")</f>
        <v/>
      </c>
      <c r="G507" s="1" t="str">
        <f>IF(IFERROR('1-Kurs'!G507/'1-Kurs'!G506-1,"")&lt;&gt;-100%,IFERROR('1-Kurs'!G507/'1-Kurs'!G506-1,""),"")</f>
        <v/>
      </c>
      <c r="H507" s="1" t="str">
        <f>IF(IFERROR('1-Kurs'!H507/'1-Kurs'!H506-1,"")&lt;&gt;-100%,IFERROR('1-Kurs'!H507/'1-Kurs'!H506-1,""),"")</f>
        <v/>
      </c>
      <c r="I507" s="1" t="str">
        <f>IF(IFERROR('1-Kurs'!I507/'1-Kurs'!I506-1,"")&lt;&gt;-100%,IFERROR('1-Kurs'!I507/'1-Kurs'!I506-1,""),"")</f>
        <v/>
      </c>
      <c r="J507" s="1" t="str">
        <f>IF(IFERROR('1-Kurs'!J507/'1-Kurs'!J506-1,"")&lt;&gt;-100%,IFERROR('1-Kurs'!J507/'1-Kurs'!J506-1,""),"")</f>
        <v/>
      </c>
      <c r="K507" s="1" t="str">
        <f>IF(IFERROR('1-Kurs'!K507/'1-Kurs'!K506-1,"")&lt;&gt;-100%,IFERROR('1-Kurs'!K507/'1-Kurs'!K506-1,""),"")</f>
        <v/>
      </c>
      <c r="L507" s="1" t="str">
        <f>IF(IFERROR('1-Kurs'!L507/'1-Kurs'!L506-1,"")&lt;&gt;-100%,IFERROR('1-Kurs'!L507/'1-Kurs'!L506-1,""),"")</f>
        <v/>
      </c>
      <c r="M507" s="1" t="str">
        <f>IF(IFERROR('1-Kurs'!M507/'1-Kurs'!M506-1,"")&lt;&gt;-100%,IFERROR('1-Kurs'!M507/'1-Kurs'!M506-1,""),"")</f>
        <v/>
      </c>
      <c r="N507" s="1" t="str">
        <f>IF(IFERROR('1-Kurs'!N507/'1-Kurs'!N506-1,"")&lt;&gt;-100%,IFERROR('1-Kurs'!N507/'1-Kurs'!N506-1,""),"")</f>
        <v/>
      </c>
      <c r="O507" s="1" t="str">
        <f>IF(IFERROR('1-Kurs'!O507/'1-Kurs'!O506-1,"")&lt;&gt;-100%,IFERROR('1-Kurs'!O507/'1-Kurs'!O506-1,""),"")</f>
        <v/>
      </c>
      <c r="P507" s="1" t="str">
        <f>IF(IFERROR('1-Kurs'!P507/'1-Kurs'!P506-1,"")&lt;&gt;-100%,IFERROR('1-Kurs'!P507/'1-Kurs'!P506-1,""),"")</f>
        <v/>
      </c>
      <c r="Q507" s="1" t="str">
        <f>IF(IFERROR('1-Kurs'!Q507/'1-Kurs'!Q506-1,"")&lt;&gt;-100%,IFERROR('1-Kurs'!Q507/'1-Kurs'!Q506-1,""),"")</f>
        <v/>
      </c>
      <c r="R507" s="1" t="str">
        <f>IF(IFERROR('1-Kurs'!R507/'1-Kurs'!R506-1,"")&lt;&gt;-100%,IFERROR('1-Kurs'!R507/'1-Kurs'!R506-1,""),"")</f>
        <v/>
      </c>
      <c r="S507" s="1" t="str">
        <f>IF(IFERROR('1-Kurs'!S507/'1-Kurs'!S506-1,"")&lt;&gt;-100%,IFERROR('1-Kurs'!S507/'1-Kurs'!S506-1,""),"")</f>
        <v/>
      </c>
      <c r="T507" s="1" t="str">
        <f>IF(IFERROR('1-Kurs'!T507/'1-Kurs'!T506-1,"")&lt;&gt;-100%,IFERROR('1-Kurs'!T507/'1-Kurs'!T506-1,""),"")</f>
        <v/>
      </c>
      <c r="U507" s="1" t="str">
        <f>IF(IFERROR('1-Kurs'!U507/'1-Kurs'!U506-1,"")&lt;&gt;-100%,IFERROR('1-Kurs'!U507/'1-Kurs'!U506-1,""),"")</f>
        <v/>
      </c>
      <c r="V507" s="1" t="str">
        <f>IF(IFERROR('1-Kurs'!V507/'1-Kurs'!V506-1,"")&lt;&gt;-100%,IFERROR('1-Kurs'!V507/'1-Kurs'!V506-1,""),"")</f>
        <v/>
      </c>
      <c r="W507" s="1" t="str">
        <f>IF(IFERROR('1-Kurs'!W507/'1-Kurs'!W506-1,"")&lt;&gt;-100%,IFERROR('1-Kurs'!W507/'1-Kurs'!W506-1,""),"")</f>
        <v/>
      </c>
      <c r="X507" s="1" t="str">
        <f>IF(IFERROR('1-Kurs'!X507/'1-Kurs'!X506-1,"")&lt;&gt;-100%,IFERROR('1-Kurs'!X507/'1-Kurs'!X506-1,""),"")</f>
        <v/>
      </c>
      <c r="Y507" s="1" t="str">
        <f>IF(IFERROR('1-Kurs'!Y507/'1-Kurs'!Y506-1,"")&lt;&gt;-100%,IFERROR('1-Kurs'!Y507/'1-Kurs'!Y506-1,""),"")</f>
        <v/>
      </c>
      <c r="Z507" s="1" t="str">
        <f>IF(IFERROR('1-Kurs'!Z507/'1-Kurs'!Z506-1,"")&lt;&gt;-100%,IFERROR('1-Kurs'!Z507/'1-Kurs'!Z506-1,""),"")</f>
        <v/>
      </c>
      <c r="AA507" s="1" t="str">
        <f>IF(IFERROR('1-Kurs'!AA507/'1-Kurs'!AA506-1,"")&lt;&gt;-100%,IFERROR('1-Kurs'!AA507/'1-Kurs'!AA506-1,""),"")</f>
        <v/>
      </c>
      <c r="AB507" s="1" t="str">
        <f>IF(IFERROR('1-Kurs'!AB507/'1-Kurs'!AB506-1,"")&lt;&gt;-100%,IFERROR('1-Kurs'!AB507/'1-Kurs'!AB506-1,""),"")</f>
        <v/>
      </c>
      <c r="AC507" s="5"/>
    </row>
    <row r="508" spans="1:29" ht="12.75" customHeight="1" x14ac:dyDescent="0.2">
      <c r="A508" s="9" t="str">
        <f>IF('1-Kurs'!A508=0,"",'1-Kurs'!A508)</f>
        <v/>
      </c>
      <c r="B508" s="1" t="str">
        <f>IF(IFERROR('1-Kurs'!B508/'1-Kurs'!B507-1,"")&lt;&gt;-100%,IFERROR('1-Kurs'!B508/'1-Kurs'!B507-1,""),"")</f>
        <v/>
      </c>
      <c r="C508" s="1" t="str">
        <f>IF(IFERROR('1-Kurs'!C508/'1-Kurs'!C507-1,"")&lt;&gt;-100%,IFERROR('1-Kurs'!C508/'1-Kurs'!C507-1,""),"")</f>
        <v/>
      </c>
      <c r="D508" s="1" t="str">
        <f>IF(IFERROR('1-Kurs'!D508/'1-Kurs'!D507-1,"")&lt;&gt;-100%,IFERROR('1-Kurs'!D508/'1-Kurs'!D507-1,""),"")</f>
        <v/>
      </c>
      <c r="E508" s="1" t="str">
        <f>IF(IFERROR('1-Kurs'!E508/'1-Kurs'!E507-1,"")&lt;&gt;-100%,IFERROR('1-Kurs'!E508/'1-Kurs'!E507-1,""),"")</f>
        <v/>
      </c>
      <c r="F508" s="1" t="str">
        <f>IF(IFERROR('1-Kurs'!F508/'1-Kurs'!F507-1,"")&lt;&gt;-100%,IFERROR('1-Kurs'!F508/'1-Kurs'!F507-1,""),"")</f>
        <v/>
      </c>
      <c r="G508" s="1" t="str">
        <f>IF(IFERROR('1-Kurs'!G508/'1-Kurs'!G507-1,"")&lt;&gt;-100%,IFERROR('1-Kurs'!G508/'1-Kurs'!G507-1,""),"")</f>
        <v/>
      </c>
      <c r="H508" s="1" t="str">
        <f>IF(IFERROR('1-Kurs'!H508/'1-Kurs'!H507-1,"")&lt;&gt;-100%,IFERROR('1-Kurs'!H508/'1-Kurs'!H507-1,""),"")</f>
        <v/>
      </c>
      <c r="I508" s="1" t="str">
        <f>IF(IFERROR('1-Kurs'!I508/'1-Kurs'!I507-1,"")&lt;&gt;-100%,IFERROR('1-Kurs'!I508/'1-Kurs'!I507-1,""),"")</f>
        <v/>
      </c>
      <c r="J508" s="1" t="str">
        <f>IF(IFERROR('1-Kurs'!J508/'1-Kurs'!J507-1,"")&lt;&gt;-100%,IFERROR('1-Kurs'!J508/'1-Kurs'!J507-1,""),"")</f>
        <v/>
      </c>
      <c r="K508" s="1" t="str">
        <f>IF(IFERROR('1-Kurs'!K508/'1-Kurs'!K507-1,"")&lt;&gt;-100%,IFERROR('1-Kurs'!K508/'1-Kurs'!K507-1,""),"")</f>
        <v/>
      </c>
      <c r="L508" s="1" t="str">
        <f>IF(IFERROR('1-Kurs'!L508/'1-Kurs'!L507-1,"")&lt;&gt;-100%,IFERROR('1-Kurs'!L508/'1-Kurs'!L507-1,""),"")</f>
        <v/>
      </c>
      <c r="M508" s="1" t="str">
        <f>IF(IFERROR('1-Kurs'!M508/'1-Kurs'!M507-1,"")&lt;&gt;-100%,IFERROR('1-Kurs'!M508/'1-Kurs'!M507-1,""),"")</f>
        <v/>
      </c>
      <c r="N508" s="1" t="str">
        <f>IF(IFERROR('1-Kurs'!N508/'1-Kurs'!N507-1,"")&lt;&gt;-100%,IFERROR('1-Kurs'!N508/'1-Kurs'!N507-1,""),"")</f>
        <v/>
      </c>
      <c r="O508" s="1" t="str">
        <f>IF(IFERROR('1-Kurs'!O508/'1-Kurs'!O507-1,"")&lt;&gt;-100%,IFERROR('1-Kurs'!O508/'1-Kurs'!O507-1,""),"")</f>
        <v/>
      </c>
      <c r="P508" s="1" t="str">
        <f>IF(IFERROR('1-Kurs'!P508/'1-Kurs'!P507-1,"")&lt;&gt;-100%,IFERROR('1-Kurs'!P508/'1-Kurs'!P507-1,""),"")</f>
        <v/>
      </c>
      <c r="Q508" s="1" t="str">
        <f>IF(IFERROR('1-Kurs'!Q508/'1-Kurs'!Q507-1,"")&lt;&gt;-100%,IFERROR('1-Kurs'!Q508/'1-Kurs'!Q507-1,""),"")</f>
        <v/>
      </c>
      <c r="R508" s="1" t="str">
        <f>IF(IFERROR('1-Kurs'!R508/'1-Kurs'!R507-1,"")&lt;&gt;-100%,IFERROR('1-Kurs'!R508/'1-Kurs'!R507-1,""),"")</f>
        <v/>
      </c>
      <c r="S508" s="1" t="str">
        <f>IF(IFERROR('1-Kurs'!S508/'1-Kurs'!S507-1,"")&lt;&gt;-100%,IFERROR('1-Kurs'!S508/'1-Kurs'!S507-1,""),"")</f>
        <v/>
      </c>
      <c r="T508" s="1" t="str">
        <f>IF(IFERROR('1-Kurs'!T508/'1-Kurs'!T507-1,"")&lt;&gt;-100%,IFERROR('1-Kurs'!T508/'1-Kurs'!T507-1,""),"")</f>
        <v/>
      </c>
      <c r="U508" s="1" t="str">
        <f>IF(IFERROR('1-Kurs'!U508/'1-Kurs'!U507-1,"")&lt;&gt;-100%,IFERROR('1-Kurs'!U508/'1-Kurs'!U507-1,""),"")</f>
        <v/>
      </c>
      <c r="V508" s="1" t="str">
        <f>IF(IFERROR('1-Kurs'!V508/'1-Kurs'!V507-1,"")&lt;&gt;-100%,IFERROR('1-Kurs'!V508/'1-Kurs'!V507-1,""),"")</f>
        <v/>
      </c>
      <c r="W508" s="1" t="str">
        <f>IF(IFERROR('1-Kurs'!W508/'1-Kurs'!W507-1,"")&lt;&gt;-100%,IFERROR('1-Kurs'!W508/'1-Kurs'!W507-1,""),"")</f>
        <v/>
      </c>
      <c r="X508" s="1" t="str">
        <f>IF(IFERROR('1-Kurs'!X508/'1-Kurs'!X507-1,"")&lt;&gt;-100%,IFERROR('1-Kurs'!X508/'1-Kurs'!X507-1,""),"")</f>
        <v/>
      </c>
      <c r="Y508" s="1" t="str">
        <f>IF(IFERROR('1-Kurs'!Y508/'1-Kurs'!Y507-1,"")&lt;&gt;-100%,IFERROR('1-Kurs'!Y508/'1-Kurs'!Y507-1,""),"")</f>
        <v/>
      </c>
      <c r="Z508" s="1" t="str">
        <f>IF(IFERROR('1-Kurs'!Z508/'1-Kurs'!Z507-1,"")&lt;&gt;-100%,IFERROR('1-Kurs'!Z508/'1-Kurs'!Z507-1,""),"")</f>
        <v/>
      </c>
      <c r="AA508" s="1" t="str">
        <f>IF(IFERROR('1-Kurs'!AA508/'1-Kurs'!AA507-1,"")&lt;&gt;-100%,IFERROR('1-Kurs'!AA508/'1-Kurs'!AA507-1,""),"")</f>
        <v/>
      </c>
      <c r="AB508" s="1" t="str">
        <f>IF(IFERROR('1-Kurs'!AB508/'1-Kurs'!AB507-1,"")&lt;&gt;-100%,IFERROR('1-Kurs'!AB508/'1-Kurs'!AB507-1,""),"")</f>
        <v/>
      </c>
      <c r="AC508" s="5"/>
    </row>
    <row r="509" spans="1:29" ht="12.75" customHeight="1" x14ac:dyDescent="0.2">
      <c r="A509" s="9" t="str">
        <f>IF('1-Kurs'!A509=0,"",'1-Kurs'!A509)</f>
        <v/>
      </c>
      <c r="B509" s="1" t="str">
        <f>IF(IFERROR('1-Kurs'!B509/'1-Kurs'!B508-1,"")&lt;&gt;-100%,IFERROR('1-Kurs'!B509/'1-Kurs'!B508-1,""),"")</f>
        <v/>
      </c>
      <c r="C509" s="1" t="str">
        <f>IF(IFERROR('1-Kurs'!C509/'1-Kurs'!C508-1,"")&lt;&gt;-100%,IFERROR('1-Kurs'!C509/'1-Kurs'!C508-1,""),"")</f>
        <v/>
      </c>
      <c r="D509" s="1" t="str">
        <f>IF(IFERROR('1-Kurs'!D509/'1-Kurs'!D508-1,"")&lt;&gt;-100%,IFERROR('1-Kurs'!D509/'1-Kurs'!D508-1,""),"")</f>
        <v/>
      </c>
      <c r="E509" s="1" t="str">
        <f>IF(IFERROR('1-Kurs'!E509/'1-Kurs'!E508-1,"")&lt;&gt;-100%,IFERROR('1-Kurs'!E509/'1-Kurs'!E508-1,""),"")</f>
        <v/>
      </c>
      <c r="F509" s="1" t="str">
        <f>IF(IFERROR('1-Kurs'!F509/'1-Kurs'!F508-1,"")&lt;&gt;-100%,IFERROR('1-Kurs'!F509/'1-Kurs'!F508-1,""),"")</f>
        <v/>
      </c>
      <c r="G509" s="1" t="str">
        <f>IF(IFERROR('1-Kurs'!G509/'1-Kurs'!G508-1,"")&lt;&gt;-100%,IFERROR('1-Kurs'!G509/'1-Kurs'!G508-1,""),"")</f>
        <v/>
      </c>
      <c r="H509" s="1" t="str">
        <f>IF(IFERROR('1-Kurs'!H509/'1-Kurs'!H508-1,"")&lt;&gt;-100%,IFERROR('1-Kurs'!H509/'1-Kurs'!H508-1,""),"")</f>
        <v/>
      </c>
      <c r="I509" s="1" t="str">
        <f>IF(IFERROR('1-Kurs'!I509/'1-Kurs'!I508-1,"")&lt;&gt;-100%,IFERROR('1-Kurs'!I509/'1-Kurs'!I508-1,""),"")</f>
        <v/>
      </c>
      <c r="J509" s="1" t="str">
        <f>IF(IFERROR('1-Kurs'!J509/'1-Kurs'!J508-1,"")&lt;&gt;-100%,IFERROR('1-Kurs'!J509/'1-Kurs'!J508-1,""),"")</f>
        <v/>
      </c>
      <c r="K509" s="1" t="str">
        <f>IF(IFERROR('1-Kurs'!K509/'1-Kurs'!K508-1,"")&lt;&gt;-100%,IFERROR('1-Kurs'!K509/'1-Kurs'!K508-1,""),"")</f>
        <v/>
      </c>
      <c r="L509" s="1" t="str">
        <f>IF(IFERROR('1-Kurs'!L509/'1-Kurs'!L508-1,"")&lt;&gt;-100%,IFERROR('1-Kurs'!L509/'1-Kurs'!L508-1,""),"")</f>
        <v/>
      </c>
      <c r="M509" s="1" t="str">
        <f>IF(IFERROR('1-Kurs'!M509/'1-Kurs'!M508-1,"")&lt;&gt;-100%,IFERROR('1-Kurs'!M509/'1-Kurs'!M508-1,""),"")</f>
        <v/>
      </c>
      <c r="N509" s="1" t="str">
        <f>IF(IFERROR('1-Kurs'!N509/'1-Kurs'!N508-1,"")&lt;&gt;-100%,IFERROR('1-Kurs'!N509/'1-Kurs'!N508-1,""),"")</f>
        <v/>
      </c>
      <c r="O509" s="1" t="str">
        <f>IF(IFERROR('1-Kurs'!O509/'1-Kurs'!O508-1,"")&lt;&gt;-100%,IFERROR('1-Kurs'!O509/'1-Kurs'!O508-1,""),"")</f>
        <v/>
      </c>
      <c r="P509" s="1" t="str">
        <f>IF(IFERROR('1-Kurs'!P509/'1-Kurs'!P508-1,"")&lt;&gt;-100%,IFERROR('1-Kurs'!P509/'1-Kurs'!P508-1,""),"")</f>
        <v/>
      </c>
      <c r="Q509" s="1" t="str">
        <f>IF(IFERROR('1-Kurs'!Q509/'1-Kurs'!Q508-1,"")&lt;&gt;-100%,IFERROR('1-Kurs'!Q509/'1-Kurs'!Q508-1,""),"")</f>
        <v/>
      </c>
      <c r="R509" s="1" t="str">
        <f>IF(IFERROR('1-Kurs'!R509/'1-Kurs'!R508-1,"")&lt;&gt;-100%,IFERROR('1-Kurs'!R509/'1-Kurs'!R508-1,""),"")</f>
        <v/>
      </c>
      <c r="S509" s="1" t="str">
        <f>IF(IFERROR('1-Kurs'!S509/'1-Kurs'!S508-1,"")&lt;&gt;-100%,IFERROR('1-Kurs'!S509/'1-Kurs'!S508-1,""),"")</f>
        <v/>
      </c>
      <c r="T509" s="1" t="str">
        <f>IF(IFERROR('1-Kurs'!T509/'1-Kurs'!T508-1,"")&lt;&gt;-100%,IFERROR('1-Kurs'!T509/'1-Kurs'!T508-1,""),"")</f>
        <v/>
      </c>
      <c r="U509" s="1" t="str">
        <f>IF(IFERROR('1-Kurs'!U509/'1-Kurs'!U508-1,"")&lt;&gt;-100%,IFERROR('1-Kurs'!U509/'1-Kurs'!U508-1,""),"")</f>
        <v/>
      </c>
      <c r="V509" s="1" t="str">
        <f>IF(IFERROR('1-Kurs'!V509/'1-Kurs'!V508-1,"")&lt;&gt;-100%,IFERROR('1-Kurs'!V509/'1-Kurs'!V508-1,""),"")</f>
        <v/>
      </c>
      <c r="W509" s="1" t="str">
        <f>IF(IFERROR('1-Kurs'!W509/'1-Kurs'!W508-1,"")&lt;&gt;-100%,IFERROR('1-Kurs'!W509/'1-Kurs'!W508-1,""),"")</f>
        <v/>
      </c>
      <c r="X509" s="1" t="str">
        <f>IF(IFERROR('1-Kurs'!X509/'1-Kurs'!X508-1,"")&lt;&gt;-100%,IFERROR('1-Kurs'!X509/'1-Kurs'!X508-1,""),"")</f>
        <v/>
      </c>
      <c r="Y509" s="1" t="str">
        <f>IF(IFERROR('1-Kurs'!Y509/'1-Kurs'!Y508-1,"")&lt;&gt;-100%,IFERROR('1-Kurs'!Y509/'1-Kurs'!Y508-1,""),"")</f>
        <v/>
      </c>
      <c r="Z509" s="1" t="str">
        <f>IF(IFERROR('1-Kurs'!Z509/'1-Kurs'!Z508-1,"")&lt;&gt;-100%,IFERROR('1-Kurs'!Z509/'1-Kurs'!Z508-1,""),"")</f>
        <v/>
      </c>
      <c r="AA509" s="1" t="str">
        <f>IF(IFERROR('1-Kurs'!AA509/'1-Kurs'!AA508-1,"")&lt;&gt;-100%,IFERROR('1-Kurs'!AA509/'1-Kurs'!AA508-1,""),"")</f>
        <v/>
      </c>
      <c r="AB509" s="1" t="str">
        <f>IF(IFERROR('1-Kurs'!AB509/'1-Kurs'!AB508-1,"")&lt;&gt;-100%,IFERROR('1-Kurs'!AB509/'1-Kurs'!AB508-1,""),"")</f>
        <v/>
      </c>
      <c r="AC509" s="5"/>
    </row>
    <row r="510" spans="1:29" ht="12.75" customHeight="1" x14ac:dyDescent="0.2">
      <c r="A510" s="9" t="str">
        <f>IF('1-Kurs'!A510=0,"",'1-Kurs'!A510)</f>
        <v/>
      </c>
      <c r="B510" s="1" t="str">
        <f>IF(IFERROR('1-Kurs'!B510/'1-Kurs'!B509-1,"")&lt;&gt;-100%,IFERROR('1-Kurs'!B510/'1-Kurs'!B509-1,""),"")</f>
        <v/>
      </c>
      <c r="C510" s="1" t="str">
        <f>IF(IFERROR('1-Kurs'!C510/'1-Kurs'!C509-1,"")&lt;&gt;-100%,IFERROR('1-Kurs'!C510/'1-Kurs'!C509-1,""),"")</f>
        <v/>
      </c>
      <c r="D510" s="1" t="str">
        <f>IF(IFERROR('1-Kurs'!D510/'1-Kurs'!D509-1,"")&lt;&gt;-100%,IFERROR('1-Kurs'!D510/'1-Kurs'!D509-1,""),"")</f>
        <v/>
      </c>
      <c r="E510" s="1" t="str">
        <f>IF(IFERROR('1-Kurs'!E510/'1-Kurs'!E509-1,"")&lt;&gt;-100%,IFERROR('1-Kurs'!E510/'1-Kurs'!E509-1,""),"")</f>
        <v/>
      </c>
      <c r="F510" s="1" t="str">
        <f>IF(IFERROR('1-Kurs'!F510/'1-Kurs'!F509-1,"")&lt;&gt;-100%,IFERROR('1-Kurs'!F510/'1-Kurs'!F509-1,""),"")</f>
        <v/>
      </c>
      <c r="G510" s="1" t="str">
        <f>IF(IFERROR('1-Kurs'!G510/'1-Kurs'!G509-1,"")&lt;&gt;-100%,IFERROR('1-Kurs'!G510/'1-Kurs'!G509-1,""),"")</f>
        <v/>
      </c>
      <c r="H510" s="1" t="str">
        <f>IF(IFERROR('1-Kurs'!H510/'1-Kurs'!H509-1,"")&lt;&gt;-100%,IFERROR('1-Kurs'!H510/'1-Kurs'!H509-1,""),"")</f>
        <v/>
      </c>
      <c r="I510" s="1" t="str">
        <f>IF(IFERROR('1-Kurs'!I510/'1-Kurs'!I509-1,"")&lt;&gt;-100%,IFERROR('1-Kurs'!I510/'1-Kurs'!I509-1,""),"")</f>
        <v/>
      </c>
      <c r="J510" s="1" t="str">
        <f>IF(IFERROR('1-Kurs'!J510/'1-Kurs'!J509-1,"")&lt;&gt;-100%,IFERROR('1-Kurs'!J510/'1-Kurs'!J509-1,""),"")</f>
        <v/>
      </c>
      <c r="K510" s="1" t="str">
        <f>IF(IFERROR('1-Kurs'!K510/'1-Kurs'!K509-1,"")&lt;&gt;-100%,IFERROR('1-Kurs'!K510/'1-Kurs'!K509-1,""),"")</f>
        <v/>
      </c>
      <c r="L510" s="1" t="str">
        <f>IF(IFERROR('1-Kurs'!L510/'1-Kurs'!L509-1,"")&lt;&gt;-100%,IFERROR('1-Kurs'!L510/'1-Kurs'!L509-1,""),"")</f>
        <v/>
      </c>
      <c r="M510" s="1" t="str">
        <f>IF(IFERROR('1-Kurs'!M510/'1-Kurs'!M509-1,"")&lt;&gt;-100%,IFERROR('1-Kurs'!M510/'1-Kurs'!M509-1,""),"")</f>
        <v/>
      </c>
      <c r="N510" s="1" t="str">
        <f>IF(IFERROR('1-Kurs'!N510/'1-Kurs'!N509-1,"")&lt;&gt;-100%,IFERROR('1-Kurs'!N510/'1-Kurs'!N509-1,""),"")</f>
        <v/>
      </c>
      <c r="O510" s="1" t="str">
        <f>IF(IFERROR('1-Kurs'!O510/'1-Kurs'!O509-1,"")&lt;&gt;-100%,IFERROR('1-Kurs'!O510/'1-Kurs'!O509-1,""),"")</f>
        <v/>
      </c>
      <c r="P510" s="1" t="str">
        <f>IF(IFERROR('1-Kurs'!P510/'1-Kurs'!P509-1,"")&lt;&gt;-100%,IFERROR('1-Kurs'!P510/'1-Kurs'!P509-1,""),"")</f>
        <v/>
      </c>
      <c r="Q510" s="1" t="str">
        <f>IF(IFERROR('1-Kurs'!Q510/'1-Kurs'!Q509-1,"")&lt;&gt;-100%,IFERROR('1-Kurs'!Q510/'1-Kurs'!Q509-1,""),"")</f>
        <v/>
      </c>
      <c r="R510" s="1" t="str">
        <f>IF(IFERROR('1-Kurs'!R510/'1-Kurs'!R509-1,"")&lt;&gt;-100%,IFERROR('1-Kurs'!R510/'1-Kurs'!R509-1,""),"")</f>
        <v/>
      </c>
      <c r="S510" s="1" t="str">
        <f>IF(IFERROR('1-Kurs'!S510/'1-Kurs'!S509-1,"")&lt;&gt;-100%,IFERROR('1-Kurs'!S510/'1-Kurs'!S509-1,""),"")</f>
        <v/>
      </c>
      <c r="T510" s="1" t="str">
        <f>IF(IFERROR('1-Kurs'!T510/'1-Kurs'!T509-1,"")&lt;&gt;-100%,IFERROR('1-Kurs'!T510/'1-Kurs'!T509-1,""),"")</f>
        <v/>
      </c>
      <c r="U510" s="1" t="str">
        <f>IF(IFERROR('1-Kurs'!U510/'1-Kurs'!U509-1,"")&lt;&gt;-100%,IFERROR('1-Kurs'!U510/'1-Kurs'!U509-1,""),"")</f>
        <v/>
      </c>
      <c r="V510" s="1" t="str">
        <f>IF(IFERROR('1-Kurs'!V510/'1-Kurs'!V509-1,"")&lt;&gt;-100%,IFERROR('1-Kurs'!V510/'1-Kurs'!V509-1,""),"")</f>
        <v/>
      </c>
      <c r="W510" s="1" t="str">
        <f>IF(IFERROR('1-Kurs'!W510/'1-Kurs'!W509-1,"")&lt;&gt;-100%,IFERROR('1-Kurs'!W510/'1-Kurs'!W509-1,""),"")</f>
        <v/>
      </c>
      <c r="X510" s="1" t="str">
        <f>IF(IFERROR('1-Kurs'!X510/'1-Kurs'!X509-1,"")&lt;&gt;-100%,IFERROR('1-Kurs'!X510/'1-Kurs'!X509-1,""),"")</f>
        <v/>
      </c>
      <c r="Y510" s="1" t="str">
        <f>IF(IFERROR('1-Kurs'!Y510/'1-Kurs'!Y509-1,"")&lt;&gt;-100%,IFERROR('1-Kurs'!Y510/'1-Kurs'!Y509-1,""),"")</f>
        <v/>
      </c>
      <c r="Z510" s="1" t="str">
        <f>IF(IFERROR('1-Kurs'!Z510/'1-Kurs'!Z509-1,"")&lt;&gt;-100%,IFERROR('1-Kurs'!Z510/'1-Kurs'!Z509-1,""),"")</f>
        <v/>
      </c>
      <c r="AA510" s="1" t="str">
        <f>IF(IFERROR('1-Kurs'!AA510/'1-Kurs'!AA509-1,"")&lt;&gt;-100%,IFERROR('1-Kurs'!AA510/'1-Kurs'!AA509-1,""),"")</f>
        <v/>
      </c>
      <c r="AB510" s="1" t="str">
        <f>IF(IFERROR('1-Kurs'!AB510/'1-Kurs'!AB509-1,"")&lt;&gt;-100%,IFERROR('1-Kurs'!AB510/'1-Kurs'!AB509-1,""),"")</f>
        <v/>
      </c>
      <c r="AC510" s="5"/>
    </row>
    <row r="511" spans="1:29" ht="12.75" customHeight="1" x14ac:dyDescent="0.2">
      <c r="A511" s="9" t="str">
        <f>IF('1-Kurs'!A511=0,"",'1-Kurs'!A511)</f>
        <v/>
      </c>
      <c r="B511" s="1" t="str">
        <f>IF(IFERROR('1-Kurs'!B511/'1-Kurs'!B510-1,"")&lt;&gt;-100%,IFERROR('1-Kurs'!B511/'1-Kurs'!B510-1,""),"")</f>
        <v/>
      </c>
      <c r="C511" s="1" t="str">
        <f>IF(IFERROR('1-Kurs'!C511/'1-Kurs'!C510-1,"")&lt;&gt;-100%,IFERROR('1-Kurs'!C511/'1-Kurs'!C510-1,""),"")</f>
        <v/>
      </c>
      <c r="D511" s="1" t="str">
        <f>IF(IFERROR('1-Kurs'!D511/'1-Kurs'!D510-1,"")&lt;&gt;-100%,IFERROR('1-Kurs'!D511/'1-Kurs'!D510-1,""),"")</f>
        <v/>
      </c>
      <c r="E511" s="1" t="str">
        <f>IF(IFERROR('1-Kurs'!E511/'1-Kurs'!E510-1,"")&lt;&gt;-100%,IFERROR('1-Kurs'!E511/'1-Kurs'!E510-1,""),"")</f>
        <v/>
      </c>
      <c r="F511" s="1" t="str">
        <f>IF(IFERROR('1-Kurs'!F511/'1-Kurs'!F510-1,"")&lt;&gt;-100%,IFERROR('1-Kurs'!F511/'1-Kurs'!F510-1,""),"")</f>
        <v/>
      </c>
      <c r="G511" s="1" t="str">
        <f>IF(IFERROR('1-Kurs'!G511/'1-Kurs'!G510-1,"")&lt;&gt;-100%,IFERROR('1-Kurs'!G511/'1-Kurs'!G510-1,""),"")</f>
        <v/>
      </c>
      <c r="H511" s="1" t="str">
        <f>IF(IFERROR('1-Kurs'!H511/'1-Kurs'!H510-1,"")&lt;&gt;-100%,IFERROR('1-Kurs'!H511/'1-Kurs'!H510-1,""),"")</f>
        <v/>
      </c>
      <c r="I511" s="1" t="str">
        <f>IF(IFERROR('1-Kurs'!I511/'1-Kurs'!I510-1,"")&lt;&gt;-100%,IFERROR('1-Kurs'!I511/'1-Kurs'!I510-1,""),"")</f>
        <v/>
      </c>
      <c r="J511" s="1" t="str">
        <f>IF(IFERROR('1-Kurs'!J511/'1-Kurs'!J510-1,"")&lt;&gt;-100%,IFERROR('1-Kurs'!J511/'1-Kurs'!J510-1,""),"")</f>
        <v/>
      </c>
      <c r="K511" s="1" t="str">
        <f>IF(IFERROR('1-Kurs'!K511/'1-Kurs'!K510-1,"")&lt;&gt;-100%,IFERROR('1-Kurs'!K511/'1-Kurs'!K510-1,""),"")</f>
        <v/>
      </c>
      <c r="L511" s="1" t="str">
        <f>IF(IFERROR('1-Kurs'!L511/'1-Kurs'!L510-1,"")&lt;&gt;-100%,IFERROR('1-Kurs'!L511/'1-Kurs'!L510-1,""),"")</f>
        <v/>
      </c>
      <c r="M511" s="1" t="str">
        <f>IF(IFERROR('1-Kurs'!M511/'1-Kurs'!M510-1,"")&lt;&gt;-100%,IFERROR('1-Kurs'!M511/'1-Kurs'!M510-1,""),"")</f>
        <v/>
      </c>
      <c r="N511" s="1" t="str">
        <f>IF(IFERROR('1-Kurs'!N511/'1-Kurs'!N510-1,"")&lt;&gt;-100%,IFERROR('1-Kurs'!N511/'1-Kurs'!N510-1,""),"")</f>
        <v/>
      </c>
      <c r="O511" s="1" t="str">
        <f>IF(IFERROR('1-Kurs'!O511/'1-Kurs'!O510-1,"")&lt;&gt;-100%,IFERROR('1-Kurs'!O511/'1-Kurs'!O510-1,""),"")</f>
        <v/>
      </c>
      <c r="P511" s="1" t="str">
        <f>IF(IFERROR('1-Kurs'!P511/'1-Kurs'!P510-1,"")&lt;&gt;-100%,IFERROR('1-Kurs'!P511/'1-Kurs'!P510-1,""),"")</f>
        <v/>
      </c>
      <c r="Q511" s="1" t="str">
        <f>IF(IFERROR('1-Kurs'!Q511/'1-Kurs'!Q510-1,"")&lt;&gt;-100%,IFERROR('1-Kurs'!Q511/'1-Kurs'!Q510-1,""),"")</f>
        <v/>
      </c>
      <c r="R511" s="1" t="str">
        <f>IF(IFERROR('1-Kurs'!R511/'1-Kurs'!R510-1,"")&lt;&gt;-100%,IFERROR('1-Kurs'!R511/'1-Kurs'!R510-1,""),"")</f>
        <v/>
      </c>
      <c r="S511" s="1" t="str">
        <f>IF(IFERROR('1-Kurs'!S511/'1-Kurs'!S510-1,"")&lt;&gt;-100%,IFERROR('1-Kurs'!S511/'1-Kurs'!S510-1,""),"")</f>
        <v/>
      </c>
      <c r="T511" s="1" t="str">
        <f>IF(IFERROR('1-Kurs'!T511/'1-Kurs'!T510-1,"")&lt;&gt;-100%,IFERROR('1-Kurs'!T511/'1-Kurs'!T510-1,""),"")</f>
        <v/>
      </c>
      <c r="U511" s="1" t="str">
        <f>IF(IFERROR('1-Kurs'!U511/'1-Kurs'!U510-1,"")&lt;&gt;-100%,IFERROR('1-Kurs'!U511/'1-Kurs'!U510-1,""),"")</f>
        <v/>
      </c>
      <c r="V511" s="1" t="str">
        <f>IF(IFERROR('1-Kurs'!V511/'1-Kurs'!V510-1,"")&lt;&gt;-100%,IFERROR('1-Kurs'!V511/'1-Kurs'!V510-1,""),"")</f>
        <v/>
      </c>
      <c r="W511" s="1" t="str">
        <f>IF(IFERROR('1-Kurs'!W511/'1-Kurs'!W510-1,"")&lt;&gt;-100%,IFERROR('1-Kurs'!W511/'1-Kurs'!W510-1,""),"")</f>
        <v/>
      </c>
      <c r="X511" s="1" t="str">
        <f>IF(IFERROR('1-Kurs'!X511/'1-Kurs'!X510-1,"")&lt;&gt;-100%,IFERROR('1-Kurs'!X511/'1-Kurs'!X510-1,""),"")</f>
        <v/>
      </c>
      <c r="Y511" s="1" t="str">
        <f>IF(IFERROR('1-Kurs'!Y511/'1-Kurs'!Y510-1,"")&lt;&gt;-100%,IFERROR('1-Kurs'!Y511/'1-Kurs'!Y510-1,""),"")</f>
        <v/>
      </c>
      <c r="Z511" s="1" t="str">
        <f>IF(IFERROR('1-Kurs'!Z511/'1-Kurs'!Z510-1,"")&lt;&gt;-100%,IFERROR('1-Kurs'!Z511/'1-Kurs'!Z510-1,""),"")</f>
        <v/>
      </c>
      <c r="AA511" s="1" t="str">
        <f>IF(IFERROR('1-Kurs'!AA511/'1-Kurs'!AA510-1,"")&lt;&gt;-100%,IFERROR('1-Kurs'!AA511/'1-Kurs'!AA510-1,""),"")</f>
        <v/>
      </c>
      <c r="AB511" s="1" t="str">
        <f>IF(IFERROR('1-Kurs'!AB511/'1-Kurs'!AB510-1,"")&lt;&gt;-100%,IFERROR('1-Kurs'!AB511/'1-Kurs'!AB510-1,""),"")</f>
        <v/>
      </c>
      <c r="AC511" s="5"/>
    </row>
    <row r="512" spans="1:29" ht="12.75" customHeight="1" x14ac:dyDescent="0.2">
      <c r="A512" s="9" t="str">
        <f>IF('1-Kurs'!A512=0,"",'1-Kurs'!A512)</f>
        <v/>
      </c>
      <c r="B512" s="1" t="str">
        <f>IF(IFERROR('1-Kurs'!B512/'1-Kurs'!B511-1,"")&lt;&gt;-100%,IFERROR('1-Kurs'!B512/'1-Kurs'!B511-1,""),"")</f>
        <v/>
      </c>
      <c r="C512" s="1" t="str">
        <f>IF(IFERROR('1-Kurs'!C512/'1-Kurs'!C511-1,"")&lt;&gt;-100%,IFERROR('1-Kurs'!C512/'1-Kurs'!C511-1,""),"")</f>
        <v/>
      </c>
      <c r="D512" s="1" t="str">
        <f>IF(IFERROR('1-Kurs'!D512/'1-Kurs'!D511-1,"")&lt;&gt;-100%,IFERROR('1-Kurs'!D512/'1-Kurs'!D511-1,""),"")</f>
        <v/>
      </c>
      <c r="E512" s="1" t="str">
        <f>IF(IFERROR('1-Kurs'!E512/'1-Kurs'!E511-1,"")&lt;&gt;-100%,IFERROR('1-Kurs'!E512/'1-Kurs'!E511-1,""),"")</f>
        <v/>
      </c>
      <c r="F512" s="1" t="str">
        <f>IF(IFERROR('1-Kurs'!F512/'1-Kurs'!F511-1,"")&lt;&gt;-100%,IFERROR('1-Kurs'!F512/'1-Kurs'!F511-1,""),"")</f>
        <v/>
      </c>
      <c r="G512" s="1" t="str">
        <f>IF(IFERROR('1-Kurs'!G512/'1-Kurs'!G511-1,"")&lt;&gt;-100%,IFERROR('1-Kurs'!G512/'1-Kurs'!G511-1,""),"")</f>
        <v/>
      </c>
      <c r="H512" s="1" t="str">
        <f>IF(IFERROR('1-Kurs'!H512/'1-Kurs'!H511-1,"")&lt;&gt;-100%,IFERROR('1-Kurs'!H512/'1-Kurs'!H511-1,""),"")</f>
        <v/>
      </c>
      <c r="I512" s="1" t="str">
        <f>IF(IFERROR('1-Kurs'!I512/'1-Kurs'!I511-1,"")&lt;&gt;-100%,IFERROR('1-Kurs'!I512/'1-Kurs'!I511-1,""),"")</f>
        <v/>
      </c>
      <c r="J512" s="1" t="str">
        <f>IF(IFERROR('1-Kurs'!J512/'1-Kurs'!J511-1,"")&lt;&gt;-100%,IFERROR('1-Kurs'!J512/'1-Kurs'!J511-1,""),"")</f>
        <v/>
      </c>
      <c r="K512" s="1" t="str">
        <f>IF(IFERROR('1-Kurs'!K512/'1-Kurs'!K511-1,"")&lt;&gt;-100%,IFERROR('1-Kurs'!K512/'1-Kurs'!K511-1,""),"")</f>
        <v/>
      </c>
      <c r="L512" s="1" t="str">
        <f>IF(IFERROR('1-Kurs'!L512/'1-Kurs'!L511-1,"")&lt;&gt;-100%,IFERROR('1-Kurs'!L512/'1-Kurs'!L511-1,""),"")</f>
        <v/>
      </c>
      <c r="M512" s="1" t="str">
        <f>IF(IFERROR('1-Kurs'!M512/'1-Kurs'!M511-1,"")&lt;&gt;-100%,IFERROR('1-Kurs'!M512/'1-Kurs'!M511-1,""),"")</f>
        <v/>
      </c>
      <c r="N512" s="1" t="str">
        <f>IF(IFERROR('1-Kurs'!N512/'1-Kurs'!N511-1,"")&lt;&gt;-100%,IFERROR('1-Kurs'!N512/'1-Kurs'!N511-1,""),"")</f>
        <v/>
      </c>
      <c r="O512" s="1" t="str">
        <f>IF(IFERROR('1-Kurs'!O512/'1-Kurs'!O511-1,"")&lt;&gt;-100%,IFERROR('1-Kurs'!O512/'1-Kurs'!O511-1,""),"")</f>
        <v/>
      </c>
      <c r="P512" s="1" t="str">
        <f>IF(IFERROR('1-Kurs'!P512/'1-Kurs'!P511-1,"")&lt;&gt;-100%,IFERROR('1-Kurs'!P512/'1-Kurs'!P511-1,""),"")</f>
        <v/>
      </c>
      <c r="Q512" s="1" t="str">
        <f>IF(IFERROR('1-Kurs'!Q512/'1-Kurs'!Q511-1,"")&lt;&gt;-100%,IFERROR('1-Kurs'!Q512/'1-Kurs'!Q511-1,""),"")</f>
        <v/>
      </c>
      <c r="R512" s="1" t="str">
        <f>IF(IFERROR('1-Kurs'!R512/'1-Kurs'!R511-1,"")&lt;&gt;-100%,IFERROR('1-Kurs'!R512/'1-Kurs'!R511-1,""),"")</f>
        <v/>
      </c>
      <c r="S512" s="1" t="str">
        <f>IF(IFERROR('1-Kurs'!S512/'1-Kurs'!S511-1,"")&lt;&gt;-100%,IFERROR('1-Kurs'!S512/'1-Kurs'!S511-1,""),"")</f>
        <v/>
      </c>
      <c r="T512" s="1" t="str">
        <f>IF(IFERROR('1-Kurs'!T512/'1-Kurs'!T511-1,"")&lt;&gt;-100%,IFERROR('1-Kurs'!T512/'1-Kurs'!T511-1,""),"")</f>
        <v/>
      </c>
      <c r="U512" s="1" t="str">
        <f>IF(IFERROR('1-Kurs'!U512/'1-Kurs'!U511-1,"")&lt;&gt;-100%,IFERROR('1-Kurs'!U512/'1-Kurs'!U511-1,""),"")</f>
        <v/>
      </c>
      <c r="V512" s="1" t="str">
        <f>IF(IFERROR('1-Kurs'!V512/'1-Kurs'!V511-1,"")&lt;&gt;-100%,IFERROR('1-Kurs'!V512/'1-Kurs'!V511-1,""),"")</f>
        <v/>
      </c>
      <c r="W512" s="1" t="str">
        <f>IF(IFERROR('1-Kurs'!W512/'1-Kurs'!W511-1,"")&lt;&gt;-100%,IFERROR('1-Kurs'!W512/'1-Kurs'!W511-1,""),"")</f>
        <v/>
      </c>
      <c r="X512" s="1" t="str">
        <f>IF(IFERROR('1-Kurs'!X512/'1-Kurs'!X511-1,"")&lt;&gt;-100%,IFERROR('1-Kurs'!X512/'1-Kurs'!X511-1,""),"")</f>
        <v/>
      </c>
      <c r="Y512" s="1" t="str">
        <f>IF(IFERROR('1-Kurs'!Y512/'1-Kurs'!Y511-1,"")&lt;&gt;-100%,IFERROR('1-Kurs'!Y512/'1-Kurs'!Y511-1,""),"")</f>
        <v/>
      </c>
      <c r="Z512" s="1" t="str">
        <f>IF(IFERROR('1-Kurs'!Z512/'1-Kurs'!Z511-1,"")&lt;&gt;-100%,IFERROR('1-Kurs'!Z512/'1-Kurs'!Z511-1,""),"")</f>
        <v/>
      </c>
      <c r="AA512" s="1" t="str">
        <f>IF(IFERROR('1-Kurs'!AA512/'1-Kurs'!AA511-1,"")&lt;&gt;-100%,IFERROR('1-Kurs'!AA512/'1-Kurs'!AA511-1,""),"")</f>
        <v/>
      </c>
      <c r="AB512" s="1" t="str">
        <f>IF(IFERROR('1-Kurs'!AB512/'1-Kurs'!AB511-1,"")&lt;&gt;-100%,IFERROR('1-Kurs'!AB512/'1-Kurs'!AB511-1,""),"")</f>
        <v/>
      </c>
      <c r="AC512" s="5"/>
    </row>
    <row r="513" spans="1:29" ht="12.75" customHeight="1" x14ac:dyDescent="0.2">
      <c r="A513" s="9" t="str">
        <f>IF('1-Kurs'!A513=0,"",'1-Kurs'!A513)</f>
        <v/>
      </c>
      <c r="B513" s="1" t="str">
        <f>IF(IFERROR('1-Kurs'!B513/'1-Kurs'!B512-1,"")&lt;&gt;-100%,IFERROR('1-Kurs'!B513/'1-Kurs'!B512-1,""),"")</f>
        <v/>
      </c>
      <c r="C513" s="1" t="str">
        <f>IF(IFERROR('1-Kurs'!C513/'1-Kurs'!C512-1,"")&lt;&gt;-100%,IFERROR('1-Kurs'!C513/'1-Kurs'!C512-1,""),"")</f>
        <v/>
      </c>
      <c r="D513" s="1" t="str">
        <f>IF(IFERROR('1-Kurs'!D513/'1-Kurs'!D512-1,"")&lt;&gt;-100%,IFERROR('1-Kurs'!D513/'1-Kurs'!D512-1,""),"")</f>
        <v/>
      </c>
      <c r="E513" s="1" t="str">
        <f>IF(IFERROR('1-Kurs'!E513/'1-Kurs'!E512-1,"")&lt;&gt;-100%,IFERROR('1-Kurs'!E513/'1-Kurs'!E512-1,""),"")</f>
        <v/>
      </c>
      <c r="F513" s="1" t="str">
        <f>IF(IFERROR('1-Kurs'!F513/'1-Kurs'!F512-1,"")&lt;&gt;-100%,IFERROR('1-Kurs'!F513/'1-Kurs'!F512-1,""),"")</f>
        <v/>
      </c>
      <c r="G513" s="1" t="str">
        <f>IF(IFERROR('1-Kurs'!G513/'1-Kurs'!G512-1,"")&lt;&gt;-100%,IFERROR('1-Kurs'!G513/'1-Kurs'!G512-1,""),"")</f>
        <v/>
      </c>
      <c r="H513" s="1" t="str">
        <f>IF(IFERROR('1-Kurs'!H513/'1-Kurs'!H512-1,"")&lt;&gt;-100%,IFERROR('1-Kurs'!H513/'1-Kurs'!H512-1,""),"")</f>
        <v/>
      </c>
      <c r="I513" s="1" t="str">
        <f>IF(IFERROR('1-Kurs'!I513/'1-Kurs'!I512-1,"")&lt;&gt;-100%,IFERROR('1-Kurs'!I513/'1-Kurs'!I512-1,""),"")</f>
        <v/>
      </c>
      <c r="J513" s="1" t="str">
        <f>IF(IFERROR('1-Kurs'!J513/'1-Kurs'!J512-1,"")&lt;&gt;-100%,IFERROR('1-Kurs'!J513/'1-Kurs'!J512-1,""),"")</f>
        <v/>
      </c>
      <c r="K513" s="1" t="str">
        <f>IF(IFERROR('1-Kurs'!K513/'1-Kurs'!K512-1,"")&lt;&gt;-100%,IFERROR('1-Kurs'!K513/'1-Kurs'!K512-1,""),"")</f>
        <v/>
      </c>
      <c r="L513" s="1" t="str">
        <f>IF(IFERROR('1-Kurs'!L513/'1-Kurs'!L512-1,"")&lt;&gt;-100%,IFERROR('1-Kurs'!L513/'1-Kurs'!L512-1,""),"")</f>
        <v/>
      </c>
      <c r="M513" s="1" t="str">
        <f>IF(IFERROR('1-Kurs'!M513/'1-Kurs'!M512-1,"")&lt;&gt;-100%,IFERROR('1-Kurs'!M513/'1-Kurs'!M512-1,""),"")</f>
        <v/>
      </c>
      <c r="N513" s="1" t="str">
        <f>IF(IFERROR('1-Kurs'!N513/'1-Kurs'!N512-1,"")&lt;&gt;-100%,IFERROR('1-Kurs'!N513/'1-Kurs'!N512-1,""),"")</f>
        <v/>
      </c>
      <c r="O513" s="1" t="str">
        <f>IF(IFERROR('1-Kurs'!O513/'1-Kurs'!O512-1,"")&lt;&gt;-100%,IFERROR('1-Kurs'!O513/'1-Kurs'!O512-1,""),"")</f>
        <v/>
      </c>
      <c r="P513" s="1" t="str">
        <f>IF(IFERROR('1-Kurs'!P513/'1-Kurs'!P512-1,"")&lt;&gt;-100%,IFERROR('1-Kurs'!P513/'1-Kurs'!P512-1,""),"")</f>
        <v/>
      </c>
      <c r="Q513" s="1" t="str">
        <f>IF(IFERROR('1-Kurs'!Q513/'1-Kurs'!Q512-1,"")&lt;&gt;-100%,IFERROR('1-Kurs'!Q513/'1-Kurs'!Q512-1,""),"")</f>
        <v/>
      </c>
      <c r="R513" s="1" t="str">
        <f>IF(IFERROR('1-Kurs'!R513/'1-Kurs'!R512-1,"")&lt;&gt;-100%,IFERROR('1-Kurs'!R513/'1-Kurs'!R512-1,""),"")</f>
        <v/>
      </c>
      <c r="S513" s="1" t="str">
        <f>IF(IFERROR('1-Kurs'!S513/'1-Kurs'!S512-1,"")&lt;&gt;-100%,IFERROR('1-Kurs'!S513/'1-Kurs'!S512-1,""),"")</f>
        <v/>
      </c>
      <c r="T513" s="1" t="str">
        <f>IF(IFERROR('1-Kurs'!T513/'1-Kurs'!T512-1,"")&lt;&gt;-100%,IFERROR('1-Kurs'!T513/'1-Kurs'!T512-1,""),"")</f>
        <v/>
      </c>
      <c r="U513" s="1" t="str">
        <f>IF(IFERROR('1-Kurs'!U513/'1-Kurs'!U512-1,"")&lt;&gt;-100%,IFERROR('1-Kurs'!U513/'1-Kurs'!U512-1,""),"")</f>
        <v/>
      </c>
      <c r="V513" s="1" t="str">
        <f>IF(IFERROR('1-Kurs'!V513/'1-Kurs'!V512-1,"")&lt;&gt;-100%,IFERROR('1-Kurs'!V513/'1-Kurs'!V512-1,""),"")</f>
        <v/>
      </c>
      <c r="W513" s="1" t="str">
        <f>IF(IFERROR('1-Kurs'!W513/'1-Kurs'!W512-1,"")&lt;&gt;-100%,IFERROR('1-Kurs'!W513/'1-Kurs'!W512-1,""),"")</f>
        <v/>
      </c>
      <c r="X513" s="1" t="str">
        <f>IF(IFERROR('1-Kurs'!X513/'1-Kurs'!X512-1,"")&lt;&gt;-100%,IFERROR('1-Kurs'!X513/'1-Kurs'!X512-1,""),"")</f>
        <v/>
      </c>
      <c r="Y513" s="1" t="str">
        <f>IF(IFERROR('1-Kurs'!Y513/'1-Kurs'!Y512-1,"")&lt;&gt;-100%,IFERROR('1-Kurs'!Y513/'1-Kurs'!Y512-1,""),"")</f>
        <v/>
      </c>
      <c r="Z513" s="1" t="str">
        <f>IF(IFERROR('1-Kurs'!Z513/'1-Kurs'!Z512-1,"")&lt;&gt;-100%,IFERROR('1-Kurs'!Z513/'1-Kurs'!Z512-1,""),"")</f>
        <v/>
      </c>
      <c r="AA513" s="1" t="str">
        <f>IF(IFERROR('1-Kurs'!AA513/'1-Kurs'!AA512-1,"")&lt;&gt;-100%,IFERROR('1-Kurs'!AA513/'1-Kurs'!AA512-1,""),"")</f>
        <v/>
      </c>
      <c r="AB513" s="1" t="str">
        <f>IF(IFERROR('1-Kurs'!AB513/'1-Kurs'!AB512-1,"")&lt;&gt;-100%,IFERROR('1-Kurs'!AB513/'1-Kurs'!AB512-1,""),"")</f>
        <v/>
      </c>
      <c r="AC513" s="5"/>
    </row>
    <row r="514" spans="1:29" ht="12.75" customHeight="1" x14ac:dyDescent="0.2">
      <c r="A514" s="9" t="str">
        <f>IF('1-Kurs'!A514=0,"",'1-Kurs'!A514)</f>
        <v/>
      </c>
      <c r="B514" s="1" t="str">
        <f>IF(IFERROR('1-Kurs'!B514/'1-Kurs'!B513-1,"")&lt;&gt;-100%,IFERROR('1-Kurs'!B514/'1-Kurs'!B513-1,""),"")</f>
        <v/>
      </c>
      <c r="C514" s="1" t="str">
        <f>IF(IFERROR('1-Kurs'!C514/'1-Kurs'!C513-1,"")&lt;&gt;-100%,IFERROR('1-Kurs'!C514/'1-Kurs'!C513-1,""),"")</f>
        <v/>
      </c>
      <c r="D514" s="1" t="str">
        <f>IF(IFERROR('1-Kurs'!D514/'1-Kurs'!D513-1,"")&lt;&gt;-100%,IFERROR('1-Kurs'!D514/'1-Kurs'!D513-1,""),"")</f>
        <v/>
      </c>
      <c r="E514" s="1" t="str">
        <f>IF(IFERROR('1-Kurs'!E514/'1-Kurs'!E513-1,"")&lt;&gt;-100%,IFERROR('1-Kurs'!E514/'1-Kurs'!E513-1,""),"")</f>
        <v/>
      </c>
      <c r="F514" s="1" t="str">
        <f>IF(IFERROR('1-Kurs'!F514/'1-Kurs'!F513-1,"")&lt;&gt;-100%,IFERROR('1-Kurs'!F514/'1-Kurs'!F513-1,""),"")</f>
        <v/>
      </c>
      <c r="G514" s="1" t="str">
        <f>IF(IFERROR('1-Kurs'!G514/'1-Kurs'!G513-1,"")&lt;&gt;-100%,IFERROR('1-Kurs'!G514/'1-Kurs'!G513-1,""),"")</f>
        <v/>
      </c>
      <c r="H514" s="1" t="str">
        <f>IF(IFERROR('1-Kurs'!H514/'1-Kurs'!H513-1,"")&lt;&gt;-100%,IFERROR('1-Kurs'!H514/'1-Kurs'!H513-1,""),"")</f>
        <v/>
      </c>
      <c r="I514" s="1" t="str">
        <f>IF(IFERROR('1-Kurs'!I514/'1-Kurs'!I513-1,"")&lt;&gt;-100%,IFERROR('1-Kurs'!I514/'1-Kurs'!I513-1,""),"")</f>
        <v/>
      </c>
      <c r="J514" s="1" t="str">
        <f>IF(IFERROR('1-Kurs'!J514/'1-Kurs'!J513-1,"")&lt;&gt;-100%,IFERROR('1-Kurs'!J514/'1-Kurs'!J513-1,""),"")</f>
        <v/>
      </c>
      <c r="K514" s="1" t="str">
        <f>IF(IFERROR('1-Kurs'!K514/'1-Kurs'!K513-1,"")&lt;&gt;-100%,IFERROR('1-Kurs'!K514/'1-Kurs'!K513-1,""),"")</f>
        <v/>
      </c>
      <c r="L514" s="1" t="str">
        <f>IF(IFERROR('1-Kurs'!L514/'1-Kurs'!L513-1,"")&lt;&gt;-100%,IFERROR('1-Kurs'!L514/'1-Kurs'!L513-1,""),"")</f>
        <v/>
      </c>
      <c r="M514" s="1" t="str">
        <f>IF(IFERROR('1-Kurs'!M514/'1-Kurs'!M513-1,"")&lt;&gt;-100%,IFERROR('1-Kurs'!M514/'1-Kurs'!M513-1,""),"")</f>
        <v/>
      </c>
      <c r="N514" s="1" t="str">
        <f>IF(IFERROR('1-Kurs'!N514/'1-Kurs'!N513-1,"")&lt;&gt;-100%,IFERROR('1-Kurs'!N514/'1-Kurs'!N513-1,""),"")</f>
        <v/>
      </c>
      <c r="O514" s="1" t="str">
        <f>IF(IFERROR('1-Kurs'!O514/'1-Kurs'!O513-1,"")&lt;&gt;-100%,IFERROR('1-Kurs'!O514/'1-Kurs'!O513-1,""),"")</f>
        <v/>
      </c>
      <c r="P514" s="1" t="str">
        <f>IF(IFERROR('1-Kurs'!P514/'1-Kurs'!P513-1,"")&lt;&gt;-100%,IFERROR('1-Kurs'!P514/'1-Kurs'!P513-1,""),"")</f>
        <v/>
      </c>
      <c r="Q514" s="1" t="str">
        <f>IF(IFERROR('1-Kurs'!Q514/'1-Kurs'!Q513-1,"")&lt;&gt;-100%,IFERROR('1-Kurs'!Q514/'1-Kurs'!Q513-1,""),"")</f>
        <v/>
      </c>
      <c r="R514" s="1" t="str">
        <f>IF(IFERROR('1-Kurs'!R514/'1-Kurs'!R513-1,"")&lt;&gt;-100%,IFERROR('1-Kurs'!R514/'1-Kurs'!R513-1,""),"")</f>
        <v/>
      </c>
      <c r="S514" s="1" t="str">
        <f>IF(IFERROR('1-Kurs'!S514/'1-Kurs'!S513-1,"")&lt;&gt;-100%,IFERROR('1-Kurs'!S514/'1-Kurs'!S513-1,""),"")</f>
        <v/>
      </c>
      <c r="T514" s="1" t="str">
        <f>IF(IFERROR('1-Kurs'!T514/'1-Kurs'!T513-1,"")&lt;&gt;-100%,IFERROR('1-Kurs'!T514/'1-Kurs'!T513-1,""),"")</f>
        <v/>
      </c>
      <c r="U514" s="1" t="str">
        <f>IF(IFERROR('1-Kurs'!U514/'1-Kurs'!U513-1,"")&lt;&gt;-100%,IFERROR('1-Kurs'!U514/'1-Kurs'!U513-1,""),"")</f>
        <v/>
      </c>
      <c r="V514" s="1" t="str">
        <f>IF(IFERROR('1-Kurs'!V514/'1-Kurs'!V513-1,"")&lt;&gt;-100%,IFERROR('1-Kurs'!V514/'1-Kurs'!V513-1,""),"")</f>
        <v/>
      </c>
      <c r="W514" s="1" t="str">
        <f>IF(IFERROR('1-Kurs'!W514/'1-Kurs'!W513-1,"")&lt;&gt;-100%,IFERROR('1-Kurs'!W514/'1-Kurs'!W513-1,""),"")</f>
        <v/>
      </c>
      <c r="X514" s="1" t="str">
        <f>IF(IFERROR('1-Kurs'!X514/'1-Kurs'!X513-1,"")&lt;&gt;-100%,IFERROR('1-Kurs'!X514/'1-Kurs'!X513-1,""),"")</f>
        <v/>
      </c>
      <c r="Y514" s="1" t="str">
        <f>IF(IFERROR('1-Kurs'!Y514/'1-Kurs'!Y513-1,"")&lt;&gt;-100%,IFERROR('1-Kurs'!Y514/'1-Kurs'!Y513-1,""),"")</f>
        <v/>
      </c>
      <c r="Z514" s="1" t="str">
        <f>IF(IFERROR('1-Kurs'!Z514/'1-Kurs'!Z513-1,"")&lt;&gt;-100%,IFERROR('1-Kurs'!Z514/'1-Kurs'!Z513-1,""),"")</f>
        <v/>
      </c>
      <c r="AA514" s="1" t="str">
        <f>IF(IFERROR('1-Kurs'!AA514/'1-Kurs'!AA513-1,"")&lt;&gt;-100%,IFERROR('1-Kurs'!AA514/'1-Kurs'!AA513-1,""),"")</f>
        <v/>
      </c>
      <c r="AB514" s="1" t="str">
        <f>IF(IFERROR('1-Kurs'!AB514/'1-Kurs'!AB513-1,"")&lt;&gt;-100%,IFERROR('1-Kurs'!AB514/'1-Kurs'!AB513-1,""),"")</f>
        <v/>
      </c>
      <c r="AC514" s="5"/>
    </row>
    <row r="515" spans="1:29" ht="12.75" customHeight="1" x14ac:dyDescent="0.2">
      <c r="A515" s="9" t="str">
        <f>IF('1-Kurs'!A515=0,"",'1-Kurs'!A515)</f>
        <v/>
      </c>
      <c r="B515" s="1" t="str">
        <f>IF(IFERROR('1-Kurs'!B515/'1-Kurs'!B514-1,"")&lt;&gt;-100%,IFERROR('1-Kurs'!B515/'1-Kurs'!B514-1,""),"")</f>
        <v/>
      </c>
      <c r="C515" s="1" t="str">
        <f>IF(IFERROR('1-Kurs'!C515/'1-Kurs'!C514-1,"")&lt;&gt;-100%,IFERROR('1-Kurs'!C515/'1-Kurs'!C514-1,""),"")</f>
        <v/>
      </c>
      <c r="D515" s="1" t="str">
        <f>IF(IFERROR('1-Kurs'!D515/'1-Kurs'!D514-1,"")&lt;&gt;-100%,IFERROR('1-Kurs'!D515/'1-Kurs'!D514-1,""),"")</f>
        <v/>
      </c>
      <c r="E515" s="1" t="str">
        <f>IF(IFERROR('1-Kurs'!E515/'1-Kurs'!E514-1,"")&lt;&gt;-100%,IFERROR('1-Kurs'!E515/'1-Kurs'!E514-1,""),"")</f>
        <v/>
      </c>
      <c r="F515" s="1" t="str">
        <f>IF(IFERROR('1-Kurs'!F515/'1-Kurs'!F514-1,"")&lt;&gt;-100%,IFERROR('1-Kurs'!F515/'1-Kurs'!F514-1,""),"")</f>
        <v/>
      </c>
      <c r="G515" s="1" t="str">
        <f>IF(IFERROR('1-Kurs'!G515/'1-Kurs'!G514-1,"")&lt;&gt;-100%,IFERROR('1-Kurs'!G515/'1-Kurs'!G514-1,""),"")</f>
        <v/>
      </c>
      <c r="H515" s="1" t="str">
        <f>IF(IFERROR('1-Kurs'!H515/'1-Kurs'!H514-1,"")&lt;&gt;-100%,IFERROR('1-Kurs'!H515/'1-Kurs'!H514-1,""),"")</f>
        <v/>
      </c>
      <c r="I515" s="1" t="str">
        <f>IF(IFERROR('1-Kurs'!I515/'1-Kurs'!I514-1,"")&lt;&gt;-100%,IFERROR('1-Kurs'!I515/'1-Kurs'!I514-1,""),"")</f>
        <v/>
      </c>
      <c r="J515" s="1" t="str">
        <f>IF(IFERROR('1-Kurs'!J515/'1-Kurs'!J514-1,"")&lt;&gt;-100%,IFERROR('1-Kurs'!J515/'1-Kurs'!J514-1,""),"")</f>
        <v/>
      </c>
      <c r="K515" s="1" t="str">
        <f>IF(IFERROR('1-Kurs'!K515/'1-Kurs'!K514-1,"")&lt;&gt;-100%,IFERROR('1-Kurs'!K515/'1-Kurs'!K514-1,""),"")</f>
        <v/>
      </c>
      <c r="L515" s="1" t="str">
        <f>IF(IFERROR('1-Kurs'!L515/'1-Kurs'!L514-1,"")&lt;&gt;-100%,IFERROR('1-Kurs'!L515/'1-Kurs'!L514-1,""),"")</f>
        <v/>
      </c>
      <c r="M515" s="1" t="str">
        <f>IF(IFERROR('1-Kurs'!M515/'1-Kurs'!M514-1,"")&lt;&gt;-100%,IFERROR('1-Kurs'!M515/'1-Kurs'!M514-1,""),"")</f>
        <v/>
      </c>
      <c r="N515" s="1" t="str">
        <f>IF(IFERROR('1-Kurs'!N515/'1-Kurs'!N514-1,"")&lt;&gt;-100%,IFERROR('1-Kurs'!N515/'1-Kurs'!N514-1,""),"")</f>
        <v/>
      </c>
      <c r="O515" s="1" t="str">
        <f>IF(IFERROR('1-Kurs'!O515/'1-Kurs'!O514-1,"")&lt;&gt;-100%,IFERROR('1-Kurs'!O515/'1-Kurs'!O514-1,""),"")</f>
        <v/>
      </c>
      <c r="P515" s="1" t="str">
        <f>IF(IFERROR('1-Kurs'!P515/'1-Kurs'!P514-1,"")&lt;&gt;-100%,IFERROR('1-Kurs'!P515/'1-Kurs'!P514-1,""),"")</f>
        <v/>
      </c>
      <c r="Q515" s="1" t="str">
        <f>IF(IFERROR('1-Kurs'!Q515/'1-Kurs'!Q514-1,"")&lt;&gt;-100%,IFERROR('1-Kurs'!Q515/'1-Kurs'!Q514-1,""),"")</f>
        <v/>
      </c>
      <c r="R515" s="1" t="str">
        <f>IF(IFERROR('1-Kurs'!R515/'1-Kurs'!R514-1,"")&lt;&gt;-100%,IFERROR('1-Kurs'!R515/'1-Kurs'!R514-1,""),"")</f>
        <v/>
      </c>
      <c r="S515" s="1" t="str">
        <f>IF(IFERROR('1-Kurs'!S515/'1-Kurs'!S514-1,"")&lt;&gt;-100%,IFERROR('1-Kurs'!S515/'1-Kurs'!S514-1,""),"")</f>
        <v/>
      </c>
      <c r="T515" s="1" t="str">
        <f>IF(IFERROR('1-Kurs'!T515/'1-Kurs'!T514-1,"")&lt;&gt;-100%,IFERROR('1-Kurs'!T515/'1-Kurs'!T514-1,""),"")</f>
        <v/>
      </c>
      <c r="U515" s="1" t="str">
        <f>IF(IFERROR('1-Kurs'!U515/'1-Kurs'!U514-1,"")&lt;&gt;-100%,IFERROR('1-Kurs'!U515/'1-Kurs'!U514-1,""),"")</f>
        <v/>
      </c>
      <c r="V515" s="1" t="str">
        <f>IF(IFERROR('1-Kurs'!V515/'1-Kurs'!V514-1,"")&lt;&gt;-100%,IFERROR('1-Kurs'!V515/'1-Kurs'!V514-1,""),"")</f>
        <v/>
      </c>
      <c r="W515" s="1" t="str">
        <f>IF(IFERROR('1-Kurs'!W515/'1-Kurs'!W514-1,"")&lt;&gt;-100%,IFERROR('1-Kurs'!W515/'1-Kurs'!W514-1,""),"")</f>
        <v/>
      </c>
      <c r="X515" s="1" t="str">
        <f>IF(IFERROR('1-Kurs'!X515/'1-Kurs'!X514-1,"")&lt;&gt;-100%,IFERROR('1-Kurs'!X515/'1-Kurs'!X514-1,""),"")</f>
        <v/>
      </c>
      <c r="Y515" s="1" t="str">
        <f>IF(IFERROR('1-Kurs'!Y515/'1-Kurs'!Y514-1,"")&lt;&gt;-100%,IFERROR('1-Kurs'!Y515/'1-Kurs'!Y514-1,""),"")</f>
        <v/>
      </c>
      <c r="Z515" s="1" t="str">
        <f>IF(IFERROR('1-Kurs'!Z515/'1-Kurs'!Z514-1,"")&lt;&gt;-100%,IFERROR('1-Kurs'!Z515/'1-Kurs'!Z514-1,""),"")</f>
        <v/>
      </c>
      <c r="AA515" s="1" t="str">
        <f>IF(IFERROR('1-Kurs'!AA515/'1-Kurs'!AA514-1,"")&lt;&gt;-100%,IFERROR('1-Kurs'!AA515/'1-Kurs'!AA514-1,""),"")</f>
        <v/>
      </c>
      <c r="AB515" s="1" t="str">
        <f>IF(IFERROR('1-Kurs'!AB515/'1-Kurs'!AB514-1,"")&lt;&gt;-100%,IFERROR('1-Kurs'!AB515/'1-Kurs'!AB514-1,""),"")</f>
        <v/>
      </c>
      <c r="AC515" s="5"/>
    </row>
    <row r="516" spans="1:29" ht="12.75" customHeight="1" x14ac:dyDescent="0.2">
      <c r="A516" s="9" t="str">
        <f>IF('1-Kurs'!A516=0,"",'1-Kurs'!A516)</f>
        <v/>
      </c>
      <c r="B516" s="1" t="str">
        <f>IF(IFERROR('1-Kurs'!B516/'1-Kurs'!B515-1,"")&lt;&gt;-100%,IFERROR('1-Kurs'!B516/'1-Kurs'!B515-1,""),"")</f>
        <v/>
      </c>
      <c r="C516" s="1" t="str">
        <f>IF(IFERROR('1-Kurs'!C516/'1-Kurs'!C515-1,"")&lt;&gt;-100%,IFERROR('1-Kurs'!C516/'1-Kurs'!C515-1,""),"")</f>
        <v/>
      </c>
      <c r="D516" s="1" t="str">
        <f>IF(IFERROR('1-Kurs'!D516/'1-Kurs'!D515-1,"")&lt;&gt;-100%,IFERROR('1-Kurs'!D516/'1-Kurs'!D515-1,""),"")</f>
        <v/>
      </c>
      <c r="E516" s="1" t="str">
        <f>IF(IFERROR('1-Kurs'!E516/'1-Kurs'!E515-1,"")&lt;&gt;-100%,IFERROR('1-Kurs'!E516/'1-Kurs'!E515-1,""),"")</f>
        <v/>
      </c>
      <c r="F516" s="1" t="str">
        <f>IF(IFERROR('1-Kurs'!F516/'1-Kurs'!F515-1,"")&lt;&gt;-100%,IFERROR('1-Kurs'!F516/'1-Kurs'!F515-1,""),"")</f>
        <v/>
      </c>
      <c r="G516" s="1" t="str">
        <f>IF(IFERROR('1-Kurs'!G516/'1-Kurs'!G515-1,"")&lt;&gt;-100%,IFERROR('1-Kurs'!G516/'1-Kurs'!G515-1,""),"")</f>
        <v/>
      </c>
      <c r="H516" s="1" t="str">
        <f>IF(IFERROR('1-Kurs'!H516/'1-Kurs'!H515-1,"")&lt;&gt;-100%,IFERROR('1-Kurs'!H516/'1-Kurs'!H515-1,""),"")</f>
        <v/>
      </c>
      <c r="I516" s="1" t="str">
        <f>IF(IFERROR('1-Kurs'!I516/'1-Kurs'!I515-1,"")&lt;&gt;-100%,IFERROR('1-Kurs'!I516/'1-Kurs'!I515-1,""),"")</f>
        <v/>
      </c>
      <c r="J516" s="1" t="str">
        <f>IF(IFERROR('1-Kurs'!J516/'1-Kurs'!J515-1,"")&lt;&gt;-100%,IFERROR('1-Kurs'!J516/'1-Kurs'!J515-1,""),"")</f>
        <v/>
      </c>
      <c r="K516" s="1" t="str">
        <f>IF(IFERROR('1-Kurs'!K516/'1-Kurs'!K515-1,"")&lt;&gt;-100%,IFERROR('1-Kurs'!K516/'1-Kurs'!K515-1,""),"")</f>
        <v/>
      </c>
      <c r="L516" s="1" t="str">
        <f>IF(IFERROR('1-Kurs'!L516/'1-Kurs'!L515-1,"")&lt;&gt;-100%,IFERROR('1-Kurs'!L516/'1-Kurs'!L515-1,""),"")</f>
        <v/>
      </c>
      <c r="M516" s="1" t="str">
        <f>IF(IFERROR('1-Kurs'!M516/'1-Kurs'!M515-1,"")&lt;&gt;-100%,IFERROR('1-Kurs'!M516/'1-Kurs'!M515-1,""),"")</f>
        <v/>
      </c>
      <c r="N516" s="1" t="str">
        <f>IF(IFERROR('1-Kurs'!N516/'1-Kurs'!N515-1,"")&lt;&gt;-100%,IFERROR('1-Kurs'!N516/'1-Kurs'!N515-1,""),"")</f>
        <v/>
      </c>
      <c r="O516" s="1" t="str">
        <f>IF(IFERROR('1-Kurs'!O516/'1-Kurs'!O515-1,"")&lt;&gt;-100%,IFERROR('1-Kurs'!O516/'1-Kurs'!O515-1,""),"")</f>
        <v/>
      </c>
      <c r="P516" s="1" t="str">
        <f>IF(IFERROR('1-Kurs'!P516/'1-Kurs'!P515-1,"")&lt;&gt;-100%,IFERROR('1-Kurs'!P516/'1-Kurs'!P515-1,""),"")</f>
        <v/>
      </c>
      <c r="Q516" s="1" t="str">
        <f>IF(IFERROR('1-Kurs'!Q516/'1-Kurs'!Q515-1,"")&lt;&gt;-100%,IFERROR('1-Kurs'!Q516/'1-Kurs'!Q515-1,""),"")</f>
        <v/>
      </c>
      <c r="R516" s="1" t="str">
        <f>IF(IFERROR('1-Kurs'!R516/'1-Kurs'!R515-1,"")&lt;&gt;-100%,IFERROR('1-Kurs'!R516/'1-Kurs'!R515-1,""),"")</f>
        <v/>
      </c>
      <c r="S516" s="1" t="str">
        <f>IF(IFERROR('1-Kurs'!S516/'1-Kurs'!S515-1,"")&lt;&gt;-100%,IFERROR('1-Kurs'!S516/'1-Kurs'!S515-1,""),"")</f>
        <v/>
      </c>
      <c r="T516" s="1" t="str">
        <f>IF(IFERROR('1-Kurs'!T516/'1-Kurs'!T515-1,"")&lt;&gt;-100%,IFERROR('1-Kurs'!T516/'1-Kurs'!T515-1,""),"")</f>
        <v/>
      </c>
      <c r="U516" s="1" t="str">
        <f>IF(IFERROR('1-Kurs'!U516/'1-Kurs'!U515-1,"")&lt;&gt;-100%,IFERROR('1-Kurs'!U516/'1-Kurs'!U515-1,""),"")</f>
        <v/>
      </c>
      <c r="V516" s="1" t="str">
        <f>IF(IFERROR('1-Kurs'!V516/'1-Kurs'!V515-1,"")&lt;&gt;-100%,IFERROR('1-Kurs'!V516/'1-Kurs'!V515-1,""),"")</f>
        <v/>
      </c>
      <c r="W516" s="1" t="str">
        <f>IF(IFERROR('1-Kurs'!W516/'1-Kurs'!W515-1,"")&lt;&gt;-100%,IFERROR('1-Kurs'!W516/'1-Kurs'!W515-1,""),"")</f>
        <v/>
      </c>
      <c r="X516" s="1" t="str">
        <f>IF(IFERROR('1-Kurs'!X516/'1-Kurs'!X515-1,"")&lt;&gt;-100%,IFERROR('1-Kurs'!X516/'1-Kurs'!X515-1,""),"")</f>
        <v/>
      </c>
      <c r="Y516" s="1" t="str">
        <f>IF(IFERROR('1-Kurs'!Y516/'1-Kurs'!Y515-1,"")&lt;&gt;-100%,IFERROR('1-Kurs'!Y516/'1-Kurs'!Y515-1,""),"")</f>
        <v/>
      </c>
      <c r="Z516" s="1" t="str">
        <f>IF(IFERROR('1-Kurs'!Z516/'1-Kurs'!Z515-1,"")&lt;&gt;-100%,IFERROR('1-Kurs'!Z516/'1-Kurs'!Z515-1,""),"")</f>
        <v/>
      </c>
      <c r="AA516" s="1" t="str">
        <f>IF(IFERROR('1-Kurs'!AA516/'1-Kurs'!AA515-1,"")&lt;&gt;-100%,IFERROR('1-Kurs'!AA516/'1-Kurs'!AA515-1,""),"")</f>
        <v/>
      </c>
      <c r="AB516" s="1" t="str">
        <f>IF(IFERROR('1-Kurs'!AB516/'1-Kurs'!AB515-1,"")&lt;&gt;-100%,IFERROR('1-Kurs'!AB516/'1-Kurs'!AB515-1,""),"")</f>
        <v/>
      </c>
      <c r="AC516" s="5"/>
    </row>
    <row r="517" spans="1:29" ht="12.75" customHeight="1" x14ac:dyDescent="0.2">
      <c r="A517" s="9" t="str">
        <f>IF('1-Kurs'!A517=0,"",'1-Kurs'!A517)</f>
        <v/>
      </c>
      <c r="B517" s="1" t="str">
        <f>IF(IFERROR('1-Kurs'!B517/'1-Kurs'!B516-1,"")&lt;&gt;-100%,IFERROR('1-Kurs'!B517/'1-Kurs'!B516-1,""),"")</f>
        <v/>
      </c>
      <c r="C517" s="1" t="str">
        <f>IF(IFERROR('1-Kurs'!C517/'1-Kurs'!C516-1,"")&lt;&gt;-100%,IFERROR('1-Kurs'!C517/'1-Kurs'!C516-1,""),"")</f>
        <v/>
      </c>
      <c r="D517" s="1" t="str">
        <f>IF(IFERROR('1-Kurs'!D517/'1-Kurs'!D516-1,"")&lt;&gt;-100%,IFERROR('1-Kurs'!D517/'1-Kurs'!D516-1,""),"")</f>
        <v/>
      </c>
      <c r="E517" s="1" t="str">
        <f>IF(IFERROR('1-Kurs'!E517/'1-Kurs'!E516-1,"")&lt;&gt;-100%,IFERROR('1-Kurs'!E517/'1-Kurs'!E516-1,""),"")</f>
        <v/>
      </c>
      <c r="F517" s="1" t="str">
        <f>IF(IFERROR('1-Kurs'!F517/'1-Kurs'!F516-1,"")&lt;&gt;-100%,IFERROR('1-Kurs'!F517/'1-Kurs'!F516-1,""),"")</f>
        <v/>
      </c>
      <c r="G517" s="1" t="str">
        <f>IF(IFERROR('1-Kurs'!G517/'1-Kurs'!G516-1,"")&lt;&gt;-100%,IFERROR('1-Kurs'!G517/'1-Kurs'!G516-1,""),"")</f>
        <v/>
      </c>
      <c r="H517" s="1" t="str">
        <f>IF(IFERROR('1-Kurs'!H517/'1-Kurs'!H516-1,"")&lt;&gt;-100%,IFERROR('1-Kurs'!H517/'1-Kurs'!H516-1,""),"")</f>
        <v/>
      </c>
      <c r="I517" s="1" t="str">
        <f>IF(IFERROR('1-Kurs'!I517/'1-Kurs'!I516-1,"")&lt;&gt;-100%,IFERROR('1-Kurs'!I517/'1-Kurs'!I516-1,""),"")</f>
        <v/>
      </c>
      <c r="J517" s="1" t="str">
        <f>IF(IFERROR('1-Kurs'!J517/'1-Kurs'!J516-1,"")&lt;&gt;-100%,IFERROR('1-Kurs'!J517/'1-Kurs'!J516-1,""),"")</f>
        <v/>
      </c>
      <c r="K517" s="1" t="str">
        <f>IF(IFERROR('1-Kurs'!K517/'1-Kurs'!K516-1,"")&lt;&gt;-100%,IFERROR('1-Kurs'!K517/'1-Kurs'!K516-1,""),"")</f>
        <v/>
      </c>
      <c r="L517" s="1" t="str">
        <f>IF(IFERROR('1-Kurs'!L517/'1-Kurs'!L516-1,"")&lt;&gt;-100%,IFERROR('1-Kurs'!L517/'1-Kurs'!L516-1,""),"")</f>
        <v/>
      </c>
      <c r="M517" s="1" t="str">
        <f>IF(IFERROR('1-Kurs'!M517/'1-Kurs'!M516-1,"")&lt;&gt;-100%,IFERROR('1-Kurs'!M517/'1-Kurs'!M516-1,""),"")</f>
        <v/>
      </c>
      <c r="N517" s="1" t="str">
        <f>IF(IFERROR('1-Kurs'!N517/'1-Kurs'!N516-1,"")&lt;&gt;-100%,IFERROR('1-Kurs'!N517/'1-Kurs'!N516-1,""),"")</f>
        <v/>
      </c>
      <c r="O517" s="1" t="str">
        <f>IF(IFERROR('1-Kurs'!O517/'1-Kurs'!O516-1,"")&lt;&gt;-100%,IFERROR('1-Kurs'!O517/'1-Kurs'!O516-1,""),"")</f>
        <v/>
      </c>
      <c r="P517" s="1" t="str">
        <f>IF(IFERROR('1-Kurs'!P517/'1-Kurs'!P516-1,"")&lt;&gt;-100%,IFERROR('1-Kurs'!P517/'1-Kurs'!P516-1,""),"")</f>
        <v/>
      </c>
      <c r="Q517" s="1" t="str">
        <f>IF(IFERROR('1-Kurs'!Q517/'1-Kurs'!Q516-1,"")&lt;&gt;-100%,IFERROR('1-Kurs'!Q517/'1-Kurs'!Q516-1,""),"")</f>
        <v/>
      </c>
      <c r="R517" s="1" t="str">
        <f>IF(IFERROR('1-Kurs'!R517/'1-Kurs'!R516-1,"")&lt;&gt;-100%,IFERROR('1-Kurs'!R517/'1-Kurs'!R516-1,""),"")</f>
        <v/>
      </c>
      <c r="S517" s="1" t="str">
        <f>IF(IFERROR('1-Kurs'!S517/'1-Kurs'!S516-1,"")&lt;&gt;-100%,IFERROR('1-Kurs'!S517/'1-Kurs'!S516-1,""),"")</f>
        <v/>
      </c>
      <c r="T517" s="1" t="str">
        <f>IF(IFERROR('1-Kurs'!T517/'1-Kurs'!T516-1,"")&lt;&gt;-100%,IFERROR('1-Kurs'!T517/'1-Kurs'!T516-1,""),"")</f>
        <v/>
      </c>
      <c r="U517" s="1" t="str">
        <f>IF(IFERROR('1-Kurs'!U517/'1-Kurs'!U516-1,"")&lt;&gt;-100%,IFERROR('1-Kurs'!U517/'1-Kurs'!U516-1,""),"")</f>
        <v/>
      </c>
      <c r="V517" s="1" t="str">
        <f>IF(IFERROR('1-Kurs'!V517/'1-Kurs'!V516-1,"")&lt;&gt;-100%,IFERROR('1-Kurs'!V517/'1-Kurs'!V516-1,""),"")</f>
        <v/>
      </c>
      <c r="W517" s="1" t="str">
        <f>IF(IFERROR('1-Kurs'!W517/'1-Kurs'!W516-1,"")&lt;&gt;-100%,IFERROR('1-Kurs'!W517/'1-Kurs'!W516-1,""),"")</f>
        <v/>
      </c>
      <c r="X517" s="1" t="str">
        <f>IF(IFERROR('1-Kurs'!X517/'1-Kurs'!X516-1,"")&lt;&gt;-100%,IFERROR('1-Kurs'!X517/'1-Kurs'!X516-1,""),"")</f>
        <v/>
      </c>
      <c r="Y517" s="1" t="str">
        <f>IF(IFERROR('1-Kurs'!Y517/'1-Kurs'!Y516-1,"")&lt;&gt;-100%,IFERROR('1-Kurs'!Y517/'1-Kurs'!Y516-1,""),"")</f>
        <v/>
      </c>
      <c r="Z517" s="1" t="str">
        <f>IF(IFERROR('1-Kurs'!Z517/'1-Kurs'!Z516-1,"")&lt;&gt;-100%,IFERROR('1-Kurs'!Z517/'1-Kurs'!Z516-1,""),"")</f>
        <v/>
      </c>
      <c r="AA517" s="1" t="str">
        <f>IF(IFERROR('1-Kurs'!AA517/'1-Kurs'!AA516-1,"")&lt;&gt;-100%,IFERROR('1-Kurs'!AA517/'1-Kurs'!AA516-1,""),"")</f>
        <v/>
      </c>
      <c r="AB517" s="1" t="str">
        <f>IF(IFERROR('1-Kurs'!AB517/'1-Kurs'!AB516-1,"")&lt;&gt;-100%,IFERROR('1-Kurs'!AB517/'1-Kurs'!AB516-1,""),"")</f>
        <v/>
      </c>
      <c r="AC517" s="5"/>
    </row>
    <row r="518" spans="1:29" ht="12.75" customHeight="1" x14ac:dyDescent="0.2">
      <c r="A518" s="9" t="str">
        <f>IF('1-Kurs'!A518=0,"",'1-Kurs'!A518)</f>
        <v/>
      </c>
      <c r="B518" s="1" t="str">
        <f>IF(IFERROR('1-Kurs'!B518/'1-Kurs'!B517-1,"")&lt;&gt;-100%,IFERROR('1-Kurs'!B518/'1-Kurs'!B517-1,""),"")</f>
        <v/>
      </c>
      <c r="C518" s="1" t="str">
        <f>IF(IFERROR('1-Kurs'!C518/'1-Kurs'!C517-1,"")&lt;&gt;-100%,IFERROR('1-Kurs'!C518/'1-Kurs'!C517-1,""),"")</f>
        <v/>
      </c>
      <c r="D518" s="1" t="str">
        <f>IF(IFERROR('1-Kurs'!D518/'1-Kurs'!D517-1,"")&lt;&gt;-100%,IFERROR('1-Kurs'!D518/'1-Kurs'!D517-1,""),"")</f>
        <v/>
      </c>
      <c r="E518" s="1" t="str">
        <f>IF(IFERROR('1-Kurs'!E518/'1-Kurs'!E517-1,"")&lt;&gt;-100%,IFERROR('1-Kurs'!E518/'1-Kurs'!E517-1,""),"")</f>
        <v/>
      </c>
      <c r="F518" s="1" t="str">
        <f>IF(IFERROR('1-Kurs'!F518/'1-Kurs'!F517-1,"")&lt;&gt;-100%,IFERROR('1-Kurs'!F518/'1-Kurs'!F517-1,""),"")</f>
        <v/>
      </c>
      <c r="G518" s="1" t="str">
        <f>IF(IFERROR('1-Kurs'!G518/'1-Kurs'!G517-1,"")&lt;&gt;-100%,IFERROR('1-Kurs'!G518/'1-Kurs'!G517-1,""),"")</f>
        <v/>
      </c>
      <c r="H518" s="1" t="str">
        <f>IF(IFERROR('1-Kurs'!H518/'1-Kurs'!H517-1,"")&lt;&gt;-100%,IFERROR('1-Kurs'!H518/'1-Kurs'!H517-1,""),"")</f>
        <v/>
      </c>
      <c r="I518" s="1" t="str">
        <f>IF(IFERROR('1-Kurs'!I518/'1-Kurs'!I517-1,"")&lt;&gt;-100%,IFERROR('1-Kurs'!I518/'1-Kurs'!I517-1,""),"")</f>
        <v/>
      </c>
      <c r="J518" s="1" t="str">
        <f>IF(IFERROR('1-Kurs'!J518/'1-Kurs'!J517-1,"")&lt;&gt;-100%,IFERROR('1-Kurs'!J518/'1-Kurs'!J517-1,""),"")</f>
        <v/>
      </c>
      <c r="K518" s="1" t="str">
        <f>IF(IFERROR('1-Kurs'!K518/'1-Kurs'!K517-1,"")&lt;&gt;-100%,IFERROR('1-Kurs'!K518/'1-Kurs'!K517-1,""),"")</f>
        <v/>
      </c>
      <c r="L518" s="1" t="str">
        <f>IF(IFERROR('1-Kurs'!L518/'1-Kurs'!L517-1,"")&lt;&gt;-100%,IFERROR('1-Kurs'!L518/'1-Kurs'!L517-1,""),"")</f>
        <v/>
      </c>
      <c r="M518" s="1" t="str">
        <f>IF(IFERROR('1-Kurs'!M518/'1-Kurs'!M517-1,"")&lt;&gt;-100%,IFERROR('1-Kurs'!M518/'1-Kurs'!M517-1,""),"")</f>
        <v/>
      </c>
      <c r="N518" s="1" t="str">
        <f>IF(IFERROR('1-Kurs'!N518/'1-Kurs'!N517-1,"")&lt;&gt;-100%,IFERROR('1-Kurs'!N518/'1-Kurs'!N517-1,""),"")</f>
        <v/>
      </c>
      <c r="O518" s="1" t="str">
        <f>IF(IFERROR('1-Kurs'!O518/'1-Kurs'!O517-1,"")&lt;&gt;-100%,IFERROR('1-Kurs'!O518/'1-Kurs'!O517-1,""),"")</f>
        <v/>
      </c>
      <c r="P518" s="1" t="str">
        <f>IF(IFERROR('1-Kurs'!P518/'1-Kurs'!P517-1,"")&lt;&gt;-100%,IFERROR('1-Kurs'!P518/'1-Kurs'!P517-1,""),"")</f>
        <v/>
      </c>
      <c r="Q518" s="1" t="str">
        <f>IF(IFERROR('1-Kurs'!Q518/'1-Kurs'!Q517-1,"")&lt;&gt;-100%,IFERROR('1-Kurs'!Q518/'1-Kurs'!Q517-1,""),"")</f>
        <v/>
      </c>
      <c r="R518" s="1" t="str">
        <f>IF(IFERROR('1-Kurs'!R518/'1-Kurs'!R517-1,"")&lt;&gt;-100%,IFERROR('1-Kurs'!R518/'1-Kurs'!R517-1,""),"")</f>
        <v/>
      </c>
      <c r="S518" s="1" t="str">
        <f>IF(IFERROR('1-Kurs'!S518/'1-Kurs'!S517-1,"")&lt;&gt;-100%,IFERROR('1-Kurs'!S518/'1-Kurs'!S517-1,""),"")</f>
        <v/>
      </c>
      <c r="T518" s="1" t="str">
        <f>IF(IFERROR('1-Kurs'!T518/'1-Kurs'!T517-1,"")&lt;&gt;-100%,IFERROR('1-Kurs'!T518/'1-Kurs'!T517-1,""),"")</f>
        <v/>
      </c>
      <c r="U518" s="1" t="str">
        <f>IF(IFERROR('1-Kurs'!U518/'1-Kurs'!U517-1,"")&lt;&gt;-100%,IFERROR('1-Kurs'!U518/'1-Kurs'!U517-1,""),"")</f>
        <v/>
      </c>
      <c r="V518" s="1" t="str">
        <f>IF(IFERROR('1-Kurs'!V518/'1-Kurs'!V517-1,"")&lt;&gt;-100%,IFERROR('1-Kurs'!V518/'1-Kurs'!V517-1,""),"")</f>
        <v/>
      </c>
      <c r="W518" s="1" t="str">
        <f>IF(IFERROR('1-Kurs'!W518/'1-Kurs'!W517-1,"")&lt;&gt;-100%,IFERROR('1-Kurs'!W518/'1-Kurs'!W517-1,""),"")</f>
        <v/>
      </c>
      <c r="X518" s="1" t="str">
        <f>IF(IFERROR('1-Kurs'!X518/'1-Kurs'!X517-1,"")&lt;&gt;-100%,IFERROR('1-Kurs'!X518/'1-Kurs'!X517-1,""),"")</f>
        <v/>
      </c>
      <c r="Y518" s="1" t="str">
        <f>IF(IFERROR('1-Kurs'!Y518/'1-Kurs'!Y517-1,"")&lt;&gt;-100%,IFERROR('1-Kurs'!Y518/'1-Kurs'!Y517-1,""),"")</f>
        <v/>
      </c>
      <c r="Z518" s="1" t="str">
        <f>IF(IFERROR('1-Kurs'!Z518/'1-Kurs'!Z517-1,"")&lt;&gt;-100%,IFERROR('1-Kurs'!Z518/'1-Kurs'!Z517-1,""),"")</f>
        <v/>
      </c>
      <c r="AA518" s="1" t="str">
        <f>IF(IFERROR('1-Kurs'!AA518/'1-Kurs'!AA517-1,"")&lt;&gt;-100%,IFERROR('1-Kurs'!AA518/'1-Kurs'!AA517-1,""),"")</f>
        <v/>
      </c>
      <c r="AB518" s="1" t="str">
        <f>IF(IFERROR('1-Kurs'!AB518/'1-Kurs'!AB517-1,"")&lt;&gt;-100%,IFERROR('1-Kurs'!AB518/'1-Kurs'!AB517-1,""),"")</f>
        <v/>
      </c>
      <c r="AC518" s="5"/>
    </row>
    <row r="519" spans="1:29" ht="12.75" customHeight="1" x14ac:dyDescent="0.2">
      <c r="A519" s="9" t="str">
        <f>IF('1-Kurs'!A519=0,"",'1-Kurs'!A519)</f>
        <v/>
      </c>
      <c r="B519" s="1" t="str">
        <f>IF(IFERROR('1-Kurs'!B519/'1-Kurs'!B518-1,"")&lt;&gt;-100%,IFERROR('1-Kurs'!B519/'1-Kurs'!B518-1,""),"")</f>
        <v/>
      </c>
      <c r="C519" s="1" t="str">
        <f>IF(IFERROR('1-Kurs'!C519/'1-Kurs'!C518-1,"")&lt;&gt;-100%,IFERROR('1-Kurs'!C519/'1-Kurs'!C518-1,""),"")</f>
        <v/>
      </c>
      <c r="D519" s="1" t="str">
        <f>IF(IFERROR('1-Kurs'!D519/'1-Kurs'!D518-1,"")&lt;&gt;-100%,IFERROR('1-Kurs'!D519/'1-Kurs'!D518-1,""),"")</f>
        <v/>
      </c>
      <c r="E519" s="1" t="str">
        <f>IF(IFERROR('1-Kurs'!E519/'1-Kurs'!E518-1,"")&lt;&gt;-100%,IFERROR('1-Kurs'!E519/'1-Kurs'!E518-1,""),"")</f>
        <v/>
      </c>
      <c r="F519" s="1" t="str">
        <f>IF(IFERROR('1-Kurs'!F519/'1-Kurs'!F518-1,"")&lt;&gt;-100%,IFERROR('1-Kurs'!F519/'1-Kurs'!F518-1,""),"")</f>
        <v/>
      </c>
      <c r="G519" s="1" t="str">
        <f>IF(IFERROR('1-Kurs'!G519/'1-Kurs'!G518-1,"")&lt;&gt;-100%,IFERROR('1-Kurs'!G519/'1-Kurs'!G518-1,""),"")</f>
        <v/>
      </c>
      <c r="H519" s="1" t="str">
        <f>IF(IFERROR('1-Kurs'!H519/'1-Kurs'!H518-1,"")&lt;&gt;-100%,IFERROR('1-Kurs'!H519/'1-Kurs'!H518-1,""),"")</f>
        <v/>
      </c>
      <c r="I519" s="1" t="str">
        <f>IF(IFERROR('1-Kurs'!I519/'1-Kurs'!I518-1,"")&lt;&gt;-100%,IFERROR('1-Kurs'!I519/'1-Kurs'!I518-1,""),"")</f>
        <v/>
      </c>
      <c r="J519" s="1" t="str">
        <f>IF(IFERROR('1-Kurs'!J519/'1-Kurs'!J518-1,"")&lt;&gt;-100%,IFERROR('1-Kurs'!J519/'1-Kurs'!J518-1,""),"")</f>
        <v/>
      </c>
      <c r="K519" s="1" t="str">
        <f>IF(IFERROR('1-Kurs'!K519/'1-Kurs'!K518-1,"")&lt;&gt;-100%,IFERROR('1-Kurs'!K519/'1-Kurs'!K518-1,""),"")</f>
        <v/>
      </c>
      <c r="L519" s="1" t="str">
        <f>IF(IFERROR('1-Kurs'!L519/'1-Kurs'!L518-1,"")&lt;&gt;-100%,IFERROR('1-Kurs'!L519/'1-Kurs'!L518-1,""),"")</f>
        <v/>
      </c>
      <c r="M519" s="1" t="str">
        <f>IF(IFERROR('1-Kurs'!M519/'1-Kurs'!M518-1,"")&lt;&gt;-100%,IFERROR('1-Kurs'!M519/'1-Kurs'!M518-1,""),"")</f>
        <v/>
      </c>
      <c r="N519" s="1" t="str">
        <f>IF(IFERROR('1-Kurs'!N519/'1-Kurs'!N518-1,"")&lt;&gt;-100%,IFERROR('1-Kurs'!N519/'1-Kurs'!N518-1,""),"")</f>
        <v/>
      </c>
      <c r="O519" s="1" t="str">
        <f>IF(IFERROR('1-Kurs'!O519/'1-Kurs'!O518-1,"")&lt;&gt;-100%,IFERROR('1-Kurs'!O519/'1-Kurs'!O518-1,""),"")</f>
        <v/>
      </c>
      <c r="P519" s="1" t="str">
        <f>IF(IFERROR('1-Kurs'!P519/'1-Kurs'!P518-1,"")&lt;&gt;-100%,IFERROR('1-Kurs'!P519/'1-Kurs'!P518-1,""),"")</f>
        <v/>
      </c>
      <c r="Q519" s="1" t="str">
        <f>IF(IFERROR('1-Kurs'!Q519/'1-Kurs'!Q518-1,"")&lt;&gt;-100%,IFERROR('1-Kurs'!Q519/'1-Kurs'!Q518-1,""),"")</f>
        <v/>
      </c>
      <c r="R519" s="1" t="str">
        <f>IF(IFERROR('1-Kurs'!R519/'1-Kurs'!R518-1,"")&lt;&gt;-100%,IFERROR('1-Kurs'!R519/'1-Kurs'!R518-1,""),"")</f>
        <v/>
      </c>
      <c r="S519" s="1" t="str">
        <f>IF(IFERROR('1-Kurs'!S519/'1-Kurs'!S518-1,"")&lt;&gt;-100%,IFERROR('1-Kurs'!S519/'1-Kurs'!S518-1,""),"")</f>
        <v/>
      </c>
      <c r="T519" s="1" t="str">
        <f>IF(IFERROR('1-Kurs'!T519/'1-Kurs'!T518-1,"")&lt;&gt;-100%,IFERROR('1-Kurs'!T519/'1-Kurs'!T518-1,""),"")</f>
        <v/>
      </c>
      <c r="U519" s="1" t="str">
        <f>IF(IFERROR('1-Kurs'!U519/'1-Kurs'!U518-1,"")&lt;&gt;-100%,IFERROR('1-Kurs'!U519/'1-Kurs'!U518-1,""),"")</f>
        <v/>
      </c>
      <c r="V519" s="1" t="str">
        <f>IF(IFERROR('1-Kurs'!V519/'1-Kurs'!V518-1,"")&lt;&gt;-100%,IFERROR('1-Kurs'!V519/'1-Kurs'!V518-1,""),"")</f>
        <v/>
      </c>
      <c r="W519" s="1" t="str">
        <f>IF(IFERROR('1-Kurs'!W519/'1-Kurs'!W518-1,"")&lt;&gt;-100%,IFERROR('1-Kurs'!W519/'1-Kurs'!W518-1,""),"")</f>
        <v/>
      </c>
      <c r="X519" s="1" t="str">
        <f>IF(IFERROR('1-Kurs'!X519/'1-Kurs'!X518-1,"")&lt;&gt;-100%,IFERROR('1-Kurs'!X519/'1-Kurs'!X518-1,""),"")</f>
        <v/>
      </c>
      <c r="Y519" s="1" t="str">
        <f>IF(IFERROR('1-Kurs'!Y519/'1-Kurs'!Y518-1,"")&lt;&gt;-100%,IFERROR('1-Kurs'!Y519/'1-Kurs'!Y518-1,""),"")</f>
        <v/>
      </c>
      <c r="Z519" s="1" t="str">
        <f>IF(IFERROR('1-Kurs'!Z519/'1-Kurs'!Z518-1,"")&lt;&gt;-100%,IFERROR('1-Kurs'!Z519/'1-Kurs'!Z518-1,""),"")</f>
        <v/>
      </c>
      <c r="AA519" s="1" t="str">
        <f>IF(IFERROR('1-Kurs'!AA519/'1-Kurs'!AA518-1,"")&lt;&gt;-100%,IFERROR('1-Kurs'!AA519/'1-Kurs'!AA518-1,""),"")</f>
        <v/>
      </c>
      <c r="AB519" s="1" t="str">
        <f>IF(IFERROR('1-Kurs'!AB519/'1-Kurs'!AB518-1,"")&lt;&gt;-100%,IFERROR('1-Kurs'!AB519/'1-Kurs'!AB518-1,""),"")</f>
        <v/>
      </c>
      <c r="AC519" s="5"/>
    </row>
    <row r="520" spans="1:29" ht="12.75" customHeight="1" x14ac:dyDescent="0.2">
      <c r="A520" s="9" t="str">
        <f>IF('1-Kurs'!A520=0,"",'1-Kurs'!A520)</f>
        <v/>
      </c>
      <c r="B520" s="1" t="str">
        <f>IF(IFERROR('1-Kurs'!B520/'1-Kurs'!B519-1,"")&lt;&gt;-100%,IFERROR('1-Kurs'!B520/'1-Kurs'!B519-1,""),"")</f>
        <v/>
      </c>
      <c r="C520" s="1" t="str">
        <f>IF(IFERROR('1-Kurs'!C520/'1-Kurs'!C519-1,"")&lt;&gt;-100%,IFERROR('1-Kurs'!C520/'1-Kurs'!C519-1,""),"")</f>
        <v/>
      </c>
      <c r="D520" s="1" t="str">
        <f>IF(IFERROR('1-Kurs'!D520/'1-Kurs'!D519-1,"")&lt;&gt;-100%,IFERROR('1-Kurs'!D520/'1-Kurs'!D519-1,""),"")</f>
        <v/>
      </c>
      <c r="E520" s="1" t="str">
        <f>IF(IFERROR('1-Kurs'!E520/'1-Kurs'!E519-1,"")&lt;&gt;-100%,IFERROR('1-Kurs'!E520/'1-Kurs'!E519-1,""),"")</f>
        <v/>
      </c>
      <c r="F520" s="1" t="str">
        <f>IF(IFERROR('1-Kurs'!F520/'1-Kurs'!F519-1,"")&lt;&gt;-100%,IFERROR('1-Kurs'!F520/'1-Kurs'!F519-1,""),"")</f>
        <v/>
      </c>
      <c r="G520" s="1" t="str">
        <f>IF(IFERROR('1-Kurs'!G520/'1-Kurs'!G519-1,"")&lt;&gt;-100%,IFERROR('1-Kurs'!G520/'1-Kurs'!G519-1,""),"")</f>
        <v/>
      </c>
      <c r="H520" s="1" t="str">
        <f>IF(IFERROR('1-Kurs'!H520/'1-Kurs'!H519-1,"")&lt;&gt;-100%,IFERROR('1-Kurs'!H520/'1-Kurs'!H519-1,""),"")</f>
        <v/>
      </c>
      <c r="I520" s="1" t="str">
        <f>IF(IFERROR('1-Kurs'!I520/'1-Kurs'!I519-1,"")&lt;&gt;-100%,IFERROR('1-Kurs'!I520/'1-Kurs'!I519-1,""),"")</f>
        <v/>
      </c>
      <c r="J520" s="1" t="str">
        <f>IF(IFERROR('1-Kurs'!J520/'1-Kurs'!J519-1,"")&lt;&gt;-100%,IFERROR('1-Kurs'!J520/'1-Kurs'!J519-1,""),"")</f>
        <v/>
      </c>
      <c r="K520" s="1" t="str">
        <f>IF(IFERROR('1-Kurs'!K520/'1-Kurs'!K519-1,"")&lt;&gt;-100%,IFERROR('1-Kurs'!K520/'1-Kurs'!K519-1,""),"")</f>
        <v/>
      </c>
      <c r="L520" s="1" t="str">
        <f>IF(IFERROR('1-Kurs'!L520/'1-Kurs'!L519-1,"")&lt;&gt;-100%,IFERROR('1-Kurs'!L520/'1-Kurs'!L519-1,""),"")</f>
        <v/>
      </c>
      <c r="M520" s="1" t="str">
        <f>IF(IFERROR('1-Kurs'!M520/'1-Kurs'!M519-1,"")&lt;&gt;-100%,IFERROR('1-Kurs'!M520/'1-Kurs'!M519-1,""),"")</f>
        <v/>
      </c>
      <c r="N520" s="1" t="str">
        <f>IF(IFERROR('1-Kurs'!N520/'1-Kurs'!N519-1,"")&lt;&gt;-100%,IFERROR('1-Kurs'!N520/'1-Kurs'!N519-1,""),"")</f>
        <v/>
      </c>
      <c r="O520" s="1" t="str">
        <f>IF(IFERROR('1-Kurs'!O520/'1-Kurs'!O519-1,"")&lt;&gt;-100%,IFERROR('1-Kurs'!O520/'1-Kurs'!O519-1,""),"")</f>
        <v/>
      </c>
      <c r="P520" s="1" t="str">
        <f>IF(IFERROR('1-Kurs'!P520/'1-Kurs'!P519-1,"")&lt;&gt;-100%,IFERROR('1-Kurs'!P520/'1-Kurs'!P519-1,""),"")</f>
        <v/>
      </c>
      <c r="Q520" s="1" t="str">
        <f>IF(IFERROR('1-Kurs'!Q520/'1-Kurs'!Q519-1,"")&lt;&gt;-100%,IFERROR('1-Kurs'!Q520/'1-Kurs'!Q519-1,""),"")</f>
        <v/>
      </c>
      <c r="R520" s="1" t="str">
        <f>IF(IFERROR('1-Kurs'!R520/'1-Kurs'!R519-1,"")&lt;&gt;-100%,IFERROR('1-Kurs'!R520/'1-Kurs'!R519-1,""),"")</f>
        <v/>
      </c>
      <c r="S520" s="1" t="str">
        <f>IF(IFERROR('1-Kurs'!S520/'1-Kurs'!S519-1,"")&lt;&gt;-100%,IFERROR('1-Kurs'!S520/'1-Kurs'!S519-1,""),"")</f>
        <v/>
      </c>
      <c r="T520" s="1" t="str">
        <f>IF(IFERROR('1-Kurs'!T520/'1-Kurs'!T519-1,"")&lt;&gt;-100%,IFERROR('1-Kurs'!T520/'1-Kurs'!T519-1,""),"")</f>
        <v/>
      </c>
      <c r="U520" s="1" t="str">
        <f>IF(IFERROR('1-Kurs'!U520/'1-Kurs'!U519-1,"")&lt;&gt;-100%,IFERROR('1-Kurs'!U520/'1-Kurs'!U519-1,""),"")</f>
        <v/>
      </c>
      <c r="V520" s="1" t="str">
        <f>IF(IFERROR('1-Kurs'!V520/'1-Kurs'!V519-1,"")&lt;&gt;-100%,IFERROR('1-Kurs'!V520/'1-Kurs'!V519-1,""),"")</f>
        <v/>
      </c>
      <c r="W520" s="1" t="str">
        <f>IF(IFERROR('1-Kurs'!W520/'1-Kurs'!W519-1,"")&lt;&gt;-100%,IFERROR('1-Kurs'!W520/'1-Kurs'!W519-1,""),"")</f>
        <v/>
      </c>
      <c r="X520" s="1" t="str">
        <f>IF(IFERROR('1-Kurs'!X520/'1-Kurs'!X519-1,"")&lt;&gt;-100%,IFERROR('1-Kurs'!X520/'1-Kurs'!X519-1,""),"")</f>
        <v/>
      </c>
      <c r="Y520" s="1" t="str">
        <f>IF(IFERROR('1-Kurs'!Y520/'1-Kurs'!Y519-1,"")&lt;&gt;-100%,IFERROR('1-Kurs'!Y520/'1-Kurs'!Y519-1,""),"")</f>
        <v/>
      </c>
      <c r="Z520" s="1" t="str">
        <f>IF(IFERROR('1-Kurs'!Z520/'1-Kurs'!Z519-1,"")&lt;&gt;-100%,IFERROR('1-Kurs'!Z520/'1-Kurs'!Z519-1,""),"")</f>
        <v/>
      </c>
      <c r="AA520" s="1" t="str">
        <f>IF(IFERROR('1-Kurs'!AA520/'1-Kurs'!AA519-1,"")&lt;&gt;-100%,IFERROR('1-Kurs'!AA520/'1-Kurs'!AA519-1,""),"")</f>
        <v/>
      </c>
      <c r="AB520" s="1" t="str">
        <f>IF(IFERROR('1-Kurs'!AB520/'1-Kurs'!AB519-1,"")&lt;&gt;-100%,IFERROR('1-Kurs'!AB520/'1-Kurs'!AB519-1,""),"")</f>
        <v/>
      </c>
      <c r="AC520" s="5"/>
    </row>
    <row r="521" spans="1:29" ht="12.75" customHeight="1" x14ac:dyDescent="0.2">
      <c r="A521" s="9" t="str">
        <f>IF('1-Kurs'!A521=0,"",'1-Kurs'!A521)</f>
        <v/>
      </c>
      <c r="B521" s="1" t="str">
        <f>IF(IFERROR('1-Kurs'!B521/'1-Kurs'!B520-1,"")&lt;&gt;-100%,IFERROR('1-Kurs'!B521/'1-Kurs'!B520-1,""),"")</f>
        <v/>
      </c>
      <c r="C521" s="1" t="str">
        <f>IF(IFERROR('1-Kurs'!C521/'1-Kurs'!C520-1,"")&lt;&gt;-100%,IFERROR('1-Kurs'!C521/'1-Kurs'!C520-1,""),"")</f>
        <v/>
      </c>
      <c r="D521" s="1" t="str">
        <f>IF(IFERROR('1-Kurs'!D521/'1-Kurs'!D520-1,"")&lt;&gt;-100%,IFERROR('1-Kurs'!D521/'1-Kurs'!D520-1,""),"")</f>
        <v/>
      </c>
      <c r="E521" s="1" t="str">
        <f>IF(IFERROR('1-Kurs'!E521/'1-Kurs'!E520-1,"")&lt;&gt;-100%,IFERROR('1-Kurs'!E521/'1-Kurs'!E520-1,""),"")</f>
        <v/>
      </c>
      <c r="F521" s="1" t="str">
        <f>IF(IFERROR('1-Kurs'!F521/'1-Kurs'!F520-1,"")&lt;&gt;-100%,IFERROR('1-Kurs'!F521/'1-Kurs'!F520-1,""),"")</f>
        <v/>
      </c>
      <c r="G521" s="1" t="str">
        <f>IF(IFERROR('1-Kurs'!G521/'1-Kurs'!G520-1,"")&lt;&gt;-100%,IFERROR('1-Kurs'!G521/'1-Kurs'!G520-1,""),"")</f>
        <v/>
      </c>
      <c r="H521" s="1" t="str">
        <f>IF(IFERROR('1-Kurs'!H521/'1-Kurs'!H520-1,"")&lt;&gt;-100%,IFERROR('1-Kurs'!H521/'1-Kurs'!H520-1,""),"")</f>
        <v/>
      </c>
      <c r="I521" s="1" t="str">
        <f>IF(IFERROR('1-Kurs'!I521/'1-Kurs'!I520-1,"")&lt;&gt;-100%,IFERROR('1-Kurs'!I521/'1-Kurs'!I520-1,""),"")</f>
        <v/>
      </c>
      <c r="J521" s="1" t="str">
        <f>IF(IFERROR('1-Kurs'!J521/'1-Kurs'!J520-1,"")&lt;&gt;-100%,IFERROR('1-Kurs'!J521/'1-Kurs'!J520-1,""),"")</f>
        <v/>
      </c>
      <c r="K521" s="1" t="str">
        <f>IF(IFERROR('1-Kurs'!K521/'1-Kurs'!K520-1,"")&lt;&gt;-100%,IFERROR('1-Kurs'!K521/'1-Kurs'!K520-1,""),"")</f>
        <v/>
      </c>
      <c r="L521" s="1" t="str">
        <f>IF(IFERROR('1-Kurs'!L521/'1-Kurs'!L520-1,"")&lt;&gt;-100%,IFERROR('1-Kurs'!L521/'1-Kurs'!L520-1,""),"")</f>
        <v/>
      </c>
      <c r="M521" s="1" t="str">
        <f>IF(IFERROR('1-Kurs'!M521/'1-Kurs'!M520-1,"")&lt;&gt;-100%,IFERROR('1-Kurs'!M521/'1-Kurs'!M520-1,""),"")</f>
        <v/>
      </c>
      <c r="N521" s="1" t="str">
        <f>IF(IFERROR('1-Kurs'!N521/'1-Kurs'!N520-1,"")&lt;&gt;-100%,IFERROR('1-Kurs'!N521/'1-Kurs'!N520-1,""),"")</f>
        <v/>
      </c>
      <c r="O521" s="1" t="str">
        <f>IF(IFERROR('1-Kurs'!O521/'1-Kurs'!O520-1,"")&lt;&gt;-100%,IFERROR('1-Kurs'!O521/'1-Kurs'!O520-1,""),"")</f>
        <v/>
      </c>
      <c r="P521" s="1" t="str">
        <f>IF(IFERROR('1-Kurs'!P521/'1-Kurs'!P520-1,"")&lt;&gt;-100%,IFERROR('1-Kurs'!P521/'1-Kurs'!P520-1,""),"")</f>
        <v/>
      </c>
      <c r="Q521" s="1" t="str">
        <f>IF(IFERROR('1-Kurs'!Q521/'1-Kurs'!Q520-1,"")&lt;&gt;-100%,IFERROR('1-Kurs'!Q521/'1-Kurs'!Q520-1,""),"")</f>
        <v/>
      </c>
      <c r="R521" s="1" t="str">
        <f>IF(IFERROR('1-Kurs'!R521/'1-Kurs'!R520-1,"")&lt;&gt;-100%,IFERROR('1-Kurs'!R521/'1-Kurs'!R520-1,""),"")</f>
        <v/>
      </c>
      <c r="S521" s="1" t="str">
        <f>IF(IFERROR('1-Kurs'!S521/'1-Kurs'!S520-1,"")&lt;&gt;-100%,IFERROR('1-Kurs'!S521/'1-Kurs'!S520-1,""),"")</f>
        <v/>
      </c>
      <c r="T521" s="1" t="str">
        <f>IF(IFERROR('1-Kurs'!T521/'1-Kurs'!T520-1,"")&lt;&gt;-100%,IFERROR('1-Kurs'!T521/'1-Kurs'!T520-1,""),"")</f>
        <v/>
      </c>
      <c r="U521" s="1" t="str">
        <f>IF(IFERROR('1-Kurs'!U521/'1-Kurs'!U520-1,"")&lt;&gt;-100%,IFERROR('1-Kurs'!U521/'1-Kurs'!U520-1,""),"")</f>
        <v/>
      </c>
      <c r="V521" s="1" t="str">
        <f>IF(IFERROR('1-Kurs'!V521/'1-Kurs'!V520-1,"")&lt;&gt;-100%,IFERROR('1-Kurs'!V521/'1-Kurs'!V520-1,""),"")</f>
        <v/>
      </c>
      <c r="W521" s="1" t="str">
        <f>IF(IFERROR('1-Kurs'!W521/'1-Kurs'!W520-1,"")&lt;&gt;-100%,IFERROR('1-Kurs'!W521/'1-Kurs'!W520-1,""),"")</f>
        <v/>
      </c>
      <c r="X521" s="1" t="str">
        <f>IF(IFERROR('1-Kurs'!X521/'1-Kurs'!X520-1,"")&lt;&gt;-100%,IFERROR('1-Kurs'!X521/'1-Kurs'!X520-1,""),"")</f>
        <v/>
      </c>
      <c r="Y521" s="1" t="str">
        <f>IF(IFERROR('1-Kurs'!Y521/'1-Kurs'!Y520-1,"")&lt;&gt;-100%,IFERROR('1-Kurs'!Y521/'1-Kurs'!Y520-1,""),"")</f>
        <v/>
      </c>
      <c r="Z521" s="1" t="str">
        <f>IF(IFERROR('1-Kurs'!Z521/'1-Kurs'!Z520-1,"")&lt;&gt;-100%,IFERROR('1-Kurs'!Z521/'1-Kurs'!Z520-1,""),"")</f>
        <v/>
      </c>
      <c r="AA521" s="1" t="str">
        <f>IF(IFERROR('1-Kurs'!AA521/'1-Kurs'!AA520-1,"")&lt;&gt;-100%,IFERROR('1-Kurs'!AA521/'1-Kurs'!AA520-1,""),"")</f>
        <v/>
      </c>
      <c r="AB521" s="1" t="str">
        <f>IF(IFERROR('1-Kurs'!AB521/'1-Kurs'!AB520-1,"")&lt;&gt;-100%,IFERROR('1-Kurs'!AB521/'1-Kurs'!AB520-1,""),"")</f>
        <v/>
      </c>
      <c r="AC521" s="5"/>
    </row>
    <row r="522" spans="1:29" ht="12.75" customHeight="1" x14ac:dyDescent="0.2">
      <c r="A522" s="9" t="str">
        <f>IF('1-Kurs'!A522=0,"",'1-Kurs'!A522)</f>
        <v/>
      </c>
      <c r="B522" s="1" t="str">
        <f>IF(IFERROR('1-Kurs'!B522/'1-Kurs'!B521-1,"")&lt;&gt;-100%,IFERROR('1-Kurs'!B522/'1-Kurs'!B521-1,""),"")</f>
        <v/>
      </c>
      <c r="C522" s="1" t="str">
        <f>IF(IFERROR('1-Kurs'!C522/'1-Kurs'!C521-1,"")&lt;&gt;-100%,IFERROR('1-Kurs'!C522/'1-Kurs'!C521-1,""),"")</f>
        <v/>
      </c>
      <c r="D522" s="1" t="str">
        <f>IF(IFERROR('1-Kurs'!D522/'1-Kurs'!D521-1,"")&lt;&gt;-100%,IFERROR('1-Kurs'!D522/'1-Kurs'!D521-1,""),"")</f>
        <v/>
      </c>
      <c r="E522" s="1" t="str">
        <f>IF(IFERROR('1-Kurs'!E522/'1-Kurs'!E521-1,"")&lt;&gt;-100%,IFERROR('1-Kurs'!E522/'1-Kurs'!E521-1,""),"")</f>
        <v/>
      </c>
      <c r="F522" s="1" t="str">
        <f>IF(IFERROR('1-Kurs'!F522/'1-Kurs'!F521-1,"")&lt;&gt;-100%,IFERROR('1-Kurs'!F522/'1-Kurs'!F521-1,""),"")</f>
        <v/>
      </c>
      <c r="G522" s="1" t="str">
        <f>IF(IFERROR('1-Kurs'!G522/'1-Kurs'!G521-1,"")&lt;&gt;-100%,IFERROR('1-Kurs'!G522/'1-Kurs'!G521-1,""),"")</f>
        <v/>
      </c>
      <c r="H522" s="1" t="str">
        <f>IF(IFERROR('1-Kurs'!H522/'1-Kurs'!H521-1,"")&lt;&gt;-100%,IFERROR('1-Kurs'!H522/'1-Kurs'!H521-1,""),"")</f>
        <v/>
      </c>
      <c r="I522" s="1" t="str">
        <f>IF(IFERROR('1-Kurs'!I522/'1-Kurs'!I521-1,"")&lt;&gt;-100%,IFERROR('1-Kurs'!I522/'1-Kurs'!I521-1,""),"")</f>
        <v/>
      </c>
      <c r="J522" s="1" t="str">
        <f>IF(IFERROR('1-Kurs'!J522/'1-Kurs'!J521-1,"")&lt;&gt;-100%,IFERROR('1-Kurs'!J522/'1-Kurs'!J521-1,""),"")</f>
        <v/>
      </c>
      <c r="K522" s="1" t="str">
        <f>IF(IFERROR('1-Kurs'!K522/'1-Kurs'!K521-1,"")&lt;&gt;-100%,IFERROR('1-Kurs'!K522/'1-Kurs'!K521-1,""),"")</f>
        <v/>
      </c>
      <c r="L522" s="1" t="str">
        <f>IF(IFERROR('1-Kurs'!L522/'1-Kurs'!L521-1,"")&lt;&gt;-100%,IFERROR('1-Kurs'!L522/'1-Kurs'!L521-1,""),"")</f>
        <v/>
      </c>
      <c r="M522" s="1" t="str">
        <f>IF(IFERROR('1-Kurs'!M522/'1-Kurs'!M521-1,"")&lt;&gt;-100%,IFERROR('1-Kurs'!M522/'1-Kurs'!M521-1,""),"")</f>
        <v/>
      </c>
      <c r="N522" s="1" t="str">
        <f>IF(IFERROR('1-Kurs'!N522/'1-Kurs'!N521-1,"")&lt;&gt;-100%,IFERROR('1-Kurs'!N522/'1-Kurs'!N521-1,""),"")</f>
        <v/>
      </c>
      <c r="O522" s="1" t="str">
        <f>IF(IFERROR('1-Kurs'!O522/'1-Kurs'!O521-1,"")&lt;&gt;-100%,IFERROR('1-Kurs'!O522/'1-Kurs'!O521-1,""),"")</f>
        <v/>
      </c>
      <c r="P522" s="1" t="str">
        <f>IF(IFERROR('1-Kurs'!P522/'1-Kurs'!P521-1,"")&lt;&gt;-100%,IFERROR('1-Kurs'!P522/'1-Kurs'!P521-1,""),"")</f>
        <v/>
      </c>
      <c r="Q522" s="1" t="str">
        <f>IF(IFERROR('1-Kurs'!Q522/'1-Kurs'!Q521-1,"")&lt;&gt;-100%,IFERROR('1-Kurs'!Q522/'1-Kurs'!Q521-1,""),"")</f>
        <v/>
      </c>
      <c r="R522" s="1" t="str">
        <f>IF(IFERROR('1-Kurs'!R522/'1-Kurs'!R521-1,"")&lt;&gt;-100%,IFERROR('1-Kurs'!R522/'1-Kurs'!R521-1,""),"")</f>
        <v/>
      </c>
      <c r="S522" s="1" t="str">
        <f>IF(IFERROR('1-Kurs'!S522/'1-Kurs'!S521-1,"")&lt;&gt;-100%,IFERROR('1-Kurs'!S522/'1-Kurs'!S521-1,""),"")</f>
        <v/>
      </c>
      <c r="T522" s="1" t="str">
        <f>IF(IFERROR('1-Kurs'!T522/'1-Kurs'!T521-1,"")&lt;&gt;-100%,IFERROR('1-Kurs'!T522/'1-Kurs'!T521-1,""),"")</f>
        <v/>
      </c>
      <c r="U522" s="1" t="str">
        <f>IF(IFERROR('1-Kurs'!U522/'1-Kurs'!U521-1,"")&lt;&gt;-100%,IFERROR('1-Kurs'!U522/'1-Kurs'!U521-1,""),"")</f>
        <v/>
      </c>
      <c r="V522" s="1" t="str">
        <f>IF(IFERROR('1-Kurs'!V522/'1-Kurs'!V521-1,"")&lt;&gt;-100%,IFERROR('1-Kurs'!V522/'1-Kurs'!V521-1,""),"")</f>
        <v/>
      </c>
      <c r="W522" s="1" t="str">
        <f>IF(IFERROR('1-Kurs'!W522/'1-Kurs'!W521-1,"")&lt;&gt;-100%,IFERROR('1-Kurs'!W522/'1-Kurs'!W521-1,""),"")</f>
        <v/>
      </c>
      <c r="X522" s="1" t="str">
        <f>IF(IFERROR('1-Kurs'!X522/'1-Kurs'!X521-1,"")&lt;&gt;-100%,IFERROR('1-Kurs'!X522/'1-Kurs'!X521-1,""),"")</f>
        <v/>
      </c>
      <c r="Y522" s="1" t="str">
        <f>IF(IFERROR('1-Kurs'!Y522/'1-Kurs'!Y521-1,"")&lt;&gt;-100%,IFERROR('1-Kurs'!Y522/'1-Kurs'!Y521-1,""),"")</f>
        <v/>
      </c>
      <c r="Z522" s="1" t="str">
        <f>IF(IFERROR('1-Kurs'!Z522/'1-Kurs'!Z521-1,"")&lt;&gt;-100%,IFERROR('1-Kurs'!Z522/'1-Kurs'!Z521-1,""),"")</f>
        <v/>
      </c>
      <c r="AA522" s="1" t="str">
        <f>IF(IFERROR('1-Kurs'!AA522/'1-Kurs'!AA521-1,"")&lt;&gt;-100%,IFERROR('1-Kurs'!AA522/'1-Kurs'!AA521-1,""),"")</f>
        <v/>
      </c>
      <c r="AB522" s="1" t="str">
        <f>IF(IFERROR('1-Kurs'!AB522/'1-Kurs'!AB521-1,"")&lt;&gt;-100%,IFERROR('1-Kurs'!AB522/'1-Kurs'!AB521-1,""),"")</f>
        <v/>
      </c>
      <c r="AC522" s="5"/>
    </row>
    <row r="523" spans="1:29" ht="12.75" customHeight="1" x14ac:dyDescent="0.2">
      <c r="A523" s="9" t="str">
        <f>IF('1-Kurs'!A523=0,"",'1-Kurs'!A523)</f>
        <v/>
      </c>
      <c r="B523" s="1" t="str">
        <f>IF(IFERROR('1-Kurs'!B523/'1-Kurs'!B522-1,"")&lt;&gt;-100%,IFERROR('1-Kurs'!B523/'1-Kurs'!B522-1,""),"")</f>
        <v/>
      </c>
      <c r="C523" s="1" t="str">
        <f>IF(IFERROR('1-Kurs'!C523/'1-Kurs'!C522-1,"")&lt;&gt;-100%,IFERROR('1-Kurs'!C523/'1-Kurs'!C522-1,""),"")</f>
        <v/>
      </c>
      <c r="D523" s="1" t="str">
        <f>IF(IFERROR('1-Kurs'!D523/'1-Kurs'!D522-1,"")&lt;&gt;-100%,IFERROR('1-Kurs'!D523/'1-Kurs'!D522-1,""),"")</f>
        <v/>
      </c>
      <c r="E523" s="1" t="str">
        <f>IF(IFERROR('1-Kurs'!E523/'1-Kurs'!E522-1,"")&lt;&gt;-100%,IFERROR('1-Kurs'!E523/'1-Kurs'!E522-1,""),"")</f>
        <v/>
      </c>
      <c r="F523" s="1" t="str">
        <f>IF(IFERROR('1-Kurs'!F523/'1-Kurs'!F522-1,"")&lt;&gt;-100%,IFERROR('1-Kurs'!F523/'1-Kurs'!F522-1,""),"")</f>
        <v/>
      </c>
      <c r="G523" s="1" t="str">
        <f>IF(IFERROR('1-Kurs'!G523/'1-Kurs'!G522-1,"")&lt;&gt;-100%,IFERROR('1-Kurs'!G523/'1-Kurs'!G522-1,""),"")</f>
        <v/>
      </c>
      <c r="H523" s="1" t="str">
        <f>IF(IFERROR('1-Kurs'!H523/'1-Kurs'!H522-1,"")&lt;&gt;-100%,IFERROR('1-Kurs'!H523/'1-Kurs'!H522-1,""),"")</f>
        <v/>
      </c>
      <c r="I523" s="1" t="str">
        <f>IF(IFERROR('1-Kurs'!I523/'1-Kurs'!I522-1,"")&lt;&gt;-100%,IFERROR('1-Kurs'!I523/'1-Kurs'!I522-1,""),"")</f>
        <v/>
      </c>
      <c r="J523" s="1" t="str">
        <f>IF(IFERROR('1-Kurs'!J523/'1-Kurs'!J522-1,"")&lt;&gt;-100%,IFERROR('1-Kurs'!J523/'1-Kurs'!J522-1,""),"")</f>
        <v/>
      </c>
      <c r="K523" s="1" t="str">
        <f>IF(IFERROR('1-Kurs'!K523/'1-Kurs'!K522-1,"")&lt;&gt;-100%,IFERROR('1-Kurs'!K523/'1-Kurs'!K522-1,""),"")</f>
        <v/>
      </c>
      <c r="L523" s="1" t="str">
        <f>IF(IFERROR('1-Kurs'!L523/'1-Kurs'!L522-1,"")&lt;&gt;-100%,IFERROR('1-Kurs'!L523/'1-Kurs'!L522-1,""),"")</f>
        <v/>
      </c>
      <c r="M523" s="1" t="str">
        <f>IF(IFERROR('1-Kurs'!M523/'1-Kurs'!M522-1,"")&lt;&gt;-100%,IFERROR('1-Kurs'!M523/'1-Kurs'!M522-1,""),"")</f>
        <v/>
      </c>
      <c r="N523" s="1" t="str">
        <f>IF(IFERROR('1-Kurs'!N523/'1-Kurs'!N522-1,"")&lt;&gt;-100%,IFERROR('1-Kurs'!N523/'1-Kurs'!N522-1,""),"")</f>
        <v/>
      </c>
      <c r="O523" s="1" t="str">
        <f>IF(IFERROR('1-Kurs'!O523/'1-Kurs'!O522-1,"")&lt;&gt;-100%,IFERROR('1-Kurs'!O523/'1-Kurs'!O522-1,""),"")</f>
        <v/>
      </c>
      <c r="P523" s="1" t="str">
        <f>IF(IFERROR('1-Kurs'!P523/'1-Kurs'!P522-1,"")&lt;&gt;-100%,IFERROR('1-Kurs'!P523/'1-Kurs'!P522-1,""),"")</f>
        <v/>
      </c>
      <c r="Q523" s="1" t="str">
        <f>IF(IFERROR('1-Kurs'!Q523/'1-Kurs'!Q522-1,"")&lt;&gt;-100%,IFERROR('1-Kurs'!Q523/'1-Kurs'!Q522-1,""),"")</f>
        <v/>
      </c>
      <c r="R523" s="1" t="str">
        <f>IF(IFERROR('1-Kurs'!R523/'1-Kurs'!R522-1,"")&lt;&gt;-100%,IFERROR('1-Kurs'!R523/'1-Kurs'!R522-1,""),"")</f>
        <v/>
      </c>
      <c r="S523" s="1" t="str">
        <f>IF(IFERROR('1-Kurs'!S523/'1-Kurs'!S522-1,"")&lt;&gt;-100%,IFERROR('1-Kurs'!S523/'1-Kurs'!S522-1,""),"")</f>
        <v/>
      </c>
      <c r="T523" s="1" t="str">
        <f>IF(IFERROR('1-Kurs'!T523/'1-Kurs'!T522-1,"")&lt;&gt;-100%,IFERROR('1-Kurs'!T523/'1-Kurs'!T522-1,""),"")</f>
        <v/>
      </c>
      <c r="U523" s="1" t="str">
        <f>IF(IFERROR('1-Kurs'!U523/'1-Kurs'!U522-1,"")&lt;&gt;-100%,IFERROR('1-Kurs'!U523/'1-Kurs'!U522-1,""),"")</f>
        <v/>
      </c>
      <c r="V523" s="1" t="str">
        <f>IF(IFERROR('1-Kurs'!V523/'1-Kurs'!V522-1,"")&lt;&gt;-100%,IFERROR('1-Kurs'!V523/'1-Kurs'!V522-1,""),"")</f>
        <v/>
      </c>
      <c r="W523" s="1" t="str">
        <f>IF(IFERROR('1-Kurs'!W523/'1-Kurs'!W522-1,"")&lt;&gt;-100%,IFERROR('1-Kurs'!W523/'1-Kurs'!W522-1,""),"")</f>
        <v/>
      </c>
      <c r="X523" s="1" t="str">
        <f>IF(IFERROR('1-Kurs'!X523/'1-Kurs'!X522-1,"")&lt;&gt;-100%,IFERROR('1-Kurs'!X523/'1-Kurs'!X522-1,""),"")</f>
        <v/>
      </c>
      <c r="Y523" s="1" t="str">
        <f>IF(IFERROR('1-Kurs'!Y523/'1-Kurs'!Y522-1,"")&lt;&gt;-100%,IFERROR('1-Kurs'!Y523/'1-Kurs'!Y522-1,""),"")</f>
        <v/>
      </c>
      <c r="Z523" s="1" t="str">
        <f>IF(IFERROR('1-Kurs'!Z523/'1-Kurs'!Z522-1,"")&lt;&gt;-100%,IFERROR('1-Kurs'!Z523/'1-Kurs'!Z522-1,""),"")</f>
        <v/>
      </c>
      <c r="AA523" s="1" t="str">
        <f>IF(IFERROR('1-Kurs'!AA523/'1-Kurs'!AA522-1,"")&lt;&gt;-100%,IFERROR('1-Kurs'!AA523/'1-Kurs'!AA522-1,""),"")</f>
        <v/>
      </c>
      <c r="AB523" s="1" t="str">
        <f>IF(IFERROR('1-Kurs'!AB523/'1-Kurs'!AB522-1,"")&lt;&gt;-100%,IFERROR('1-Kurs'!AB523/'1-Kurs'!AB522-1,""),"")</f>
        <v/>
      </c>
      <c r="AC523" s="5"/>
    </row>
    <row r="524" spans="1:29" ht="12.75" customHeight="1" x14ac:dyDescent="0.2">
      <c r="A524" s="9" t="str">
        <f>IF('1-Kurs'!A524=0,"",'1-Kurs'!A524)</f>
        <v/>
      </c>
      <c r="B524" s="1" t="str">
        <f>IF(IFERROR('1-Kurs'!B524/'1-Kurs'!B523-1,"")&lt;&gt;-100%,IFERROR('1-Kurs'!B524/'1-Kurs'!B523-1,""),"")</f>
        <v/>
      </c>
      <c r="C524" s="1" t="str">
        <f>IF(IFERROR('1-Kurs'!C524/'1-Kurs'!C523-1,"")&lt;&gt;-100%,IFERROR('1-Kurs'!C524/'1-Kurs'!C523-1,""),"")</f>
        <v/>
      </c>
      <c r="D524" s="1" t="str">
        <f>IF(IFERROR('1-Kurs'!D524/'1-Kurs'!D523-1,"")&lt;&gt;-100%,IFERROR('1-Kurs'!D524/'1-Kurs'!D523-1,""),"")</f>
        <v/>
      </c>
      <c r="E524" s="1" t="str">
        <f>IF(IFERROR('1-Kurs'!E524/'1-Kurs'!E523-1,"")&lt;&gt;-100%,IFERROR('1-Kurs'!E524/'1-Kurs'!E523-1,""),"")</f>
        <v/>
      </c>
      <c r="F524" s="1" t="str">
        <f>IF(IFERROR('1-Kurs'!F524/'1-Kurs'!F523-1,"")&lt;&gt;-100%,IFERROR('1-Kurs'!F524/'1-Kurs'!F523-1,""),"")</f>
        <v/>
      </c>
      <c r="G524" s="1" t="str">
        <f>IF(IFERROR('1-Kurs'!G524/'1-Kurs'!G523-1,"")&lt;&gt;-100%,IFERROR('1-Kurs'!G524/'1-Kurs'!G523-1,""),"")</f>
        <v/>
      </c>
      <c r="H524" s="1" t="str">
        <f>IF(IFERROR('1-Kurs'!H524/'1-Kurs'!H523-1,"")&lt;&gt;-100%,IFERROR('1-Kurs'!H524/'1-Kurs'!H523-1,""),"")</f>
        <v/>
      </c>
      <c r="I524" s="1" t="str">
        <f>IF(IFERROR('1-Kurs'!I524/'1-Kurs'!I523-1,"")&lt;&gt;-100%,IFERROR('1-Kurs'!I524/'1-Kurs'!I523-1,""),"")</f>
        <v/>
      </c>
      <c r="J524" s="1" t="str">
        <f>IF(IFERROR('1-Kurs'!J524/'1-Kurs'!J523-1,"")&lt;&gt;-100%,IFERROR('1-Kurs'!J524/'1-Kurs'!J523-1,""),"")</f>
        <v/>
      </c>
      <c r="K524" s="1" t="str">
        <f>IF(IFERROR('1-Kurs'!K524/'1-Kurs'!K523-1,"")&lt;&gt;-100%,IFERROR('1-Kurs'!K524/'1-Kurs'!K523-1,""),"")</f>
        <v/>
      </c>
      <c r="L524" s="1" t="str">
        <f>IF(IFERROR('1-Kurs'!L524/'1-Kurs'!L523-1,"")&lt;&gt;-100%,IFERROR('1-Kurs'!L524/'1-Kurs'!L523-1,""),"")</f>
        <v/>
      </c>
      <c r="M524" s="1" t="str">
        <f>IF(IFERROR('1-Kurs'!M524/'1-Kurs'!M523-1,"")&lt;&gt;-100%,IFERROR('1-Kurs'!M524/'1-Kurs'!M523-1,""),"")</f>
        <v/>
      </c>
      <c r="N524" s="1" t="str">
        <f>IF(IFERROR('1-Kurs'!N524/'1-Kurs'!N523-1,"")&lt;&gt;-100%,IFERROR('1-Kurs'!N524/'1-Kurs'!N523-1,""),"")</f>
        <v/>
      </c>
      <c r="O524" s="1" t="str">
        <f>IF(IFERROR('1-Kurs'!O524/'1-Kurs'!O523-1,"")&lt;&gt;-100%,IFERROR('1-Kurs'!O524/'1-Kurs'!O523-1,""),"")</f>
        <v/>
      </c>
      <c r="P524" s="1" t="str">
        <f>IF(IFERROR('1-Kurs'!P524/'1-Kurs'!P523-1,"")&lt;&gt;-100%,IFERROR('1-Kurs'!P524/'1-Kurs'!P523-1,""),"")</f>
        <v/>
      </c>
      <c r="Q524" s="1" t="str">
        <f>IF(IFERROR('1-Kurs'!Q524/'1-Kurs'!Q523-1,"")&lt;&gt;-100%,IFERROR('1-Kurs'!Q524/'1-Kurs'!Q523-1,""),"")</f>
        <v/>
      </c>
      <c r="R524" s="1" t="str">
        <f>IF(IFERROR('1-Kurs'!R524/'1-Kurs'!R523-1,"")&lt;&gt;-100%,IFERROR('1-Kurs'!R524/'1-Kurs'!R523-1,""),"")</f>
        <v/>
      </c>
      <c r="S524" s="1" t="str">
        <f>IF(IFERROR('1-Kurs'!S524/'1-Kurs'!S523-1,"")&lt;&gt;-100%,IFERROR('1-Kurs'!S524/'1-Kurs'!S523-1,""),"")</f>
        <v/>
      </c>
      <c r="T524" s="1" t="str">
        <f>IF(IFERROR('1-Kurs'!T524/'1-Kurs'!T523-1,"")&lt;&gt;-100%,IFERROR('1-Kurs'!T524/'1-Kurs'!T523-1,""),"")</f>
        <v/>
      </c>
      <c r="U524" s="1" t="str">
        <f>IF(IFERROR('1-Kurs'!U524/'1-Kurs'!U523-1,"")&lt;&gt;-100%,IFERROR('1-Kurs'!U524/'1-Kurs'!U523-1,""),"")</f>
        <v/>
      </c>
      <c r="V524" s="1" t="str">
        <f>IF(IFERROR('1-Kurs'!V524/'1-Kurs'!V523-1,"")&lt;&gt;-100%,IFERROR('1-Kurs'!V524/'1-Kurs'!V523-1,""),"")</f>
        <v/>
      </c>
      <c r="W524" s="1" t="str">
        <f>IF(IFERROR('1-Kurs'!W524/'1-Kurs'!W523-1,"")&lt;&gt;-100%,IFERROR('1-Kurs'!W524/'1-Kurs'!W523-1,""),"")</f>
        <v/>
      </c>
      <c r="X524" s="1" t="str">
        <f>IF(IFERROR('1-Kurs'!X524/'1-Kurs'!X523-1,"")&lt;&gt;-100%,IFERROR('1-Kurs'!X524/'1-Kurs'!X523-1,""),"")</f>
        <v/>
      </c>
      <c r="Y524" s="1" t="str">
        <f>IF(IFERROR('1-Kurs'!Y524/'1-Kurs'!Y523-1,"")&lt;&gt;-100%,IFERROR('1-Kurs'!Y524/'1-Kurs'!Y523-1,""),"")</f>
        <v/>
      </c>
      <c r="Z524" s="1" t="str">
        <f>IF(IFERROR('1-Kurs'!Z524/'1-Kurs'!Z523-1,"")&lt;&gt;-100%,IFERROR('1-Kurs'!Z524/'1-Kurs'!Z523-1,""),"")</f>
        <v/>
      </c>
      <c r="AA524" s="1" t="str">
        <f>IF(IFERROR('1-Kurs'!AA524/'1-Kurs'!AA523-1,"")&lt;&gt;-100%,IFERROR('1-Kurs'!AA524/'1-Kurs'!AA523-1,""),"")</f>
        <v/>
      </c>
      <c r="AB524" s="1" t="str">
        <f>IF(IFERROR('1-Kurs'!AB524/'1-Kurs'!AB523-1,"")&lt;&gt;-100%,IFERROR('1-Kurs'!AB524/'1-Kurs'!AB523-1,""),"")</f>
        <v/>
      </c>
      <c r="AC524" s="5"/>
    </row>
    <row r="525" spans="1:29" ht="12.75" customHeight="1" x14ac:dyDescent="0.2">
      <c r="A525" s="9" t="str">
        <f>IF('1-Kurs'!A525=0,"",'1-Kurs'!A525)</f>
        <v/>
      </c>
      <c r="B525" s="1" t="str">
        <f>IF(IFERROR('1-Kurs'!B525/'1-Kurs'!B524-1,"")&lt;&gt;-100%,IFERROR('1-Kurs'!B525/'1-Kurs'!B524-1,""),"")</f>
        <v/>
      </c>
      <c r="C525" s="1" t="str">
        <f>IF(IFERROR('1-Kurs'!C525/'1-Kurs'!C524-1,"")&lt;&gt;-100%,IFERROR('1-Kurs'!C525/'1-Kurs'!C524-1,""),"")</f>
        <v/>
      </c>
      <c r="D525" s="1" t="str">
        <f>IF(IFERROR('1-Kurs'!D525/'1-Kurs'!D524-1,"")&lt;&gt;-100%,IFERROR('1-Kurs'!D525/'1-Kurs'!D524-1,""),"")</f>
        <v/>
      </c>
      <c r="E525" s="1" t="str">
        <f>IF(IFERROR('1-Kurs'!E525/'1-Kurs'!E524-1,"")&lt;&gt;-100%,IFERROR('1-Kurs'!E525/'1-Kurs'!E524-1,""),"")</f>
        <v/>
      </c>
      <c r="F525" s="1" t="str">
        <f>IF(IFERROR('1-Kurs'!F525/'1-Kurs'!F524-1,"")&lt;&gt;-100%,IFERROR('1-Kurs'!F525/'1-Kurs'!F524-1,""),"")</f>
        <v/>
      </c>
      <c r="G525" s="1" t="str">
        <f>IF(IFERROR('1-Kurs'!G525/'1-Kurs'!G524-1,"")&lt;&gt;-100%,IFERROR('1-Kurs'!G525/'1-Kurs'!G524-1,""),"")</f>
        <v/>
      </c>
      <c r="H525" s="1" t="str">
        <f>IF(IFERROR('1-Kurs'!H525/'1-Kurs'!H524-1,"")&lt;&gt;-100%,IFERROR('1-Kurs'!H525/'1-Kurs'!H524-1,""),"")</f>
        <v/>
      </c>
      <c r="I525" s="1" t="str">
        <f>IF(IFERROR('1-Kurs'!I525/'1-Kurs'!I524-1,"")&lt;&gt;-100%,IFERROR('1-Kurs'!I525/'1-Kurs'!I524-1,""),"")</f>
        <v/>
      </c>
      <c r="J525" s="1" t="str">
        <f>IF(IFERROR('1-Kurs'!J525/'1-Kurs'!J524-1,"")&lt;&gt;-100%,IFERROR('1-Kurs'!J525/'1-Kurs'!J524-1,""),"")</f>
        <v/>
      </c>
      <c r="K525" s="1" t="str">
        <f>IF(IFERROR('1-Kurs'!K525/'1-Kurs'!K524-1,"")&lt;&gt;-100%,IFERROR('1-Kurs'!K525/'1-Kurs'!K524-1,""),"")</f>
        <v/>
      </c>
      <c r="L525" s="1" t="str">
        <f>IF(IFERROR('1-Kurs'!L525/'1-Kurs'!L524-1,"")&lt;&gt;-100%,IFERROR('1-Kurs'!L525/'1-Kurs'!L524-1,""),"")</f>
        <v/>
      </c>
      <c r="M525" s="1" t="str">
        <f>IF(IFERROR('1-Kurs'!M525/'1-Kurs'!M524-1,"")&lt;&gt;-100%,IFERROR('1-Kurs'!M525/'1-Kurs'!M524-1,""),"")</f>
        <v/>
      </c>
      <c r="N525" s="1" t="str">
        <f>IF(IFERROR('1-Kurs'!N525/'1-Kurs'!N524-1,"")&lt;&gt;-100%,IFERROR('1-Kurs'!N525/'1-Kurs'!N524-1,""),"")</f>
        <v/>
      </c>
      <c r="O525" s="1" t="str">
        <f>IF(IFERROR('1-Kurs'!O525/'1-Kurs'!O524-1,"")&lt;&gt;-100%,IFERROR('1-Kurs'!O525/'1-Kurs'!O524-1,""),"")</f>
        <v/>
      </c>
      <c r="P525" s="1" t="str">
        <f>IF(IFERROR('1-Kurs'!P525/'1-Kurs'!P524-1,"")&lt;&gt;-100%,IFERROR('1-Kurs'!P525/'1-Kurs'!P524-1,""),"")</f>
        <v/>
      </c>
      <c r="Q525" s="1" t="str">
        <f>IF(IFERROR('1-Kurs'!Q525/'1-Kurs'!Q524-1,"")&lt;&gt;-100%,IFERROR('1-Kurs'!Q525/'1-Kurs'!Q524-1,""),"")</f>
        <v/>
      </c>
      <c r="R525" s="1" t="str">
        <f>IF(IFERROR('1-Kurs'!R525/'1-Kurs'!R524-1,"")&lt;&gt;-100%,IFERROR('1-Kurs'!R525/'1-Kurs'!R524-1,""),"")</f>
        <v/>
      </c>
      <c r="S525" s="1" t="str">
        <f>IF(IFERROR('1-Kurs'!S525/'1-Kurs'!S524-1,"")&lt;&gt;-100%,IFERROR('1-Kurs'!S525/'1-Kurs'!S524-1,""),"")</f>
        <v/>
      </c>
      <c r="T525" s="1" t="str">
        <f>IF(IFERROR('1-Kurs'!T525/'1-Kurs'!T524-1,"")&lt;&gt;-100%,IFERROR('1-Kurs'!T525/'1-Kurs'!T524-1,""),"")</f>
        <v/>
      </c>
      <c r="U525" s="1" t="str">
        <f>IF(IFERROR('1-Kurs'!U525/'1-Kurs'!U524-1,"")&lt;&gt;-100%,IFERROR('1-Kurs'!U525/'1-Kurs'!U524-1,""),"")</f>
        <v/>
      </c>
      <c r="V525" s="1" t="str">
        <f>IF(IFERROR('1-Kurs'!V525/'1-Kurs'!V524-1,"")&lt;&gt;-100%,IFERROR('1-Kurs'!V525/'1-Kurs'!V524-1,""),"")</f>
        <v/>
      </c>
      <c r="W525" s="1" t="str">
        <f>IF(IFERROR('1-Kurs'!W525/'1-Kurs'!W524-1,"")&lt;&gt;-100%,IFERROR('1-Kurs'!W525/'1-Kurs'!W524-1,""),"")</f>
        <v/>
      </c>
      <c r="X525" s="1" t="str">
        <f>IF(IFERROR('1-Kurs'!X525/'1-Kurs'!X524-1,"")&lt;&gt;-100%,IFERROR('1-Kurs'!X525/'1-Kurs'!X524-1,""),"")</f>
        <v/>
      </c>
      <c r="Y525" s="1" t="str">
        <f>IF(IFERROR('1-Kurs'!Y525/'1-Kurs'!Y524-1,"")&lt;&gt;-100%,IFERROR('1-Kurs'!Y525/'1-Kurs'!Y524-1,""),"")</f>
        <v/>
      </c>
      <c r="Z525" s="1" t="str">
        <f>IF(IFERROR('1-Kurs'!Z525/'1-Kurs'!Z524-1,"")&lt;&gt;-100%,IFERROR('1-Kurs'!Z525/'1-Kurs'!Z524-1,""),"")</f>
        <v/>
      </c>
      <c r="AA525" s="1" t="str">
        <f>IF(IFERROR('1-Kurs'!AA525/'1-Kurs'!AA524-1,"")&lt;&gt;-100%,IFERROR('1-Kurs'!AA525/'1-Kurs'!AA524-1,""),"")</f>
        <v/>
      </c>
      <c r="AB525" s="1" t="str">
        <f>IF(IFERROR('1-Kurs'!AB525/'1-Kurs'!AB524-1,"")&lt;&gt;-100%,IFERROR('1-Kurs'!AB525/'1-Kurs'!AB524-1,""),"")</f>
        <v/>
      </c>
      <c r="AC525" s="5"/>
    </row>
    <row r="526" spans="1:29" ht="12.75" customHeight="1" x14ac:dyDescent="0.2">
      <c r="A526" s="9" t="str">
        <f>IF('1-Kurs'!A526=0,"",'1-Kurs'!A526)</f>
        <v/>
      </c>
      <c r="B526" s="1" t="str">
        <f>IF(IFERROR('1-Kurs'!B526/'1-Kurs'!B525-1,"")&lt;&gt;-100%,IFERROR('1-Kurs'!B526/'1-Kurs'!B525-1,""),"")</f>
        <v/>
      </c>
      <c r="C526" s="1" t="str">
        <f>IF(IFERROR('1-Kurs'!C526/'1-Kurs'!C525-1,"")&lt;&gt;-100%,IFERROR('1-Kurs'!C526/'1-Kurs'!C525-1,""),"")</f>
        <v/>
      </c>
      <c r="D526" s="1" t="str">
        <f>IF(IFERROR('1-Kurs'!D526/'1-Kurs'!D525-1,"")&lt;&gt;-100%,IFERROR('1-Kurs'!D526/'1-Kurs'!D525-1,""),"")</f>
        <v/>
      </c>
      <c r="E526" s="1" t="str">
        <f>IF(IFERROR('1-Kurs'!E526/'1-Kurs'!E525-1,"")&lt;&gt;-100%,IFERROR('1-Kurs'!E526/'1-Kurs'!E525-1,""),"")</f>
        <v/>
      </c>
      <c r="F526" s="1" t="str">
        <f>IF(IFERROR('1-Kurs'!F526/'1-Kurs'!F525-1,"")&lt;&gt;-100%,IFERROR('1-Kurs'!F526/'1-Kurs'!F525-1,""),"")</f>
        <v/>
      </c>
      <c r="G526" s="1" t="str">
        <f>IF(IFERROR('1-Kurs'!G526/'1-Kurs'!G525-1,"")&lt;&gt;-100%,IFERROR('1-Kurs'!G526/'1-Kurs'!G525-1,""),"")</f>
        <v/>
      </c>
      <c r="H526" s="1" t="str">
        <f>IF(IFERROR('1-Kurs'!H526/'1-Kurs'!H525-1,"")&lt;&gt;-100%,IFERROR('1-Kurs'!H526/'1-Kurs'!H525-1,""),"")</f>
        <v/>
      </c>
      <c r="I526" s="1" t="str">
        <f>IF(IFERROR('1-Kurs'!I526/'1-Kurs'!I525-1,"")&lt;&gt;-100%,IFERROR('1-Kurs'!I526/'1-Kurs'!I525-1,""),"")</f>
        <v/>
      </c>
      <c r="J526" s="1" t="str">
        <f>IF(IFERROR('1-Kurs'!J526/'1-Kurs'!J525-1,"")&lt;&gt;-100%,IFERROR('1-Kurs'!J526/'1-Kurs'!J525-1,""),"")</f>
        <v/>
      </c>
      <c r="K526" s="1" t="str">
        <f>IF(IFERROR('1-Kurs'!K526/'1-Kurs'!K525-1,"")&lt;&gt;-100%,IFERROR('1-Kurs'!K526/'1-Kurs'!K525-1,""),"")</f>
        <v/>
      </c>
      <c r="L526" s="1" t="str">
        <f>IF(IFERROR('1-Kurs'!L526/'1-Kurs'!L525-1,"")&lt;&gt;-100%,IFERROR('1-Kurs'!L526/'1-Kurs'!L525-1,""),"")</f>
        <v/>
      </c>
      <c r="M526" s="1" t="str">
        <f>IF(IFERROR('1-Kurs'!M526/'1-Kurs'!M525-1,"")&lt;&gt;-100%,IFERROR('1-Kurs'!M526/'1-Kurs'!M525-1,""),"")</f>
        <v/>
      </c>
      <c r="N526" s="1" t="str">
        <f>IF(IFERROR('1-Kurs'!N526/'1-Kurs'!N525-1,"")&lt;&gt;-100%,IFERROR('1-Kurs'!N526/'1-Kurs'!N525-1,""),"")</f>
        <v/>
      </c>
      <c r="O526" s="1" t="str">
        <f>IF(IFERROR('1-Kurs'!O526/'1-Kurs'!O525-1,"")&lt;&gt;-100%,IFERROR('1-Kurs'!O526/'1-Kurs'!O525-1,""),"")</f>
        <v/>
      </c>
      <c r="P526" s="1" t="str">
        <f>IF(IFERROR('1-Kurs'!P526/'1-Kurs'!P525-1,"")&lt;&gt;-100%,IFERROR('1-Kurs'!P526/'1-Kurs'!P525-1,""),"")</f>
        <v/>
      </c>
      <c r="Q526" s="1" t="str">
        <f>IF(IFERROR('1-Kurs'!Q526/'1-Kurs'!Q525-1,"")&lt;&gt;-100%,IFERROR('1-Kurs'!Q526/'1-Kurs'!Q525-1,""),"")</f>
        <v/>
      </c>
      <c r="R526" s="1" t="str">
        <f>IF(IFERROR('1-Kurs'!R526/'1-Kurs'!R525-1,"")&lt;&gt;-100%,IFERROR('1-Kurs'!R526/'1-Kurs'!R525-1,""),"")</f>
        <v/>
      </c>
      <c r="S526" s="1" t="str">
        <f>IF(IFERROR('1-Kurs'!S526/'1-Kurs'!S525-1,"")&lt;&gt;-100%,IFERROR('1-Kurs'!S526/'1-Kurs'!S525-1,""),"")</f>
        <v/>
      </c>
      <c r="T526" s="1" t="str">
        <f>IF(IFERROR('1-Kurs'!T526/'1-Kurs'!T525-1,"")&lt;&gt;-100%,IFERROR('1-Kurs'!T526/'1-Kurs'!T525-1,""),"")</f>
        <v/>
      </c>
      <c r="U526" s="1" t="str">
        <f>IF(IFERROR('1-Kurs'!U526/'1-Kurs'!U525-1,"")&lt;&gt;-100%,IFERROR('1-Kurs'!U526/'1-Kurs'!U525-1,""),"")</f>
        <v/>
      </c>
      <c r="V526" s="1" t="str">
        <f>IF(IFERROR('1-Kurs'!V526/'1-Kurs'!V525-1,"")&lt;&gt;-100%,IFERROR('1-Kurs'!V526/'1-Kurs'!V525-1,""),"")</f>
        <v/>
      </c>
      <c r="W526" s="1" t="str">
        <f>IF(IFERROR('1-Kurs'!W526/'1-Kurs'!W525-1,"")&lt;&gt;-100%,IFERROR('1-Kurs'!W526/'1-Kurs'!W525-1,""),"")</f>
        <v/>
      </c>
      <c r="X526" s="1" t="str">
        <f>IF(IFERROR('1-Kurs'!X526/'1-Kurs'!X525-1,"")&lt;&gt;-100%,IFERROR('1-Kurs'!X526/'1-Kurs'!X525-1,""),"")</f>
        <v/>
      </c>
      <c r="Y526" s="1" t="str">
        <f>IF(IFERROR('1-Kurs'!Y526/'1-Kurs'!Y525-1,"")&lt;&gt;-100%,IFERROR('1-Kurs'!Y526/'1-Kurs'!Y525-1,""),"")</f>
        <v/>
      </c>
      <c r="Z526" s="1" t="str">
        <f>IF(IFERROR('1-Kurs'!Z526/'1-Kurs'!Z525-1,"")&lt;&gt;-100%,IFERROR('1-Kurs'!Z526/'1-Kurs'!Z525-1,""),"")</f>
        <v/>
      </c>
      <c r="AA526" s="1" t="str">
        <f>IF(IFERROR('1-Kurs'!AA526/'1-Kurs'!AA525-1,"")&lt;&gt;-100%,IFERROR('1-Kurs'!AA526/'1-Kurs'!AA525-1,""),"")</f>
        <v/>
      </c>
      <c r="AB526" s="1" t="str">
        <f>IF(IFERROR('1-Kurs'!AB526/'1-Kurs'!AB525-1,"")&lt;&gt;-100%,IFERROR('1-Kurs'!AB526/'1-Kurs'!AB525-1,""),"")</f>
        <v/>
      </c>
      <c r="AC526" s="5"/>
    </row>
    <row r="527" spans="1:29" ht="12.75" customHeight="1" x14ac:dyDescent="0.2">
      <c r="A527" s="9" t="str">
        <f>IF('1-Kurs'!A527=0,"",'1-Kurs'!A527)</f>
        <v/>
      </c>
      <c r="B527" s="1" t="str">
        <f>IF(IFERROR('1-Kurs'!B527/'1-Kurs'!B526-1,"")&lt;&gt;-100%,IFERROR('1-Kurs'!B527/'1-Kurs'!B526-1,""),"")</f>
        <v/>
      </c>
      <c r="C527" s="1" t="str">
        <f>IF(IFERROR('1-Kurs'!C527/'1-Kurs'!C526-1,"")&lt;&gt;-100%,IFERROR('1-Kurs'!C527/'1-Kurs'!C526-1,""),"")</f>
        <v/>
      </c>
      <c r="D527" s="1" t="str">
        <f>IF(IFERROR('1-Kurs'!D527/'1-Kurs'!D526-1,"")&lt;&gt;-100%,IFERROR('1-Kurs'!D527/'1-Kurs'!D526-1,""),"")</f>
        <v/>
      </c>
      <c r="E527" s="1" t="str">
        <f>IF(IFERROR('1-Kurs'!E527/'1-Kurs'!E526-1,"")&lt;&gt;-100%,IFERROR('1-Kurs'!E527/'1-Kurs'!E526-1,""),"")</f>
        <v/>
      </c>
      <c r="F527" s="1" t="str">
        <f>IF(IFERROR('1-Kurs'!F527/'1-Kurs'!F526-1,"")&lt;&gt;-100%,IFERROR('1-Kurs'!F527/'1-Kurs'!F526-1,""),"")</f>
        <v/>
      </c>
      <c r="G527" s="1" t="str">
        <f>IF(IFERROR('1-Kurs'!G527/'1-Kurs'!G526-1,"")&lt;&gt;-100%,IFERROR('1-Kurs'!G527/'1-Kurs'!G526-1,""),"")</f>
        <v/>
      </c>
      <c r="H527" s="1" t="str">
        <f>IF(IFERROR('1-Kurs'!H527/'1-Kurs'!H526-1,"")&lt;&gt;-100%,IFERROR('1-Kurs'!H527/'1-Kurs'!H526-1,""),"")</f>
        <v/>
      </c>
      <c r="I527" s="1" t="str">
        <f>IF(IFERROR('1-Kurs'!I527/'1-Kurs'!I526-1,"")&lt;&gt;-100%,IFERROR('1-Kurs'!I527/'1-Kurs'!I526-1,""),"")</f>
        <v/>
      </c>
      <c r="J527" s="1" t="str">
        <f>IF(IFERROR('1-Kurs'!J527/'1-Kurs'!J526-1,"")&lt;&gt;-100%,IFERROR('1-Kurs'!J527/'1-Kurs'!J526-1,""),"")</f>
        <v/>
      </c>
      <c r="K527" s="1" t="str">
        <f>IF(IFERROR('1-Kurs'!K527/'1-Kurs'!K526-1,"")&lt;&gt;-100%,IFERROR('1-Kurs'!K527/'1-Kurs'!K526-1,""),"")</f>
        <v/>
      </c>
      <c r="L527" s="1" t="str">
        <f>IF(IFERROR('1-Kurs'!L527/'1-Kurs'!L526-1,"")&lt;&gt;-100%,IFERROR('1-Kurs'!L527/'1-Kurs'!L526-1,""),"")</f>
        <v/>
      </c>
      <c r="M527" s="1" t="str">
        <f>IF(IFERROR('1-Kurs'!M527/'1-Kurs'!M526-1,"")&lt;&gt;-100%,IFERROR('1-Kurs'!M527/'1-Kurs'!M526-1,""),"")</f>
        <v/>
      </c>
      <c r="N527" s="1" t="str">
        <f>IF(IFERROR('1-Kurs'!N527/'1-Kurs'!N526-1,"")&lt;&gt;-100%,IFERROR('1-Kurs'!N527/'1-Kurs'!N526-1,""),"")</f>
        <v/>
      </c>
      <c r="O527" s="1" t="str">
        <f>IF(IFERROR('1-Kurs'!O527/'1-Kurs'!O526-1,"")&lt;&gt;-100%,IFERROR('1-Kurs'!O527/'1-Kurs'!O526-1,""),"")</f>
        <v/>
      </c>
      <c r="P527" s="1" t="str">
        <f>IF(IFERROR('1-Kurs'!P527/'1-Kurs'!P526-1,"")&lt;&gt;-100%,IFERROR('1-Kurs'!P527/'1-Kurs'!P526-1,""),"")</f>
        <v/>
      </c>
      <c r="Q527" s="1" t="str">
        <f>IF(IFERROR('1-Kurs'!Q527/'1-Kurs'!Q526-1,"")&lt;&gt;-100%,IFERROR('1-Kurs'!Q527/'1-Kurs'!Q526-1,""),"")</f>
        <v/>
      </c>
      <c r="R527" s="1" t="str">
        <f>IF(IFERROR('1-Kurs'!R527/'1-Kurs'!R526-1,"")&lt;&gt;-100%,IFERROR('1-Kurs'!R527/'1-Kurs'!R526-1,""),"")</f>
        <v/>
      </c>
      <c r="S527" s="1" t="str">
        <f>IF(IFERROR('1-Kurs'!S527/'1-Kurs'!S526-1,"")&lt;&gt;-100%,IFERROR('1-Kurs'!S527/'1-Kurs'!S526-1,""),"")</f>
        <v/>
      </c>
      <c r="T527" s="1" t="str">
        <f>IF(IFERROR('1-Kurs'!T527/'1-Kurs'!T526-1,"")&lt;&gt;-100%,IFERROR('1-Kurs'!T527/'1-Kurs'!T526-1,""),"")</f>
        <v/>
      </c>
      <c r="U527" s="1" t="str">
        <f>IF(IFERROR('1-Kurs'!U527/'1-Kurs'!U526-1,"")&lt;&gt;-100%,IFERROR('1-Kurs'!U527/'1-Kurs'!U526-1,""),"")</f>
        <v/>
      </c>
      <c r="V527" s="1" t="str">
        <f>IF(IFERROR('1-Kurs'!V527/'1-Kurs'!V526-1,"")&lt;&gt;-100%,IFERROR('1-Kurs'!V527/'1-Kurs'!V526-1,""),"")</f>
        <v/>
      </c>
      <c r="W527" s="1" t="str">
        <f>IF(IFERROR('1-Kurs'!W527/'1-Kurs'!W526-1,"")&lt;&gt;-100%,IFERROR('1-Kurs'!W527/'1-Kurs'!W526-1,""),"")</f>
        <v/>
      </c>
      <c r="X527" s="1" t="str">
        <f>IF(IFERROR('1-Kurs'!X527/'1-Kurs'!X526-1,"")&lt;&gt;-100%,IFERROR('1-Kurs'!X527/'1-Kurs'!X526-1,""),"")</f>
        <v/>
      </c>
      <c r="Y527" s="1" t="str">
        <f>IF(IFERROR('1-Kurs'!Y527/'1-Kurs'!Y526-1,"")&lt;&gt;-100%,IFERROR('1-Kurs'!Y527/'1-Kurs'!Y526-1,""),"")</f>
        <v/>
      </c>
      <c r="Z527" s="1" t="str">
        <f>IF(IFERROR('1-Kurs'!Z527/'1-Kurs'!Z526-1,"")&lt;&gt;-100%,IFERROR('1-Kurs'!Z527/'1-Kurs'!Z526-1,""),"")</f>
        <v/>
      </c>
      <c r="AA527" s="1" t="str">
        <f>IF(IFERROR('1-Kurs'!AA527/'1-Kurs'!AA526-1,"")&lt;&gt;-100%,IFERROR('1-Kurs'!AA527/'1-Kurs'!AA526-1,""),"")</f>
        <v/>
      </c>
      <c r="AB527" s="1" t="str">
        <f>IF(IFERROR('1-Kurs'!AB527/'1-Kurs'!AB526-1,"")&lt;&gt;-100%,IFERROR('1-Kurs'!AB527/'1-Kurs'!AB526-1,""),"")</f>
        <v/>
      </c>
      <c r="AC527" s="5"/>
    </row>
    <row r="528" spans="1:29" ht="12.75" customHeight="1" x14ac:dyDescent="0.2">
      <c r="A528" s="9" t="str">
        <f>IF('1-Kurs'!A528=0,"",'1-Kurs'!A528)</f>
        <v/>
      </c>
      <c r="B528" s="1" t="str">
        <f>IF(IFERROR('1-Kurs'!B528/'1-Kurs'!B527-1,"")&lt;&gt;-100%,IFERROR('1-Kurs'!B528/'1-Kurs'!B527-1,""),"")</f>
        <v/>
      </c>
      <c r="C528" s="1" t="str">
        <f>IF(IFERROR('1-Kurs'!C528/'1-Kurs'!C527-1,"")&lt;&gt;-100%,IFERROR('1-Kurs'!C528/'1-Kurs'!C527-1,""),"")</f>
        <v/>
      </c>
      <c r="D528" s="1" t="str">
        <f>IF(IFERROR('1-Kurs'!D528/'1-Kurs'!D527-1,"")&lt;&gt;-100%,IFERROR('1-Kurs'!D528/'1-Kurs'!D527-1,""),"")</f>
        <v/>
      </c>
      <c r="E528" s="1" t="str">
        <f>IF(IFERROR('1-Kurs'!E528/'1-Kurs'!E527-1,"")&lt;&gt;-100%,IFERROR('1-Kurs'!E528/'1-Kurs'!E527-1,""),"")</f>
        <v/>
      </c>
      <c r="F528" s="1" t="str">
        <f>IF(IFERROR('1-Kurs'!F528/'1-Kurs'!F527-1,"")&lt;&gt;-100%,IFERROR('1-Kurs'!F528/'1-Kurs'!F527-1,""),"")</f>
        <v/>
      </c>
      <c r="G528" s="1" t="str">
        <f>IF(IFERROR('1-Kurs'!G528/'1-Kurs'!G527-1,"")&lt;&gt;-100%,IFERROR('1-Kurs'!G528/'1-Kurs'!G527-1,""),"")</f>
        <v/>
      </c>
      <c r="H528" s="1" t="str">
        <f>IF(IFERROR('1-Kurs'!H528/'1-Kurs'!H527-1,"")&lt;&gt;-100%,IFERROR('1-Kurs'!H528/'1-Kurs'!H527-1,""),"")</f>
        <v/>
      </c>
      <c r="I528" s="1" t="str">
        <f>IF(IFERROR('1-Kurs'!I528/'1-Kurs'!I527-1,"")&lt;&gt;-100%,IFERROR('1-Kurs'!I528/'1-Kurs'!I527-1,""),"")</f>
        <v/>
      </c>
      <c r="J528" s="1" t="str">
        <f>IF(IFERROR('1-Kurs'!J528/'1-Kurs'!J527-1,"")&lt;&gt;-100%,IFERROR('1-Kurs'!J528/'1-Kurs'!J527-1,""),"")</f>
        <v/>
      </c>
      <c r="K528" s="1" t="str">
        <f>IF(IFERROR('1-Kurs'!K528/'1-Kurs'!K527-1,"")&lt;&gt;-100%,IFERROR('1-Kurs'!K528/'1-Kurs'!K527-1,""),"")</f>
        <v/>
      </c>
      <c r="L528" s="1" t="str">
        <f>IF(IFERROR('1-Kurs'!L528/'1-Kurs'!L527-1,"")&lt;&gt;-100%,IFERROR('1-Kurs'!L528/'1-Kurs'!L527-1,""),"")</f>
        <v/>
      </c>
      <c r="M528" s="1" t="str">
        <f>IF(IFERROR('1-Kurs'!M528/'1-Kurs'!M527-1,"")&lt;&gt;-100%,IFERROR('1-Kurs'!M528/'1-Kurs'!M527-1,""),"")</f>
        <v/>
      </c>
      <c r="N528" s="1" t="str">
        <f>IF(IFERROR('1-Kurs'!N528/'1-Kurs'!N527-1,"")&lt;&gt;-100%,IFERROR('1-Kurs'!N528/'1-Kurs'!N527-1,""),"")</f>
        <v/>
      </c>
      <c r="O528" s="1" t="str">
        <f>IF(IFERROR('1-Kurs'!O528/'1-Kurs'!O527-1,"")&lt;&gt;-100%,IFERROR('1-Kurs'!O528/'1-Kurs'!O527-1,""),"")</f>
        <v/>
      </c>
      <c r="P528" s="1" t="str">
        <f>IF(IFERROR('1-Kurs'!P528/'1-Kurs'!P527-1,"")&lt;&gt;-100%,IFERROR('1-Kurs'!P528/'1-Kurs'!P527-1,""),"")</f>
        <v/>
      </c>
      <c r="Q528" s="1" t="str">
        <f>IF(IFERROR('1-Kurs'!Q528/'1-Kurs'!Q527-1,"")&lt;&gt;-100%,IFERROR('1-Kurs'!Q528/'1-Kurs'!Q527-1,""),"")</f>
        <v/>
      </c>
      <c r="R528" s="1" t="str">
        <f>IF(IFERROR('1-Kurs'!R528/'1-Kurs'!R527-1,"")&lt;&gt;-100%,IFERROR('1-Kurs'!R528/'1-Kurs'!R527-1,""),"")</f>
        <v/>
      </c>
      <c r="S528" s="1" t="str">
        <f>IF(IFERROR('1-Kurs'!S528/'1-Kurs'!S527-1,"")&lt;&gt;-100%,IFERROR('1-Kurs'!S528/'1-Kurs'!S527-1,""),"")</f>
        <v/>
      </c>
      <c r="T528" s="1" t="str">
        <f>IF(IFERROR('1-Kurs'!T528/'1-Kurs'!T527-1,"")&lt;&gt;-100%,IFERROR('1-Kurs'!T528/'1-Kurs'!T527-1,""),"")</f>
        <v/>
      </c>
      <c r="U528" s="1" t="str">
        <f>IF(IFERROR('1-Kurs'!U528/'1-Kurs'!U527-1,"")&lt;&gt;-100%,IFERROR('1-Kurs'!U528/'1-Kurs'!U527-1,""),"")</f>
        <v/>
      </c>
      <c r="V528" s="1" t="str">
        <f>IF(IFERROR('1-Kurs'!V528/'1-Kurs'!V527-1,"")&lt;&gt;-100%,IFERROR('1-Kurs'!V528/'1-Kurs'!V527-1,""),"")</f>
        <v/>
      </c>
      <c r="W528" s="1" t="str">
        <f>IF(IFERROR('1-Kurs'!W528/'1-Kurs'!W527-1,"")&lt;&gt;-100%,IFERROR('1-Kurs'!W528/'1-Kurs'!W527-1,""),"")</f>
        <v/>
      </c>
      <c r="X528" s="1" t="str">
        <f>IF(IFERROR('1-Kurs'!X528/'1-Kurs'!X527-1,"")&lt;&gt;-100%,IFERROR('1-Kurs'!X528/'1-Kurs'!X527-1,""),"")</f>
        <v/>
      </c>
      <c r="Y528" s="1" t="str">
        <f>IF(IFERROR('1-Kurs'!Y528/'1-Kurs'!Y527-1,"")&lt;&gt;-100%,IFERROR('1-Kurs'!Y528/'1-Kurs'!Y527-1,""),"")</f>
        <v/>
      </c>
      <c r="Z528" s="1" t="str">
        <f>IF(IFERROR('1-Kurs'!Z528/'1-Kurs'!Z527-1,"")&lt;&gt;-100%,IFERROR('1-Kurs'!Z528/'1-Kurs'!Z527-1,""),"")</f>
        <v/>
      </c>
      <c r="AA528" s="1" t="str">
        <f>IF(IFERROR('1-Kurs'!AA528/'1-Kurs'!AA527-1,"")&lt;&gt;-100%,IFERROR('1-Kurs'!AA528/'1-Kurs'!AA527-1,""),"")</f>
        <v/>
      </c>
      <c r="AB528" s="1" t="str">
        <f>IF(IFERROR('1-Kurs'!AB528/'1-Kurs'!AB527-1,"")&lt;&gt;-100%,IFERROR('1-Kurs'!AB528/'1-Kurs'!AB527-1,""),"")</f>
        <v/>
      </c>
      <c r="AC528" s="5"/>
    </row>
    <row r="529" spans="1:29" ht="12.75" customHeight="1" x14ac:dyDescent="0.2">
      <c r="A529" s="9" t="str">
        <f>IF('1-Kurs'!A529=0,"",'1-Kurs'!A529)</f>
        <v/>
      </c>
      <c r="B529" s="1" t="str">
        <f>IF(IFERROR('1-Kurs'!B529/'1-Kurs'!B528-1,"")&lt;&gt;-100%,IFERROR('1-Kurs'!B529/'1-Kurs'!B528-1,""),"")</f>
        <v/>
      </c>
      <c r="C529" s="1" t="str">
        <f>IF(IFERROR('1-Kurs'!C529/'1-Kurs'!C528-1,"")&lt;&gt;-100%,IFERROR('1-Kurs'!C529/'1-Kurs'!C528-1,""),"")</f>
        <v/>
      </c>
      <c r="D529" s="1" t="str">
        <f>IF(IFERROR('1-Kurs'!D529/'1-Kurs'!D528-1,"")&lt;&gt;-100%,IFERROR('1-Kurs'!D529/'1-Kurs'!D528-1,""),"")</f>
        <v/>
      </c>
      <c r="E529" s="1" t="str">
        <f>IF(IFERROR('1-Kurs'!E529/'1-Kurs'!E528-1,"")&lt;&gt;-100%,IFERROR('1-Kurs'!E529/'1-Kurs'!E528-1,""),"")</f>
        <v/>
      </c>
      <c r="F529" s="1" t="str">
        <f>IF(IFERROR('1-Kurs'!F529/'1-Kurs'!F528-1,"")&lt;&gt;-100%,IFERROR('1-Kurs'!F529/'1-Kurs'!F528-1,""),"")</f>
        <v/>
      </c>
      <c r="G529" s="1" t="str">
        <f>IF(IFERROR('1-Kurs'!G529/'1-Kurs'!G528-1,"")&lt;&gt;-100%,IFERROR('1-Kurs'!G529/'1-Kurs'!G528-1,""),"")</f>
        <v/>
      </c>
      <c r="H529" s="1" t="str">
        <f>IF(IFERROR('1-Kurs'!H529/'1-Kurs'!H528-1,"")&lt;&gt;-100%,IFERROR('1-Kurs'!H529/'1-Kurs'!H528-1,""),"")</f>
        <v/>
      </c>
      <c r="I529" s="1" t="str">
        <f>IF(IFERROR('1-Kurs'!I529/'1-Kurs'!I528-1,"")&lt;&gt;-100%,IFERROR('1-Kurs'!I529/'1-Kurs'!I528-1,""),"")</f>
        <v/>
      </c>
      <c r="J529" s="1" t="str">
        <f>IF(IFERROR('1-Kurs'!J529/'1-Kurs'!J528-1,"")&lt;&gt;-100%,IFERROR('1-Kurs'!J529/'1-Kurs'!J528-1,""),"")</f>
        <v/>
      </c>
      <c r="K529" s="1" t="str">
        <f>IF(IFERROR('1-Kurs'!K529/'1-Kurs'!K528-1,"")&lt;&gt;-100%,IFERROR('1-Kurs'!K529/'1-Kurs'!K528-1,""),"")</f>
        <v/>
      </c>
      <c r="L529" s="1" t="str">
        <f>IF(IFERROR('1-Kurs'!L529/'1-Kurs'!L528-1,"")&lt;&gt;-100%,IFERROR('1-Kurs'!L529/'1-Kurs'!L528-1,""),"")</f>
        <v/>
      </c>
      <c r="M529" s="1" t="str">
        <f>IF(IFERROR('1-Kurs'!M529/'1-Kurs'!M528-1,"")&lt;&gt;-100%,IFERROR('1-Kurs'!M529/'1-Kurs'!M528-1,""),"")</f>
        <v/>
      </c>
      <c r="N529" s="1" t="str">
        <f>IF(IFERROR('1-Kurs'!N529/'1-Kurs'!N528-1,"")&lt;&gt;-100%,IFERROR('1-Kurs'!N529/'1-Kurs'!N528-1,""),"")</f>
        <v/>
      </c>
      <c r="O529" s="1" t="str">
        <f>IF(IFERROR('1-Kurs'!O529/'1-Kurs'!O528-1,"")&lt;&gt;-100%,IFERROR('1-Kurs'!O529/'1-Kurs'!O528-1,""),"")</f>
        <v/>
      </c>
      <c r="P529" s="1" t="str">
        <f>IF(IFERROR('1-Kurs'!P529/'1-Kurs'!P528-1,"")&lt;&gt;-100%,IFERROR('1-Kurs'!P529/'1-Kurs'!P528-1,""),"")</f>
        <v/>
      </c>
      <c r="Q529" s="1" t="str">
        <f>IF(IFERROR('1-Kurs'!Q529/'1-Kurs'!Q528-1,"")&lt;&gt;-100%,IFERROR('1-Kurs'!Q529/'1-Kurs'!Q528-1,""),"")</f>
        <v/>
      </c>
      <c r="R529" s="1" t="str">
        <f>IF(IFERROR('1-Kurs'!R529/'1-Kurs'!R528-1,"")&lt;&gt;-100%,IFERROR('1-Kurs'!R529/'1-Kurs'!R528-1,""),"")</f>
        <v/>
      </c>
      <c r="S529" s="1" t="str">
        <f>IF(IFERROR('1-Kurs'!S529/'1-Kurs'!S528-1,"")&lt;&gt;-100%,IFERROR('1-Kurs'!S529/'1-Kurs'!S528-1,""),"")</f>
        <v/>
      </c>
      <c r="T529" s="1" t="str">
        <f>IF(IFERROR('1-Kurs'!T529/'1-Kurs'!T528-1,"")&lt;&gt;-100%,IFERROR('1-Kurs'!T529/'1-Kurs'!T528-1,""),"")</f>
        <v/>
      </c>
      <c r="U529" s="1" t="str">
        <f>IF(IFERROR('1-Kurs'!U529/'1-Kurs'!U528-1,"")&lt;&gt;-100%,IFERROR('1-Kurs'!U529/'1-Kurs'!U528-1,""),"")</f>
        <v/>
      </c>
      <c r="V529" s="1" t="str">
        <f>IF(IFERROR('1-Kurs'!V529/'1-Kurs'!V528-1,"")&lt;&gt;-100%,IFERROR('1-Kurs'!V529/'1-Kurs'!V528-1,""),"")</f>
        <v/>
      </c>
      <c r="W529" s="1" t="str">
        <f>IF(IFERROR('1-Kurs'!W529/'1-Kurs'!W528-1,"")&lt;&gt;-100%,IFERROR('1-Kurs'!W529/'1-Kurs'!W528-1,""),"")</f>
        <v/>
      </c>
      <c r="X529" s="1" t="str">
        <f>IF(IFERROR('1-Kurs'!X529/'1-Kurs'!X528-1,"")&lt;&gt;-100%,IFERROR('1-Kurs'!X529/'1-Kurs'!X528-1,""),"")</f>
        <v/>
      </c>
      <c r="Y529" s="1" t="str">
        <f>IF(IFERROR('1-Kurs'!Y529/'1-Kurs'!Y528-1,"")&lt;&gt;-100%,IFERROR('1-Kurs'!Y529/'1-Kurs'!Y528-1,""),"")</f>
        <v/>
      </c>
      <c r="Z529" s="1" t="str">
        <f>IF(IFERROR('1-Kurs'!Z529/'1-Kurs'!Z528-1,"")&lt;&gt;-100%,IFERROR('1-Kurs'!Z529/'1-Kurs'!Z528-1,""),"")</f>
        <v/>
      </c>
      <c r="AA529" s="1" t="str">
        <f>IF(IFERROR('1-Kurs'!AA529/'1-Kurs'!AA528-1,"")&lt;&gt;-100%,IFERROR('1-Kurs'!AA529/'1-Kurs'!AA528-1,""),"")</f>
        <v/>
      </c>
      <c r="AB529" s="1" t="str">
        <f>IF(IFERROR('1-Kurs'!AB529/'1-Kurs'!AB528-1,"")&lt;&gt;-100%,IFERROR('1-Kurs'!AB529/'1-Kurs'!AB528-1,""),"")</f>
        <v/>
      </c>
      <c r="AC529" s="5"/>
    </row>
    <row r="530" spans="1:29" ht="12.75" customHeight="1" x14ac:dyDescent="0.2">
      <c r="A530" s="9" t="str">
        <f>IF('1-Kurs'!A530=0,"",'1-Kurs'!A530)</f>
        <v/>
      </c>
      <c r="B530" s="1" t="str">
        <f>IF(IFERROR('1-Kurs'!B530/'1-Kurs'!B529-1,"")&lt;&gt;-100%,IFERROR('1-Kurs'!B530/'1-Kurs'!B529-1,""),"")</f>
        <v/>
      </c>
      <c r="C530" s="1" t="str">
        <f>IF(IFERROR('1-Kurs'!C530/'1-Kurs'!C529-1,"")&lt;&gt;-100%,IFERROR('1-Kurs'!C530/'1-Kurs'!C529-1,""),"")</f>
        <v/>
      </c>
      <c r="D530" s="1" t="str">
        <f>IF(IFERROR('1-Kurs'!D530/'1-Kurs'!D529-1,"")&lt;&gt;-100%,IFERROR('1-Kurs'!D530/'1-Kurs'!D529-1,""),"")</f>
        <v/>
      </c>
      <c r="E530" s="1" t="str">
        <f>IF(IFERROR('1-Kurs'!E530/'1-Kurs'!E529-1,"")&lt;&gt;-100%,IFERROR('1-Kurs'!E530/'1-Kurs'!E529-1,""),"")</f>
        <v/>
      </c>
      <c r="F530" s="1" t="str">
        <f>IF(IFERROR('1-Kurs'!F530/'1-Kurs'!F529-1,"")&lt;&gt;-100%,IFERROR('1-Kurs'!F530/'1-Kurs'!F529-1,""),"")</f>
        <v/>
      </c>
      <c r="G530" s="1" t="str">
        <f>IF(IFERROR('1-Kurs'!G530/'1-Kurs'!G529-1,"")&lt;&gt;-100%,IFERROR('1-Kurs'!G530/'1-Kurs'!G529-1,""),"")</f>
        <v/>
      </c>
      <c r="H530" s="1" t="str">
        <f>IF(IFERROR('1-Kurs'!H530/'1-Kurs'!H529-1,"")&lt;&gt;-100%,IFERROR('1-Kurs'!H530/'1-Kurs'!H529-1,""),"")</f>
        <v/>
      </c>
      <c r="I530" s="1" t="str">
        <f>IF(IFERROR('1-Kurs'!I530/'1-Kurs'!I529-1,"")&lt;&gt;-100%,IFERROR('1-Kurs'!I530/'1-Kurs'!I529-1,""),"")</f>
        <v/>
      </c>
      <c r="J530" s="1" t="str">
        <f>IF(IFERROR('1-Kurs'!J530/'1-Kurs'!J529-1,"")&lt;&gt;-100%,IFERROR('1-Kurs'!J530/'1-Kurs'!J529-1,""),"")</f>
        <v/>
      </c>
      <c r="K530" s="1" t="str">
        <f>IF(IFERROR('1-Kurs'!K530/'1-Kurs'!K529-1,"")&lt;&gt;-100%,IFERROR('1-Kurs'!K530/'1-Kurs'!K529-1,""),"")</f>
        <v/>
      </c>
      <c r="L530" s="1" t="str">
        <f>IF(IFERROR('1-Kurs'!L530/'1-Kurs'!L529-1,"")&lt;&gt;-100%,IFERROR('1-Kurs'!L530/'1-Kurs'!L529-1,""),"")</f>
        <v/>
      </c>
      <c r="M530" s="1" t="str">
        <f>IF(IFERROR('1-Kurs'!M530/'1-Kurs'!M529-1,"")&lt;&gt;-100%,IFERROR('1-Kurs'!M530/'1-Kurs'!M529-1,""),"")</f>
        <v/>
      </c>
      <c r="N530" s="1" t="str">
        <f>IF(IFERROR('1-Kurs'!N530/'1-Kurs'!N529-1,"")&lt;&gt;-100%,IFERROR('1-Kurs'!N530/'1-Kurs'!N529-1,""),"")</f>
        <v/>
      </c>
      <c r="O530" s="1" t="str">
        <f>IF(IFERROR('1-Kurs'!O530/'1-Kurs'!O529-1,"")&lt;&gt;-100%,IFERROR('1-Kurs'!O530/'1-Kurs'!O529-1,""),"")</f>
        <v/>
      </c>
      <c r="P530" s="1" t="str">
        <f>IF(IFERROR('1-Kurs'!P530/'1-Kurs'!P529-1,"")&lt;&gt;-100%,IFERROR('1-Kurs'!P530/'1-Kurs'!P529-1,""),"")</f>
        <v/>
      </c>
      <c r="Q530" s="1" t="str">
        <f>IF(IFERROR('1-Kurs'!Q530/'1-Kurs'!Q529-1,"")&lt;&gt;-100%,IFERROR('1-Kurs'!Q530/'1-Kurs'!Q529-1,""),"")</f>
        <v/>
      </c>
      <c r="R530" s="1" t="str">
        <f>IF(IFERROR('1-Kurs'!R530/'1-Kurs'!R529-1,"")&lt;&gt;-100%,IFERROR('1-Kurs'!R530/'1-Kurs'!R529-1,""),"")</f>
        <v/>
      </c>
      <c r="S530" s="1" t="str">
        <f>IF(IFERROR('1-Kurs'!S530/'1-Kurs'!S529-1,"")&lt;&gt;-100%,IFERROR('1-Kurs'!S530/'1-Kurs'!S529-1,""),"")</f>
        <v/>
      </c>
      <c r="T530" s="1" t="str">
        <f>IF(IFERROR('1-Kurs'!T530/'1-Kurs'!T529-1,"")&lt;&gt;-100%,IFERROR('1-Kurs'!T530/'1-Kurs'!T529-1,""),"")</f>
        <v/>
      </c>
      <c r="U530" s="1" t="str">
        <f>IF(IFERROR('1-Kurs'!U530/'1-Kurs'!U529-1,"")&lt;&gt;-100%,IFERROR('1-Kurs'!U530/'1-Kurs'!U529-1,""),"")</f>
        <v/>
      </c>
      <c r="V530" s="1" t="str">
        <f>IF(IFERROR('1-Kurs'!V530/'1-Kurs'!V529-1,"")&lt;&gt;-100%,IFERROR('1-Kurs'!V530/'1-Kurs'!V529-1,""),"")</f>
        <v/>
      </c>
      <c r="W530" s="1" t="str">
        <f>IF(IFERROR('1-Kurs'!W530/'1-Kurs'!W529-1,"")&lt;&gt;-100%,IFERROR('1-Kurs'!W530/'1-Kurs'!W529-1,""),"")</f>
        <v/>
      </c>
      <c r="X530" s="1" t="str">
        <f>IF(IFERROR('1-Kurs'!X530/'1-Kurs'!X529-1,"")&lt;&gt;-100%,IFERROR('1-Kurs'!X530/'1-Kurs'!X529-1,""),"")</f>
        <v/>
      </c>
      <c r="Y530" s="1" t="str">
        <f>IF(IFERROR('1-Kurs'!Y530/'1-Kurs'!Y529-1,"")&lt;&gt;-100%,IFERROR('1-Kurs'!Y530/'1-Kurs'!Y529-1,""),"")</f>
        <v/>
      </c>
      <c r="Z530" s="1" t="str">
        <f>IF(IFERROR('1-Kurs'!Z530/'1-Kurs'!Z529-1,"")&lt;&gt;-100%,IFERROR('1-Kurs'!Z530/'1-Kurs'!Z529-1,""),"")</f>
        <v/>
      </c>
      <c r="AA530" s="1" t="str">
        <f>IF(IFERROR('1-Kurs'!AA530/'1-Kurs'!AA529-1,"")&lt;&gt;-100%,IFERROR('1-Kurs'!AA530/'1-Kurs'!AA529-1,""),"")</f>
        <v/>
      </c>
      <c r="AB530" s="1" t="str">
        <f>IF(IFERROR('1-Kurs'!AB530/'1-Kurs'!AB529-1,"")&lt;&gt;-100%,IFERROR('1-Kurs'!AB530/'1-Kurs'!AB529-1,""),"")</f>
        <v/>
      </c>
      <c r="AC530" s="5"/>
    </row>
    <row r="531" spans="1:29" ht="12.75" customHeight="1" x14ac:dyDescent="0.2">
      <c r="A531" s="9" t="str">
        <f>IF('1-Kurs'!A531=0,"",'1-Kurs'!A531)</f>
        <v/>
      </c>
      <c r="B531" s="1" t="str">
        <f>IF(IFERROR('1-Kurs'!B531/'1-Kurs'!B530-1,"")&lt;&gt;-100%,IFERROR('1-Kurs'!B531/'1-Kurs'!B530-1,""),"")</f>
        <v/>
      </c>
      <c r="C531" s="1" t="str">
        <f>IF(IFERROR('1-Kurs'!C531/'1-Kurs'!C530-1,"")&lt;&gt;-100%,IFERROR('1-Kurs'!C531/'1-Kurs'!C530-1,""),"")</f>
        <v/>
      </c>
      <c r="D531" s="1" t="str">
        <f>IF(IFERROR('1-Kurs'!D531/'1-Kurs'!D530-1,"")&lt;&gt;-100%,IFERROR('1-Kurs'!D531/'1-Kurs'!D530-1,""),"")</f>
        <v/>
      </c>
      <c r="E531" s="1" t="str">
        <f>IF(IFERROR('1-Kurs'!E531/'1-Kurs'!E530-1,"")&lt;&gt;-100%,IFERROR('1-Kurs'!E531/'1-Kurs'!E530-1,""),"")</f>
        <v/>
      </c>
      <c r="F531" s="1" t="str">
        <f>IF(IFERROR('1-Kurs'!F531/'1-Kurs'!F530-1,"")&lt;&gt;-100%,IFERROR('1-Kurs'!F531/'1-Kurs'!F530-1,""),"")</f>
        <v/>
      </c>
      <c r="G531" s="1" t="str">
        <f>IF(IFERROR('1-Kurs'!G531/'1-Kurs'!G530-1,"")&lt;&gt;-100%,IFERROR('1-Kurs'!G531/'1-Kurs'!G530-1,""),"")</f>
        <v/>
      </c>
      <c r="H531" s="1" t="str">
        <f>IF(IFERROR('1-Kurs'!H531/'1-Kurs'!H530-1,"")&lt;&gt;-100%,IFERROR('1-Kurs'!H531/'1-Kurs'!H530-1,""),"")</f>
        <v/>
      </c>
      <c r="I531" s="1" t="str">
        <f>IF(IFERROR('1-Kurs'!I531/'1-Kurs'!I530-1,"")&lt;&gt;-100%,IFERROR('1-Kurs'!I531/'1-Kurs'!I530-1,""),"")</f>
        <v/>
      </c>
      <c r="J531" s="1" t="str">
        <f>IF(IFERROR('1-Kurs'!J531/'1-Kurs'!J530-1,"")&lt;&gt;-100%,IFERROR('1-Kurs'!J531/'1-Kurs'!J530-1,""),"")</f>
        <v/>
      </c>
      <c r="K531" s="1" t="str">
        <f>IF(IFERROR('1-Kurs'!K531/'1-Kurs'!K530-1,"")&lt;&gt;-100%,IFERROR('1-Kurs'!K531/'1-Kurs'!K530-1,""),"")</f>
        <v/>
      </c>
      <c r="L531" s="1" t="str">
        <f>IF(IFERROR('1-Kurs'!L531/'1-Kurs'!L530-1,"")&lt;&gt;-100%,IFERROR('1-Kurs'!L531/'1-Kurs'!L530-1,""),"")</f>
        <v/>
      </c>
      <c r="M531" s="1" t="str">
        <f>IF(IFERROR('1-Kurs'!M531/'1-Kurs'!M530-1,"")&lt;&gt;-100%,IFERROR('1-Kurs'!M531/'1-Kurs'!M530-1,""),"")</f>
        <v/>
      </c>
      <c r="N531" s="1" t="str">
        <f>IF(IFERROR('1-Kurs'!N531/'1-Kurs'!N530-1,"")&lt;&gt;-100%,IFERROR('1-Kurs'!N531/'1-Kurs'!N530-1,""),"")</f>
        <v/>
      </c>
      <c r="O531" s="1" t="str">
        <f>IF(IFERROR('1-Kurs'!O531/'1-Kurs'!O530-1,"")&lt;&gt;-100%,IFERROR('1-Kurs'!O531/'1-Kurs'!O530-1,""),"")</f>
        <v/>
      </c>
      <c r="P531" s="1" t="str">
        <f>IF(IFERROR('1-Kurs'!P531/'1-Kurs'!P530-1,"")&lt;&gt;-100%,IFERROR('1-Kurs'!P531/'1-Kurs'!P530-1,""),"")</f>
        <v/>
      </c>
      <c r="Q531" s="1" t="str">
        <f>IF(IFERROR('1-Kurs'!Q531/'1-Kurs'!Q530-1,"")&lt;&gt;-100%,IFERROR('1-Kurs'!Q531/'1-Kurs'!Q530-1,""),"")</f>
        <v/>
      </c>
      <c r="R531" s="1" t="str">
        <f>IF(IFERROR('1-Kurs'!R531/'1-Kurs'!R530-1,"")&lt;&gt;-100%,IFERROR('1-Kurs'!R531/'1-Kurs'!R530-1,""),"")</f>
        <v/>
      </c>
      <c r="S531" s="1" t="str">
        <f>IF(IFERROR('1-Kurs'!S531/'1-Kurs'!S530-1,"")&lt;&gt;-100%,IFERROR('1-Kurs'!S531/'1-Kurs'!S530-1,""),"")</f>
        <v/>
      </c>
      <c r="T531" s="1" t="str">
        <f>IF(IFERROR('1-Kurs'!T531/'1-Kurs'!T530-1,"")&lt;&gt;-100%,IFERROR('1-Kurs'!T531/'1-Kurs'!T530-1,""),"")</f>
        <v/>
      </c>
      <c r="U531" s="1" t="str">
        <f>IF(IFERROR('1-Kurs'!U531/'1-Kurs'!U530-1,"")&lt;&gt;-100%,IFERROR('1-Kurs'!U531/'1-Kurs'!U530-1,""),"")</f>
        <v/>
      </c>
      <c r="V531" s="1" t="str">
        <f>IF(IFERROR('1-Kurs'!V531/'1-Kurs'!V530-1,"")&lt;&gt;-100%,IFERROR('1-Kurs'!V531/'1-Kurs'!V530-1,""),"")</f>
        <v/>
      </c>
      <c r="W531" s="1" t="str">
        <f>IF(IFERROR('1-Kurs'!W531/'1-Kurs'!W530-1,"")&lt;&gt;-100%,IFERROR('1-Kurs'!W531/'1-Kurs'!W530-1,""),"")</f>
        <v/>
      </c>
      <c r="X531" s="1" t="str">
        <f>IF(IFERROR('1-Kurs'!X531/'1-Kurs'!X530-1,"")&lt;&gt;-100%,IFERROR('1-Kurs'!X531/'1-Kurs'!X530-1,""),"")</f>
        <v/>
      </c>
      <c r="Y531" s="1" t="str">
        <f>IF(IFERROR('1-Kurs'!Y531/'1-Kurs'!Y530-1,"")&lt;&gt;-100%,IFERROR('1-Kurs'!Y531/'1-Kurs'!Y530-1,""),"")</f>
        <v/>
      </c>
      <c r="Z531" s="1" t="str">
        <f>IF(IFERROR('1-Kurs'!Z531/'1-Kurs'!Z530-1,"")&lt;&gt;-100%,IFERROR('1-Kurs'!Z531/'1-Kurs'!Z530-1,""),"")</f>
        <v/>
      </c>
      <c r="AA531" s="1" t="str">
        <f>IF(IFERROR('1-Kurs'!AA531/'1-Kurs'!AA530-1,"")&lt;&gt;-100%,IFERROR('1-Kurs'!AA531/'1-Kurs'!AA530-1,""),"")</f>
        <v/>
      </c>
      <c r="AB531" s="1" t="str">
        <f>IF(IFERROR('1-Kurs'!AB531/'1-Kurs'!AB530-1,"")&lt;&gt;-100%,IFERROR('1-Kurs'!AB531/'1-Kurs'!AB530-1,""),"")</f>
        <v/>
      </c>
      <c r="AC531" s="5"/>
    </row>
    <row r="532" spans="1:29" ht="12.75" customHeight="1" x14ac:dyDescent="0.2">
      <c r="A532" s="9" t="str">
        <f>IF('1-Kurs'!A532=0,"",'1-Kurs'!A532)</f>
        <v/>
      </c>
      <c r="B532" s="1" t="str">
        <f>IF(IFERROR('1-Kurs'!B532/'1-Kurs'!B531-1,"")&lt;&gt;-100%,IFERROR('1-Kurs'!B532/'1-Kurs'!B531-1,""),"")</f>
        <v/>
      </c>
      <c r="C532" s="1" t="str">
        <f>IF(IFERROR('1-Kurs'!C532/'1-Kurs'!C531-1,"")&lt;&gt;-100%,IFERROR('1-Kurs'!C532/'1-Kurs'!C531-1,""),"")</f>
        <v/>
      </c>
      <c r="D532" s="1" t="str">
        <f>IF(IFERROR('1-Kurs'!D532/'1-Kurs'!D531-1,"")&lt;&gt;-100%,IFERROR('1-Kurs'!D532/'1-Kurs'!D531-1,""),"")</f>
        <v/>
      </c>
      <c r="E532" s="1" t="str">
        <f>IF(IFERROR('1-Kurs'!E532/'1-Kurs'!E531-1,"")&lt;&gt;-100%,IFERROR('1-Kurs'!E532/'1-Kurs'!E531-1,""),"")</f>
        <v/>
      </c>
      <c r="F532" s="1" t="str">
        <f>IF(IFERROR('1-Kurs'!F532/'1-Kurs'!F531-1,"")&lt;&gt;-100%,IFERROR('1-Kurs'!F532/'1-Kurs'!F531-1,""),"")</f>
        <v/>
      </c>
      <c r="G532" s="1" t="str">
        <f>IF(IFERROR('1-Kurs'!G532/'1-Kurs'!G531-1,"")&lt;&gt;-100%,IFERROR('1-Kurs'!G532/'1-Kurs'!G531-1,""),"")</f>
        <v/>
      </c>
      <c r="H532" s="1" t="str">
        <f>IF(IFERROR('1-Kurs'!H532/'1-Kurs'!H531-1,"")&lt;&gt;-100%,IFERROR('1-Kurs'!H532/'1-Kurs'!H531-1,""),"")</f>
        <v/>
      </c>
      <c r="I532" s="1" t="str">
        <f>IF(IFERROR('1-Kurs'!I532/'1-Kurs'!I531-1,"")&lt;&gt;-100%,IFERROR('1-Kurs'!I532/'1-Kurs'!I531-1,""),"")</f>
        <v/>
      </c>
      <c r="J532" s="1" t="str">
        <f>IF(IFERROR('1-Kurs'!J532/'1-Kurs'!J531-1,"")&lt;&gt;-100%,IFERROR('1-Kurs'!J532/'1-Kurs'!J531-1,""),"")</f>
        <v/>
      </c>
      <c r="K532" s="1" t="str">
        <f>IF(IFERROR('1-Kurs'!K532/'1-Kurs'!K531-1,"")&lt;&gt;-100%,IFERROR('1-Kurs'!K532/'1-Kurs'!K531-1,""),"")</f>
        <v/>
      </c>
      <c r="L532" s="1" t="str">
        <f>IF(IFERROR('1-Kurs'!L532/'1-Kurs'!L531-1,"")&lt;&gt;-100%,IFERROR('1-Kurs'!L532/'1-Kurs'!L531-1,""),"")</f>
        <v/>
      </c>
      <c r="M532" s="1" t="str">
        <f>IF(IFERROR('1-Kurs'!M532/'1-Kurs'!M531-1,"")&lt;&gt;-100%,IFERROR('1-Kurs'!M532/'1-Kurs'!M531-1,""),"")</f>
        <v/>
      </c>
      <c r="N532" s="1" t="str">
        <f>IF(IFERROR('1-Kurs'!N532/'1-Kurs'!N531-1,"")&lt;&gt;-100%,IFERROR('1-Kurs'!N532/'1-Kurs'!N531-1,""),"")</f>
        <v/>
      </c>
      <c r="O532" s="1" t="str">
        <f>IF(IFERROR('1-Kurs'!O532/'1-Kurs'!O531-1,"")&lt;&gt;-100%,IFERROR('1-Kurs'!O532/'1-Kurs'!O531-1,""),"")</f>
        <v/>
      </c>
      <c r="P532" s="1" t="str">
        <f>IF(IFERROR('1-Kurs'!P532/'1-Kurs'!P531-1,"")&lt;&gt;-100%,IFERROR('1-Kurs'!P532/'1-Kurs'!P531-1,""),"")</f>
        <v/>
      </c>
      <c r="Q532" s="1" t="str">
        <f>IF(IFERROR('1-Kurs'!Q532/'1-Kurs'!Q531-1,"")&lt;&gt;-100%,IFERROR('1-Kurs'!Q532/'1-Kurs'!Q531-1,""),"")</f>
        <v/>
      </c>
      <c r="R532" s="1" t="str">
        <f>IF(IFERROR('1-Kurs'!R532/'1-Kurs'!R531-1,"")&lt;&gt;-100%,IFERROR('1-Kurs'!R532/'1-Kurs'!R531-1,""),"")</f>
        <v/>
      </c>
      <c r="S532" s="1" t="str">
        <f>IF(IFERROR('1-Kurs'!S532/'1-Kurs'!S531-1,"")&lt;&gt;-100%,IFERROR('1-Kurs'!S532/'1-Kurs'!S531-1,""),"")</f>
        <v/>
      </c>
      <c r="T532" s="1" t="str">
        <f>IF(IFERROR('1-Kurs'!T532/'1-Kurs'!T531-1,"")&lt;&gt;-100%,IFERROR('1-Kurs'!T532/'1-Kurs'!T531-1,""),"")</f>
        <v/>
      </c>
      <c r="U532" s="1" t="str">
        <f>IF(IFERROR('1-Kurs'!U532/'1-Kurs'!U531-1,"")&lt;&gt;-100%,IFERROR('1-Kurs'!U532/'1-Kurs'!U531-1,""),"")</f>
        <v/>
      </c>
      <c r="V532" s="1" t="str">
        <f>IF(IFERROR('1-Kurs'!V532/'1-Kurs'!V531-1,"")&lt;&gt;-100%,IFERROR('1-Kurs'!V532/'1-Kurs'!V531-1,""),"")</f>
        <v/>
      </c>
      <c r="W532" s="1" t="str">
        <f>IF(IFERROR('1-Kurs'!W532/'1-Kurs'!W531-1,"")&lt;&gt;-100%,IFERROR('1-Kurs'!W532/'1-Kurs'!W531-1,""),"")</f>
        <v/>
      </c>
      <c r="X532" s="1" t="str">
        <f>IF(IFERROR('1-Kurs'!X532/'1-Kurs'!X531-1,"")&lt;&gt;-100%,IFERROR('1-Kurs'!X532/'1-Kurs'!X531-1,""),"")</f>
        <v/>
      </c>
      <c r="Y532" s="1" t="str">
        <f>IF(IFERROR('1-Kurs'!Y532/'1-Kurs'!Y531-1,"")&lt;&gt;-100%,IFERROR('1-Kurs'!Y532/'1-Kurs'!Y531-1,""),"")</f>
        <v/>
      </c>
      <c r="Z532" s="1" t="str">
        <f>IF(IFERROR('1-Kurs'!Z532/'1-Kurs'!Z531-1,"")&lt;&gt;-100%,IFERROR('1-Kurs'!Z532/'1-Kurs'!Z531-1,""),"")</f>
        <v/>
      </c>
      <c r="AA532" s="1" t="str">
        <f>IF(IFERROR('1-Kurs'!AA532/'1-Kurs'!AA531-1,"")&lt;&gt;-100%,IFERROR('1-Kurs'!AA532/'1-Kurs'!AA531-1,""),"")</f>
        <v/>
      </c>
      <c r="AB532" s="1" t="str">
        <f>IF(IFERROR('1-Kurs'!AB532/'1-Kurs'!AB531-1,"")&lt;&gt;-100%,IFERROR('1-Kurs'!AB532/'1-Kurs'!AB531-1,""),"")</f>
        <v/>
      </c>
      <c r="AC532" s="5"/>
    </row>
    <row r="533" spans="1:29" ht="12.75" customHeight="1" x14ac:dyDescent="0.2">
      <c r="A533" s="9" t="str">
        <f>IF('1-Kurs'!A533=0,"",'1-Kurs'!A533)</f>
        <v/>
      </c>
      <c r="B533" s="1" t="str">
        <f>IF(IFERROR('1-Kurs'!B533/'1-Kurs'!B532-1,"")&lt;&gt;-100%,IFERROR('1-Kurs'!B533/'1-Kurs'!B532-1,""),"")</f>
        <v/>
      </c>
      <c r="C533" s="1" t="str">
        <f>IF(IFERROR('1-Kurs'!C533/'1-Kurs'!C532-1,"")&lt;&gt;-100%,IFERROR('1-Kurs'!C533/'1-Kurs'!C532-1,""),"")</f>
        <v/>
      </c>
      <c r="D533" s="1" t="str">
        <f>IF(IFERROR('1-Kurs'!D533/'1-Kurs'!D532-1,"")&lt;&gt;-100%,IFERROR('1-Kurs'!D533/'1-Kurs'!D532-1,""),"")</f>
        <v/>
      </c>
      <c r="E533" s="1" t="str">
        <f>IF(IFERROR('1-Kurs'!E533/'1-Kurs'!E532-1,"")&lt;&gt;-100%,IFERROR('1-Kurs'!E533/'1-Kurs'!E532-1,""),"")</f>
        <v/>
      </c>
      <c r="F533" s="1" t="str">
        <f>IF(IFERROR('1-Kurs'!F533/'1-Kurs'!F532-1,"")&lt;&gt;-100%,IFERROR('1-Kurs'!F533/'1-Kurs'!F532-1,""),"")</f>
        <v/>
      </c>
      <c r="G533" s="1" t="str">
        <f>IF(IFERROR('1-Kurs'!G533/'1-Kurs'!G532-1,"")&lt;&gt;-100%,IFERROR('1-Kurs'!G533/'1-Kurs'!G532-1,""),"")</f>
        <v/>
      </c>
      <c r="H533" s="1" t="str">
        <f>IF(IFERROR('1-Kurs'!H533/'1-Kurs'!H532-1,"")&lt;&gt;-100%,IFERROR('1-Kurs'!H533/'1-Kurs'!H532-1,""),"")</f>
        <v/>
      </c>
      <c r="I533" s="1" t="str">
        <f>IF(IFERROR('1-Kurs'!I533/'1-Kurs'!I532-1,"")&lt;&gt;-100%,IFERROR('1-Kurs'!I533/'1-Kurs'!I532-1,""),"")</f>
        <v/>
      </c>
      <c r="J533" s="1" t="str">
        <f>IF(IFERROR('1-Kurs'!J533/'1-Kurs'!J532-1,"")&lt;&gt;-100%,IFERROR('1-Kurs'!J533/'1-Kurs'!J532-1,""),"")</f>
        <v/>
      </c>
      <c r="K533" s="1" t="str">
        <f>IF(IFERROR('1-Kurs'!K533/'1-Kurs'!K532-1,"")&lt;&gt;-100%,IFERROR('1-Kurs'!K533/'1-Kurs'!K532-1,""),"")</f>
        <v/>
      </c>
      <c r="L533" s="1" t="str">
        <f>IF(IFERROR('1-Kurs'!L533/'1-Kurs'!L532-1,"")&lt;&gt;-100%,IFERROR('1-Kurs'!L533/'1-Kurs'!L532-1,""),"")</f>
        <v/>
      </c>
      <c r="M533" s="1" t="str">
        <f>IF(IFERROR('1-Kurs'!M533/'1-Kurs'!M532-1,"")&lt;&gt;-100%,IFERROR('1-Kurs'!M533/'1-Kurs'!M532-1,""),"")</f>
        <v/>
      </c>
      <c r="N533" s="1" t="str">
        <f>IF(IFERROR('1-Kurs'!N533/'1-Kurs'!N532-1,"")&lt;&gt;-100%,IFERROR('1-Kurs'!N533/'1-Kurs'!N532-1,""),"")</f>
        <v/>
      </c>
      <c r="O533" s="1" t="str">
        <f>IF(IFERROR('1-Kurs'!O533/'1-Kurs'!O532-1,"")&lt;&gt;-100%,IFERROR('1-Kurs'!O533/'1-Kurs'!O532-1,""),"")</f>
        <v/>
      </c>
      <c r="P533" s="1" t="str">
        <f>IF(IFERROR('1-Kurs'!P533/'1-Kurs'!P532-1,"")&lt;&gt;-100%,IFERROR('1-Kurs'!P533/'1-Kurs'!P532-1,""),"")</f>
        <v/>
      </c>
      <c r="Q533" s="1" t="str">
        <f>IF(IFERROR('1-Kurs'!Q533/'1-Kurs'!Q532-1,"")&lt;&gt;-100%,IFERROR('1-Kurs'!Q533/'1-Kurs'!Q532-1,""),"")</f>
        <v/>
      </c>
      <c r="R533" s="1" t="str">
        <f>IF(IFERROR('1-Kurs'!R533/'1-Kurs'!R532-1,"")&lt;&gt;-100%,IFERROR('1-Kurs'!R533/'1-Kurs'!R532-1,""),"")</f>
        <v/>
      </c>
      <c r="S533" s="1" t="str">
        <f>IF(IFERROR('1-Kurs'!S533/'1-Kurs'!S532-1,"")&lt;&gt;-100%,IFERROR('1-Kurs'!S533/'1-Kurs'!S532-1,""),"")</f>
        <v/>
      </c>
      <c r="T533" s="1" t="str">
        <f>IF(IFERROR('1-Kurs'!T533/'1-Kurs'!T532-1,"")&lt;&gt;-100%,IFERROR('1-Kurs'!T533/'1-Kurs'!T532-1,""),"")</f>
        <v/>
      </c>
      <c r="U533" s="1" t="str">
        <f>IF(IFERROR('1-Kurs'!U533/'1-Kurs'!U532-1,"")&lt;&gt;-100%,IFERROR('1-Kurs'!U533/'1-Kurs'!U532-1,""),"")</f>
        <v/>
      </c>
      <c r="V533" s="1" t="str">
        <f>IF(IFERROR('1-Kurs'!V533/'1-Kurs'!V532-1,"")&lt;&gt;-100%,IFERROR('1-Kurs'!V533/'1-Kurs'!V532-1,""),"")</f>
        <v/>
      </c>
      <c r="W533" s="1" t="str">
        <f>IF(IFERROR('1-Kurs'!W533/'1-Kurs'!W532-1,"")&lt;&gt;-100%,IFERROR('1-Kurs'!W533/'1-Kurs'!W532-1,""),"")</f>
        <v/>
      </c>
      <c r="X533" s="1" t="str">
        <f>IF(IFERROR('1-Kurs'!X533/'1-Kurs'!X532-1,"")&lt;&gt;-100%,IFERROR('1-Kurs'!X533/'1-Kurs'!X532-1,""),"")</f>
        <v/>
      </c>
      <c r="Y533" s="1" t="str">
        <f>IF(IFERROR('1-Kurs'!Y533/'1-Kurs'!Y532-1,"")&lt;&gt;-100%,IFERROR('1-Kurs'!Y533/'1-Kurs'!Y532-1,""),"")</f>
        <v/>
      </c>
      <c r="Z533" s="1" t="str">
        <f>IF(IFERROR('1-Kurs'!Z533/'1-Kurs'!Z532-1,"")&lt;&gt;-100%,IFERROR('1-Kurs'!Z533/'1-Kurs'!Z532-1,""),"")</f>
        <v/>
      </c>
      <c r="AA533" s="1" t="str">
        <f>IF(IFERROR('1-Kurs'!AA533/'1-Kurs'!AA532-1,"")&lt;&gt;-100%,IFERROR('1-Kurs'!AA533/'1-Kurs'!AA532-1,""),"")</f>
        <v/>
      </c>
      <c r="AB533" s="1" t="str">
        <f>IF(IFERROR('1-Kurs'!AB533/'1-Kurs'!AB532-1,"")&lt;&gt;-100%,IFERROR('1-Kurs'!AB533/'1-Kurs'!AB532-1,""),"")</f>
        <v/>
      </c>
      <c r="AC533" s="5"/>
    </row>
    <row r="534" spans="1:29" ht="12.75" customHeight="1" x14ac:dyDescent="0.2">
      <c r="A534" s="9" t="str">
        <f>IF('1-Kurs'!A534=0,"",'1-Kurs'!A534)</f>
        <v/>
      </c>
      <c r="B534" s="1" t="str">
        <f>IF(IFERROR('1-Kurs'!B534/'1-Kurs'!B533-1,"")&lt;&gt;-100%,IFERROR('1-Kurs'!B534/'1-Kurs'!B533-1,""),"")</f>
        <v/>
      </c>
      <c r="C534" s="1" t="str">
        <f>IF(IFERROR('1-Kurs'!C534/'1-Kurs'!C533-1,"")&lt;&gt;-100%,IFERROR('1-Kurs'!C534/'1-Kurs'!C533-1,""),"")</f>
        <v/>
      </c>
      <c r="D534" s="1" t="str">
        <f>IF(IFERROR('1-Kurs'!D534/'1-Kurs'!D533-1,"")&lt;&gt;-100%,IFERROR('1-Kurs'!D534/'1-Kurs'!D533-1,""),"")</f>
        <v/>
      </c>
      <c r="E534" s="1" t="str">
        <f>IF(IFERROR('1-Kurs'!E534/'1-Kurs'!E533-1,"")&lt;&gt;-100%,IFERROR('1-Kurs'!E534/'1-Kurs'!E533-1,""),"")</f>
        <v/>
      </c>
      <c r="F534" s="1" t="str">
        <f>IF(IFERROR('1-Kurs'!F534/'1-Kurs'!F533-1,"")&lt;&gt;-100%,IFERROR('1-Kurs'!F534/'1-Kurs'!F533-1,""),"")</f>
        <v/>
      </c>
      <c r="G534" s="1" t="str">
        <f>IF(IFERROR('1-Kurs'!G534/'1-Kurs'!G533-1,"")&lt;&gt;-100%,IFERROR('1-Kurs'!G534/'1-Kurs'!G533-1,""),"")</f>
        <v/>
      </c>
      <c r="H534" s="1" t="str">
        <f>IF(IFERROR('1-Kurs'!H534/'1-Kurs'!H533-1,"")&lt;&gt;-100%,IFERROR('1-Kurs'!H534/'1-Kurs'!H533-1,""),"")</f>
        <v/>
      </c>
      <c r="I534" s="1" t="str">
        <f>IF(IFERROR('1-Kurs'!I534/'1-Kurs'!I533-1,"")&lt;&gt;-100%,IFERROR('1-Kurs'!I534/'1-Kurs'!I533-1,""),"")</f>
        <v/>
      </c>
      <c r="J534" s="1" t="str">
        <f>IF(IFERROR('1-Kurs'!J534/'1-Kurs'!J533-1,"")&lt;&gt;-100%,IFERROR('1-Kurs'!J534/'1-Kurs'!J533-1,""),"")</f>
        <v/>
      </c>
      <c r="K534" s="1" t="str">
        <f>IF(IFERROR('1-Kurs'!K534/'1-Kurs'!K533-1,"")&lt;&gt;-100%,IFERROR('1-Kurs'!K534/'1-Kurs'!K533-1,""),"")</f>
        <v/>
      </c>
      <c r="L534" s="1" t="str">
        <f>IF(IFERROR('1-Kurs'!L534/'1-Kurs'!L533-1,"")&lt;&gt;-100%,IFERROR('1-Kurs'!L534/'1-Kurs'!L533-1,""),"")</f>
        <v/>
      </c>
      <c r="M534" s="1" t="str">
        <f>IF(IFERROR('1-Kurs'!M534/'1-Kurs'!M533-1,"")&lt;&gt;-100%,IFERROR('1-Kurs'!M534/'1-Kurs'!M533-1,""),"")</f>
        <v/>
      </c>
      <c r="N534" s="1" t="str">
        <f>IF(IFERROR('1-Kurs'!N534/'1-Kurs'!N533-1,"")&lt;&gt;-100%,IFERROR('1-Kurs'!N534/'1-Kurs'!N533-1,""),"")</f>
        <v/>
      </c>
      <c r="O534" s="1" t="str">
        <f>IF(IFERROR('1-Kurs'!O534/'1-Kurs'!O533-1,"")&lt;&gt;-100%,IFERROR('1-Kurs'!O534/'1-Kurs'!O533-1,""),"")</f>
        <v/>
      </c>
      <c r="P534" s="1" t="str">
        <f>IF(IFERROR('1-Kurs'!P534/'1-Kurs'!P533-1,"")&lt;&gt;-100%,IFERROR('1-Kurs'!P534/'1-Kurs'!P533-1,""),"")</f>
        <v/>
      </c>
      <c r="Q534" s="1" t="str">
        <f>IF(IFERROR('1-Kurs'!Q534/'1-Kurs'!Q533-1,"")&lt;&gt;-100%,IFERROR('1-Kurs'!Q534/'1-Kurs'!Q533-1,""),"")</f>
        <v/>
      </c>
      <c r="R534" s="1" t="str">
        <f>IF(IFERROR('1-Kurs'!R534/'1-Kurs'!R533-1,"")&lt;&gt;-100%,IFERROR('1-Kurs'!R534/'1-Kurs'!R533-1,""),"")</f>
        <v/>
      </c>
      <c r="S534" s="1" t="str">
        <f>IF(IFERROR('1-Kurs'!S534/'1-Kurs'!S533-1,"")&lt;&gt;-100%,IFERROR('1-Kurs'!S534/'1-Kurs'!S533-1,""),"")</f>
        <v/>
      </c>
      <c r="T534" s="1" t="str">
        <f>IF(IFERROR('1-Kurs'!T534/'1-Kurs'!T533-1,"")&lt;&gt;-100%,IFERROR('1-Kurs'!T534/'1-Kurs'!T533-1,""),"")</f>
        <v/>
      </c>
      <c r="U534" s="1" t="str">
        <f>IF(IFERROR('1-Kurs'!U534/'1-Kurs'!U533-1,"")&lt;&gt;-100%,IFERROR('1-Kurs'!U534/'1-Kurs'!U533-1,""),"")</f>
        <v/>
      </c>
      <c r="V534" s="1" t="str">
        <f>IF(IFERROR('1-Kurs'!V534/'1-Kurs'!V533-1,"")&lt;&gt;-100%,IFERROR('1-Kurs'!V534/'1-Kurs'!V533-1,""),"")</f>
        <v/>
      </c>
      <c r="W534" s="1" t="str">
        <f>IF(IFERROR('1-Kurs'!W534/'1-Kurs'!W533-1,"")&lt;&gt;-100%,IFERROR('1-Kurs'!W534/'1-Kurs'!W533-1,""),"")</f>
        <v/>
      </c>
      <c r="X534" s="1" t="str">
        <f>IF(IFERROR('1-Kurs'!X534/'1-Kurs'!X533-1,"")&lt;&gt;-100%,IFERROR('1-Kurs'!X534/'1-Kurs'!X533-1,""),"")</f>
        <v/>
      </c>
      <c r="Y534" s="1" t="str">
        <f>IF(IFERROR('1-Kurs'!Y534/'1-Kurs'!Y533-1,"")&lt;&gt;-100%,IFERROR('1-Kurs'!Y534/'1-Kurs'!Y533-1,""),"")</f>
        <v/>
      </c>
      <c r="Z534" s="1" t="str">
        <f>IF(IFERROR('1-Kurs'!Z534/'1-Kurs'!Z533-1,"")&lt;&gt;-100%,IFERROR('1-Kurs'!Z534/'1-Kurs'!Z533-1,""),"")</f>
        <v/>
      </c>
      <c r="AA534" s="1" t="str">
        <f>IF(IFERROR('1-Kurs'!AA534/'1-Kurs'!AA533-1,"")&lt;&gt;-100%,IFERROR('1-Kurs'!AA534/'1-Kurs'!AA533-1,""),"")</f>
        <v/>
      </c>
      <c r="AB534" s="1" t="str">
        <f>IF(IFERROR('1-Kurs'!AB534/'1-Kurs'!AB533-1,"")&lt;&gt;-100%,IFERROR('1-Kurs'!AB534/'1-Kurs'!AB533-1,""),"")</f>
        <v/>
      </c>
      <c r="AC534" s="5"/>
    </row>
    <row r="535" spans="1:29" ht="12.75" customHeight="1" x14ac:dyDescent="0.2">
      <c r="A535" s="9" t="str">
        <f>IF('1-Kurs'!A535=0,"",'1-Kurs'!A535)</f>
        <v/>
      </c>
      <c r="B535" s="1" t="str">
        <f>IF(IFERROR('1-Kurs'!B535/'1-Kurs'!B534-1,"")&lt;&gt;-100%,IFERROR('1-Kurs'!B535/'1-Kurs'!B534-1,""),"")</f>
        <v/>
      </c>
      <c r="C535" s="1" t="str">
        <f>IF(IFERROR('1-Kurs'!C535/'1-Kurs'!C534-1,"")&lt;&gt;-100%,IFERROR('1-Kurs'!C535/'1-Kurs'!C534-1,""),"")</f>
        <v/>
      </c>
      <c r="D535" s="1" t="str">
        <f>IF(IFERROR('1-Kurs'!D535/'1-Kurs'!D534-1,"")&lt;&gt;-100%,IFERROR('1-Kurs'!D535/'1-Kurs'!D534-1,""),"")</f>
        <v/>
      </c>
      <c r="E535" s="1" t="str">
        <f>IF(IFERROR('1-Kurs'!E535/'1-Kurs'!E534-1,"")&lt;&gt;-100%,IFERROR('1-Kurs'!E535/'1-Kurs'!E534-1,""),"")</f>
        <v/>
      </c>
      <c r="F535" s="1" t="str">
        <f>IF(IFERROR('1-Kurs'!F535/'1-Kurs'!F534-1,"")&lt;&gt;-100%,IFERROR('1-Kurs'!F535/'1-Kurs'!F534-1,""),"")</f>
        <v/>
      </c>
      <c r="G535" s="1" t="str">
        <f>IF(IFERROR('1-Kurs'!G535/'1-Kurs'!G534-1,"")&lt;&gt;-100%,IFERROR('1-Kurs'!G535/'1-Kurs'!G534-1,""),"")</f>
        <v/>
      </c>
      <c r="H535" s="1" t="str">
        <f>IF(IFERROR('1-Kurs'!H535/'1-Kurs'!H534-1,"")&lt;&gt;-100%,IFERROR('1-Kurs'!H535/'1-Kurs'!H534-1,""),"")</f>
        <v/>
      </c>
      <c r="I535" s="1" t="str">
        <f>IF(IFERROR('1-Kurs'!I535/'1-Kurs'!I534-1,"")&lt;&gt;-100%,IFERROR('1-Kurs'!I535/'1-Kurs'!I534-1,""),"")</f>
        <v/>
      </c>
      <c r="J535" s="1" t="str">
        <f>IF(IFERROR('1-Kurs'!J535/'1-Kurs'!J534-1,"")&lt;&gt;-100%,IFERROR('1-Kurs'!J535/'1-Kurs'!J534-1,""),"")</f>
        <v/>
      </c>
      <c r="K535" s="1" t="str">
        <f>IF(IFERROR('1-Kurs'!K535/'1-Kurs'!K534-1,"")&lt;&gt;-100%,IFERROR('1-Kurs'!K535/'1-Kurs'!K534-1,""),"")</f>
        <v/>
      </c>
      <c r="L535" s="1" t="str">
        <f>IF(IFERROR('1-Kurs'!L535/'1-Kurs'!L534-1,"")&lt;&gt;-100%,IFERROR('1-Kurs'!L535/'1-Kurs'!L534-1,""),"")</f>
        <v/>
      </c>
      <c r="M535" s="1" t="str">
        <f>IF(IFERROR('1-Kurs'!M535/'1-Kurs'!M534-1,"")&lt;&gt;-100%,IFERROR('1-Kurs'!M535/'1-Kurs'!M534-1,""),"")</f>
        <v/>
      </c>
      <c r="N535" s="1" t="str">
        <f>IF(IFERROR('1-Kurs'!N535/'1-Kurs'!N534-1,"")&lt;&gt;-100%,IFERROR('1-Kurs'!N535/'1-Kurs'!N534-1,""),"")</f>
        <v/>
      </c>
      <c r="O535" s="1" t="str">
        <f>IF(IFERROR('1-Kurs'!O535/'1-Kurs'!O534-1,"")&lt;&gt;-100%,IFERROR('1-Kurs'!O535/'1-Kurs'!O534-1,""),"")</f>
        <v/>
      </c>
      <c r="P535" s="1" t="str">
        <f>IF(IFERROR('1-Kurs'!P535/'1-Kurs'!P534-1,"")&lt;&gt;-100%,IFERROR('1-Kurs'!P535/'1-Kurs'!P534-1,""),"")</f>
        <v/>
      </c>
      <c r="Q535" s="1" t="str">
        <f>IF(IFERROR('1-Kurs'!Q535/'1-Kurs'!Q534-1,"")&lt;&gt;-100%,IFERROR('1-Kurs'!Q535/'1-Kurs'!Q534-1,""),"")</f>
        <v/>
      </c>
      <c r="R535" s="1" t="str">
        <f>IF(IFERROR('1-Kurs'!R535/'1-Kurs'!R534-1,"")&lt;&gt;-100%,IFERROR('1-Kurs'!R535/'1-Kurs'!R534-1,""),"")</f>
        <v/>
      </c>
      <c r="S535" s="1" t="str">
        <f>IF(IFERROR('1-Kurs'!S535/'1-Kurs'!S534-1,"")&lt;&gt;-100%,IFERROR('1-Kurs'!S535/'1-Kurs'!S534-1,""),"")</f>
        <v/>
      </c>
      <c r="T535" s="1" t="str">
        <f>IF(IFERROR('1-Kurs'!T535/'1-Kurs'!T534-1,"")&lt;&gt;-100%,IFERROR('1-Kurs'!T535/'1-Kurs'!T534-1,""),"")</f>
        <v/>
      </c>
      <c r="U535" s="1" t="str">
        <f>IF(IFERROR('1-Kurs'!U535/'1-Kurs'!U534-1,"")&lt;&gt;-100%,IFERROR('1-Kurs'!U535/'1-Kurs'!U534-1,""),"")</f>
        <v/>
      </c>
      <c r="V535" s="1" t="str">
        <f>IF(IFERROR('1-Kurs'!V535/'1-Kurs'!V534-1,"")&lt;&gt;-100%,IFERROR('1-Kurs'!V535/'1-Kurs'!V534-1,""),"")</f>
        <v/>
      </c>
      <c r="W535" s="1" t="str">
        <f>IF(IFERROR('1-Kurs'!W535/'1-Kurs'!W534-1,"")&lt;&gt;-100%,IFERROR('1-Kurs'!W535/'1-Kurs'!W534-1,""),"")</f>
        <v/>
      </c>
      <c r="X535" s="1" t="str">
        <f>IF(IFERROR('1-Kurs'!X535/'1-Kurs'!X534-1,"")&lt;&gt;-100%,IFERROR('1-Kurs'!X535/'1-Kurs'!X534-1,""),"")</f>
        <v/>
      </c>
      <c r="Y535" s="1" t="str">
        <f>IF(IFERROR('1-Kurs'!Y535/'1-Kurs'!Y534-1,"")&lt;&gt;-100%,IFERROR('1-Kurs'!Y535/'1-Kurs'!Y534-1,""),"")</f>
        <v/>
      </c>
      <c r="Z535" s="1" t="str">
        <f>IF(IFERROR('1-Kurs'!Z535/'1-Kurs'!Z534-1,"")&lt;&gt;-100%,IFERROR('1-Kurs'!Z535/'1-Kurs'!Z534-1,""),"")</f>
        <v/>
      </c>
      <c r="AA535" s="1" t="str">
        <f>IF(IFERROR('1-Kurs'!AA535/'1-Kurs'!AA534-1,"")&lt;&gt;-100%,IFERROR('1-Kurs'!AA535/'1-Kurs'!AA534-1,""),"")</f>
        <v/>
      </c>
      <c r="AB535" s="1" t="str">
        <f>IF(IFERROR('1-Kurs'!AB535/'1-Kurs'!AB534-1,"")&lt;&gt;-100%,IFERROR('1-Kurs'!AB535/'1-Kurs'!AB534-1,""),"")</f>
        <v/>
      </c>
      <c r="AC535" s="5"/>
    </row>
    <row r="536" spans="1:29" ht="12.75" customHeight="1" x14ac:dyDescent="0.2">
      <c r="A536" s="9" t="str">
        <f>IF('1-Kurs'!A536=0,"",'1-Kurs'!A536)</f>
        <v/>
      </c>
      <c r="B536" s="1" t="str">
        <f>IF(IFERROR('1-Kurs'!B536/'1-Kurs'!B535-1,"")&lt;&gt;-100%,IFERROR('1-Kurs'!B536/'1-Kurs'!B535-1,""),"")</f>
        <v/>
      </c>
      <c r="C536" s="1" t="str">
        <f>IF(IFERROR('1-Kurs'!C536/'1-Kurs'!C535-1,"")&lt;&gt;-100%,IFERROR('1-Kurs'!C536/'1-Kurs'!C535-1,""),"")</f>
        <v/>
      </c>
      <c r="D536" s="1" t="str">
        <f>IF(IFERROR('1-Kurs'!D536/'1-Kurs'!D535-1,"")&lt;&gt;-100%,IFERROR('1-Kurs'!D536/'1-Kurs'!D535-1,""),"")</f>
        <v/>
      </c>
      <c r="E536" s="1" t="str">
        <f>IF(IFERROR('1-Kurs'!E536/'1-Kurs'!E535-1,"")&lt;&gt;-100%,IFERROR('1-Kurs'!E536/'1-Kurs'!E535-1,""),"")</f>
        <v/>
      </c>
      <c r="F536" s="1" t="str">
        <f>IF(IFERROR('1-Kurs'!F536/'1-Kurs'!F535-1,"")&lt;&gt;-100%,IFERROR('1-Kurs'!F536/'1-Kurs'!F535-1,""),"")</f>
        <v/>
      </c>
      <c r="G536" s="1" t="str">
        <f>IF(IFERROR('1-Kurs'!G536/'1-Kurs'!G535-1,"")&lt;&gt;-100%,IFERROR('1-Kurs'!G536/'1-Kurs'!G535-1,""),"")</f>
        <v/>
      </c>
      <c r="H536" s="1" t="str">
        <f>IF(IFERROR('1-Kurs'!H536/'1-Kurs'!H535-1,"")&lt;&gt;-100%,IFERROR('1-Kurs'!H536/'1-Kurs'!H535-1,""),"")</f>
        <v/>
      </c>
      <c r="I536" s="1" t="str">
        <f>IF(IFERROR('1-Kurs'!I536/'1-Kurs'!I535-1,"")&lt;&gt;-100%,IFERROR('1-Kurs'!I536/'1-Kurs'!I535-1,""),"")</f>
        <v/>
      </c>
      <c r="J536" s="1" t="str">
        <f>IF(IFERROR('1-Kurs'!J536/'1-Kurs'!J535-1,"")&lt;&gt;-100%,IFERROR('1-Kurs'!J536/'1-Kurs'!J535-1,""),"")</f>
        <v/>
      </c>
      <c r="K536" s="1" t="str">
        <f>IF(IFERROR('1-Kurs'!K536/'1-Kurs'!K535-1,"")&lt;&gt;-100%,IFERROR('1-Kurs'!K536/'1-Kurs'!K535-1,""),"")</f>
        <v/>
      </c>
      <c r="L536" s="1" t="str">
        <f>IF(IFERROR('1-Kurs'!L536/'1-Kurs'!L535-1,"")&lt;&gt;-100%,IFERROR('1-Kurs'!L536/'1-Kurs'!L535-1,""),"")</f>
        <v/>
      </c>
      <c r="M536" s="1" t="str">
        <f>IF(IFERROR('1-Kurs'!M536/'1-Kurs'!M535-1,"")&lt;&gt;-100%,IFERROR('1-Kurs'!M536/'1-Kurs'!M535-1,""),"")</f>
        <v/>
      </c>
      <c r="N536" s="1" t="str">
        <f>IF(IFERROR('1-Kurs'!N536/'1-Kurs'!N535-1,"")&lt;&gt;-100%,IFERROR('1-Kurs'!N536/'1-Kurs'!N535-1,""),"")</f>
        <v/>
      </c>
      <c r="O536" s="1" t="str">
        <f>IF(IFERROR('1-Kurs'!O536/'1-Kurs'!O535-1,"")&lt;&gt;-100%,IFERROR('1-Kurs'!O536/'1-Kurs'!O535-1,""),"")</f>
        <v/>
      </c>
      <c r="P536" s="1" t="str">
        <f>IF(IFERROR('1-Kurs'!P536/'1-Kurs'!P535-1,"")&lt;&gt;-100%,IFERROR('1-Kurs'!P536/'1-Kurs'!P535-1,""),"")</f>
        <v/>
      </c>
      <c r="Q536" s="1" t="str">
        <f>IF(IFERROR('1-Kurs'!Q536/'1-Kurs'!Q535-1,"")&lt;&gt;-100%,IFERROR('1-Kurs'!Q536/'1-Kurs'!Q535-1,""),"")</f>
        <v/>
      </c>
      <c r="R536" s="1" t="str">
        <f>IF(IFERROR('1-Kurs'!R536/'1-Kurs'!R535-1,"")&lt;&gt;-100%,IFERROR('1-Kurs'!R536/'1-Kurs'!R535-1,""),"")</f>
        <v/>
      </c>
      <c r="S536" s="1" t="str">
        <f>IF(IFERROR('1-Kurs'!S536/'1-Kurs'!S535-1,"")&lt;&gt;-100%,IFERROR('1-Kurs'!S536/'1-Kurs'!S535-1,""),"")</f>
        <v/>
      </c>
      <c r="T536" s="1" t="str">
        <f>IF(IFERROR('1-Kurs'!T536/'1-Kurs'!T535-1,"")&lt;&gt;-100%,IFERROR('1-Kurs'!T536/'1-Kurs'!T535-1,""),"")</f>
        <v/>
      </c>
      <c r="U536" s="1" t="str">
        <f>IF(IFERROR('1-Kurs'!U536/'1-Kurs'!U535-1,"")&lt;&gt;-100%,IFERROR('1-Kurs'!U536/'1-Kurs'!U535-1,""),"")</f>
        <v/>
      </c>
      <c r="V536" s="1" t="str">
        <f>IF(IFERROR('1-Kurs'!V536/'1-Kurs'!V535-1,"")&lt;&gt;-100%,IFERROR('1-Kurs'!V536/'1-Kurs'!V535-1,""),"")</f>
        <v/>
      </c>
      <c r="W536" s="1" t="str">
        <f>IF(IFERROR('1-Kurs'!W536/'1-Kurs'!W535-1,"")&lt;&gt;-100%,IFERROR('1-Kurs'!W536/'1-Kurs'!W535-1,""),"")</f>
        <v/>
      </c>
      <c r="X536" s="1" t="str">
        <f>IF(IFERROR('1-Kurs'!X536/'1-Kurs'!X535-1,"")&lt;&gt;-100%,IFERROR('1-Kurs'!X536/'1-Kurs'!X535-1,""),"")</f>
        <v/>
      </c>
      <c r="Y536" s="1" t="str">
        <f>IF(IFERROR('1-Kurs'!Y536/'1-Kurs'!Y535-1,"")&lt;&gt;-100%,IFERROR('1-Kurs'!Y536/'1-Kurs'!Y535-1,""),"")</f>
        <v/>
      </c>
      <c r="Z536" s="1" t="str">
        <f>IF(IFERROR('1-Kurs'!Z536/'1-Kurs'!Z535-1,"")&lt;&gt;-100%,IFERROR('1-Kurs'!Z536/'1-Kurs'!Z535-1,""),"")</f>
        <v/>
      </c>
      <c r="AA536" s="1" t="str">
        <f>IF(IFERROR('1-Kurs'!AA536/'1-Kurs'!AA535-1,"")&lt;&gt;-100%,IFERROR('1-Kurs'!AA536/'1-Kurs'!AA535-1,""),"")</f>
        <v/>
      </c>
      <c r="AB536" s="1" t="str">
        <f>IF(IFERROR('1-Kurs'!AB536/'1-Kurs'!AB535-1,"")&lt;&gt;-100%,IFERROR('1-Kurs'!AB536/'1-Kurs'!AB535-1,""),"")</f>
        <v/>
      </c>
      <c r="AC536" s="5"/>
    </row>
    <row r="537" spans="1:29" ht="12.75" customHeight="1" x14ac:dyDescent="0.2">
      <c r="A537" s="9" t="str">
        <f>IF('1-Kurs'!A537=0,"",'1-Kurs'!A537)</f>
        <v/>
      </c>
      <c r="B537" s="1" t="str">
        <f>IF(IFERROR('1-Kurs'!B537/'1-Kurs'!B536-1,"")&lt;&gt;-100%,IFERROR('1-Kurs'!B537/'1-Kurs'!B536-1,""),"")</f>
        <v/>
      </c>
      <c r="C537" s="1" t="str">
        <f>IF(IFERROR('1-Kurs'!C537/'1-Kurs'!C536-1,"")&lt;&gt;-100%,IFERROR('1-Kurs'!C537/'1-Kurs'!C536-1,""),"")</f>
        <v/>
      </c>
      <c r="D537" s="1" t="str">
        <f>IF(IFERROR('1-Kurs'!D537/'1-Kurs'!D536-1,"")&lt;&gt;-100%,IFERROR('1-Kurs'!D537/'1-Kurs'!D536-1,""),"")</f>
        <v/>
      </c>
      <c r="E537" s="1" t="str">
        <f>IF(IFERROR('1-Kurs'!E537/'1-Kurs'!E536-1,"")&lt;&gt;-100%,IFERROR('1-Kurs'!E537/'1-Kurs'!E536-1,""),"")</f>
        <v/>
      </c>
      <c r="F537" s="1" t="str">
        <f>IF(IFERROR('1-Kurs'!F537/'1-Kurs'!F536-1,"")&lt;&gt;-100%,IFERROR('1-Kurs'!F537/'1-Kurs'!F536-1,""),"")</f>
        <v/>
      </c>
      <c r="G537" s="1" t="str">
        <f>IF(IFERROR('1-Kurs'!G537/'1-Kurs'!G536-1,"")&lt;&gt;-100%,IFERROR('1-Kurs'!G537/'1-Kurs'!G536-1,""),"")</f>
        <v/>
      </c>
      <c r="H537" s="1" t="str">
        <f>IF(IFERROR('1-Kurs'!H537/'1-Kurs'!H536-1,"")&lt;&gt;-100%,IFERROR('1-Kurs'!H537/'1-Kurs'!H536-1,""),"")</f>
        <v/>
      </c>
      <c r="I537" s="1" t="str">
        <f>IF(IFERROR('1-Kurs'!I537/'1-Kurs'!I536-1,"")&lt;&gt;-100%,IFERROR('1-Kurs'!I537/'1-Kurs'!I536-1,""),"")</f>
        <v/>
      </c>
      <c r="J537" s="1" t="str">
        <f>IF(IFERROR('1-Kurs'!J537/'1-Kurs'!J536-1,"")&lt;&gt;-100%,IFERROR('1-Kurs'!J537/'1-Kurs'!J536-1,""),"")</f>
        <v/>
      </c>
      <c r="K537" s="1" t="str">
        <f>IF(IFERROR('1-Kurs'!K537/'1-Kurs'!K536-1,"")&lt;&gt;-100%,IFERROR('1-Kurs'!K537/'1-Kurs'!K536-1,""),"")</f>
        <v/>
      </c>
      <c r="L537" s="1" t="str">
        <f>IF(IFERROR('1-Kurs'!L537/'1-Kurs'!L536-1,"")&lt;&gt;-100%,IFERROR('1-Kurs'!L537/'1-Kurs'!L536-1,""),"")</f>
        <v/>
      </c>
      <c r="M537" s="1" t="str">
        <f>IF(IFERROR('1-Kurs'!M537/'1-Kurs'!M536-1,"")&lt;&gt;-100%,IFERROR('1-Kurs'!M537/'1-Kurs'!M536-1,""),"")</f>
        <v/>
      </c>
      <c r="N537" s="1" t="str">
        <f>IF(IFERROR('1-Kurs'!N537/'1-Kurs'!N536-1,"")&lt;&gt;-100%,IFERROR('1-Kurs'!N537/'1-Kurs'!N536-1,""),"")</f>
        <v/>
      </c>
      <c r="O537" s="1" t="str">
        <f>IF(IFERROR('1-Kurs'!O537/'1-Kurs'!O536-1,"")&lt;&gt;-100%,IFERROR('1-Kurs'!O537/'1-Kurs'!O536-1,""),"")</f>
        <v/>
      </c>
      <c r="P537" s="1" t="str">
        <f>IF(IFERROR('1-Kurs'!P537/'1-Kurs'!P536-1,"")&lt;&gt;-100%,IFERROR('1-Kurs'!P537/'1-Kurs'!P536-1,""),"")</f>
        <v/>
      </c>
      <c r="Q537" s="1" t="str">
        <f>IF(IFERROR('1-Kurs'!Q537/'1-Kurs'!Q536-1,"")&lt;&gt;-100%,IFERROR('1-Kurs'!Q537/'1-Kurs'!Q536-1,""),"")</f>
        <v/>
      </c>
      <c r="R537" s="1" t="str">
        <f>IF(IFERROR('1-Kurs'!R537/'1-Kurs'!R536-1,"")&lt;&gt;-100%,IFERROR('1-Kurs'!R537/'1-Kurs'!R536-1,""),"")</f>
        <v/>
      </c>
      <c r="S537" s="1" t="str">
        <f>IF(IFERROR('1-Kurs'!S537/'1-Kurs'!S536-1,"")&lt;&gt;-100%,IFERROR('1-Kurs'!S537/'1-Kurs'!S536-1,""),"")</f>
        <v/>
      </c>
      <c r="T537" s="1" t="str">
        <f>IF(IFERROR('1-Kurs'!T537/'1-Kurs'!T536-1,"")&lt;&gt;-100%,IFERROR('1-Kurs'!T537/'1-Kurs'!T536-1,""),"")</f>
        <v/>
      </c>
      <c r="U537" s="1" t="str">
        <f>IF(IFERROR('1-Kurs'!U537/'1-Kurs'!U536-1,"")&lt;&gt;-100%,IFERROR('1-Kurs'!U537/'1-Kurs'!U536-1,""),"")</f>
        <v/>
      </c>
      <c r="V537" s="1" t="str">
        <f>IF(IFERROR('1-Kurs'!V537/'1-Kurs'!V536-1,"")&lt;&gt;-100%,IFERROR('1-Kurs'!V537/'1-Kurs'!V536-1,""),"")</f>
        <v/>
      </c>
      <c r="W537" s="1" t="str">
        <f>IF(IFERROR('1-Kurs'!W537/'1-Kurs'!W536-1,"")&lt;&gt;-100%,IFERROR('1-Kurs'!W537/'1-Kurs'!W536-1,""),"")</f>
        <v/>
      </c>
      <c r="X537" s="1" t="str">
        <f>IF(IFERROR('1-Kurs'!X537/'1-Kurs'!X536-1,"")&lt;&gt;-100%,IFERROR('1-Kurs'!X537/'1-Kurs'!X536-1,""),"")</f>
        <v/>
      </c>
      <c r="Y537" s="1" t="str">
        <f>IF(IFERROR('1-Kurs'!Y537/'1-Kurs'!Y536-1,"")&lt;&gt;-100%,IFERROR('1-Kurs'!Y537/'1-Kurs'!Y536-1,""),"")</f>
        <v/>
      </c>
      <c r="Z537" s="1" t="str">
        <f>IF(IFERROR('1-Kurs'!Z537/'1-Kurs'!Z536-1,"")&lt;&gt;-100%,IFERROR('1-Kurs'!Z537/'1-Kurs'!Z536-1,""),"")</f>
        <v/>
      </c>
      <c r="AA537" s="1" t="str">
        <f>IF(IFERROR('1-Kurs'!AA537/'1-Kurs'!AA536-1,"")&lt;&gt;-100%,IFERROR('1-Kurs'!AA537/'1-Kurs'!AA536-1,""),"")</f>
        <v/>
      </c>
      <c r="AB537" s="1" t="str">
        <f>IF(IFERROR('1-Kurs'!AB537/'1-Kurs'!AB536-1,"")&lt;&gt;-100%,IFERROR('1-Kurs'!AB537/'1-Kurs'!AB536-1,""),"")</f>
        <v/>
      </c>
      <c r="AC537" s="5"/>
    </row>
    <row r="538" spans="1:29" ht="12.75" customHeight="1" x14ac:dyDescent="0.2">
      <c r="A538" s="9" t="str">
        <f>IF('1-Kurs'!A538=0,"",'1-Kurs'!A538)</f>
        <v/>
      </c>
      <c r="B538" s="1" t="str">
        <f>IF(IFERROR('1-Kurs'!B538/'1-Kurs'!B537-1,"")&lt;&gt;-100%,IFERROR('1-Kurs'!B538/'1-Kurs'!B537-1,""),"")</f>
        <v/>
      </c>
      <c r="C538" s="1" t="str">
        <f>IF(IFERROR('1-Kurs'!C538/'1-Kurs'!C537-1,"")&lt;&gt;-100%,IFERROR('1-Kurs'!C538/'1-Kurs'!C537-1,""),"")</f>
        <v/>
      </c>
      <c r="D538" s="1" t="str">
        <f>IF(IFERROR('1-Kurs'!D538/'1-Kurs'!D537-1,"")&lt;&gt;-100%,IFERROR('1-Kurs'!D538/'1-Kurs'!D537-1,""),"")</f>
        <v/>
      </c>
      <c r="E538" s="1" t="str">
        <f>IF(IFERROR('1-Kurs'!E538/'1-Kurs'!E537-1,"")&lt;&gt;-100%,IFERROR('1-Kurs'!E538/'1-Kurs'!E537-1,""),"")</f>
        <v/>
      </c>
      <c r="F538" s="1" t="str">
        <f>IF(IFERROR('1-Kurs'!F538/'1-Kurs'!F537-1,"")&lt;&gt;-100%,IFERROR('1-Kurs'!F538/'1-Kurs'!F537-1,""),"")</f>
        <v/>
      </c>
      <c r="G538" s="1" t="str">
        <f>IF(IFERROR('1-Kurs'!G538/'1-Kurs'!G537-1,"")&lt;&gt;-100%,IFERROR('1-Kurs'!G538/'1-Kurs'!G537-1,""),"")</f>
        <v/>
      </c>
      <c r="H538" s="1" t="str">
        <f>IF(IFERROR('1-Kurs'!H538/'1-Kurs'!H537-1,"")&lt;&gt;-100%,IFERROR('1-Kurs'!H538/'1-Kurs'!H537-1,""),"")</f>
        <v/>
      </c>
      <c r="I538" s="1" t="str">
        <f>IF(IFERROR('1-Kurs'!I538/'1-Kurs'!I537-1,"")&lt;&gt;-100%,IFERROR('1-Kurs'!I538/'1-Kurs'!I537-1,""),"")</f>
        <v/>
      </c>
      <c r="J538" s="1" t="str">
        <f>IF(IFERROR('1-Kurs'!J538/'1-Kurs'!J537-1,"")&lt;&gt;-100%,IFERROR('1-Kurs'!J538/'1-Kurs'!J537-1,""),"")</f>
        <v/>
      </c>
      <c r="K538" s="1" t="str">
        <f>IF(IFERROR('1-Kurs'!K538/'1-Kurs'!K537-1,"")&lt;&gt;-100%,IFERROR('1-Kurs'!K538/'1-Kurs'!K537-1,""),"")</f>
        <v/>
      </c>
      <c r="L538" s="1" t="str">
        <f>IF(IFERROR('1-Kurs'!L538/'1-Kurs'!L537-1,"")&lt;&gt;-100%,IFERROR('1-Kurs'!L538/'1-Kurs'!L537-1,""),"")</f>
        <v/>
      </c>
      <c r="M538" s="1" t="str">
        <f>IF(IFERROR('1-Kurs'!M538/'1-Kurs'!M537-1,"")&lt;&gt;-100%,IFERROR('1-Kurs'!M538/'1-Kurs'!M537-1,""),"")</f>
        <v/>
      </c>
      <c r="N538" s="1" t="str">
        <f>IF(IFERROR('1-Kurs'!N538/'1-Kurs'!N537-1,"")&lt;&gt;-100%,IFERROR('1-Kurs'!N538/'1-Kurs'!N537-1,""),"")</f>
        <v/>
      </c>
      <c r="O538" s="1" t="str">
        <f>IF(IFERROR('1-Kurs'!O538/'1-Kurs'!O537-1,"")&lt;&gt;-100%,IFERROR('1-Kurs'!O538/'1-Kurs'!O537-1,""),"")</f>
        <v/>
      </c>
      <c r="P538" s="1" t="str">
        <f>IF(IFERROR('1-Kurs'!P538/'1-Kurs'!P537-1,"")&lt;&gt;-100%,IFERROR('1-Kurs'!P538/'1-Kurs'!P537-1,""),"")</f>
        <v/>
      </c>
      <c r="Q538" s="1" t="str">
        <f>IF(IFERROR('1-Kurs'!Q538/'1-Kurs'!Q537-1,"")&lt;&gt;-100%,IFERROR('1-Kurs'!Q538/'1-Kurs'!Q537-1,""),"")</f>
        <v/>
      </c>
      <c r="R538" s="1" t="str">
        <f>IF(IFERROR('1-Kurs'!R538/'1-Kurs'!R537-1,"")&lt;&gt;-100%,IFERROR('1-Kurs'!R538/'1-Kurs'!R537-1,""),"")</f>
        <v/>
      </c>
      <c r="S538" s="1" t="str">
        <f>IF(IFERROR('1-Kurs'!S538/'1-Kurs'!S537-1,"")&lt;&gt;-100%,IFERROR('1-Kurs'!S538/'1-Kurs'!S537-1,""),"")</f>
        <v/>
      </c>
      <c r="T538" s="1" t="str">
        <f>IF(IFERROR('1-Kurs'!T538/'1-Kurs'!T537-1,"")&lt;&gt;-100%,IFERROR('1-Kurs'!T538/'1-Kurs'!T537-1,""),"")</f>
        <v/>
      </c>
      <c r="U538" s="1" t="str">
        <f>IF(IFERROR('1-Kurs'!U538/'1-Kurs'!U537-1,"")&lt;&gt;-100%,IFERROR('1-Kurs'!U538/'1-Kurs'!U537-1,""),"")</f>
        <v/>
      </c>
      <c r="V538" s="1" t="str">
        <f>IF(IFERROR('1-Kurs'!V538/'1-Kurs'!V537-1,"")&lt;&gt;-100%,IFERROR('1-Kurs'!V538/'1-Kurs'!V537-1,""),"")</f>
        <v/>
      </c>
      <c r="W538" s="1" t="str">
        <f>IF(IFERROR('1-Kurs'!W538/'1-Kurs'!W537-1,"")&lt;&gt;-100%,IFERROR('1-Kurs'!W538/'1-Kurs'!W537-1,""),"")</f>
        <v/>
      </c>
      <c r="X538" s="1" t="str">
        <f>IF(IFERROR('1-Kurs'!X538/'1-Kurs'!X537-1,"")&lt;&gt;-100%,IFERROR('1-Kurs'!X538/'1-Kurs'!X537-1,""),"")</f>
        <v/>
      </c>
      <c r="Y538" s="1" t="str">
        <f>IF(IFERROR('1-Kurs'!Y538/'1-Kurs'!Y537-1,"")&lt;&gt;-100%,IFERROR('1-Kurs'!Y538/'1-Kurs'!Y537-1,""),"")</f>
        <v/>
      </c>
      <c r="Z538" s="1" t="str">
        <f>IF(IFERROR('1-Kurs'!Z538/'1-Kurs'!Z537-1,"")&lt;&gt;-100%,IFERROR('1-Kurs'!Z538/'1-Kurs'!Z537-1,""),"")</f>
        <v/>
      </c>
      <c r="AA538" s="1" t="str">
        <f>IF(IFERROR('1-Kurs'!AA538/'1-Kurs'!AA537-1,"")&lt;&gt;-100%,IFERROR('1-Kurs'!AA538/'1-Kurs'!AA537-1,""),"")</f>
        <v/>
      </c>
      <c r="AB538" s="1" t="str">
        <f>IF(IFERROR('1-Kurs'!AB538/'1-Kurs'!AB537-1,"")&lt;&gt;-100%,IFERROR('1-Kurs'!AB538/'1-Kurs'!AB537-1,""),"")</f>
        <v/>
      </c>
      <c r="AC538" s="5"/>
    </row>
    <row r="539" spans="1:29" ht="12.75" customHeight="1" x14ac:dyDescent="0.2">
      <c r="A539" s="9" t="str">
        <f>IF('1-Kurs'!A539=0,"",'1-Kurs'!A539)</f>
        <v/>
      </c>
      <c r="B539" s="1" t="str">
        <f>IF(IFERROR('1-Kurs'!B539/'1-Kurs'!B538-1,"")&lt;&gt;-100%,IFERROR('1-Kurs'!B539/'1-Kurs'!B538-1,""),"")</f>
        <v/>
      </c>
      <c r="C539" s="1" t="str">
        <f>IF(IFERROR('1-Kurs'!C539/'1-Kurs'!C538-1,"")&lt;&gt;-100%,IFERROR('1-Kurs'!C539/'1-Kurs'!C538-1,""),"")</f>
        <v/>
      </c>
      <c r="D539" s="1" t="str">
        <f>IF(IFERROR('1-Kurs'!D539/'1-Kurs'!D538-1,"")&lt;&gt;-100%,IFERROR('1-Kurs'!D539/'1-Kurs'!D538-1,""),"")</f>
        <v/>
      </c>
      <c r="E539" s="1" t="str">
        <f>IF(IFERROR('1-Kurs'!E539/'1-Kurs'!E538-1,"")&lt;&gt;-100%,IFERROR('1-Kurs'!E539/'1-Kurs'!E538-1,""),"")</f>
        <v/>
      </c>
      <c r="F539" s="1" t="str">
        <f>IF(IFERROR('1-Kurs'!F539/'1-Kurs'!F538-1,"")&lt;&gt;-100%,IFERROR('1-Kurs'!F539/'1-Kurs'!F538-1,""),"")</f>
        <v/>
      </c>
      <c r="G539" s="1" t="str">
        <f>IF(IFERROR('1-Kurs'!G539/'1-Kurs'!G538-1,"")&lt;&gt;-100%,IFERROR('1-Kurs'!G539/'1-Kurs'!G538-1,""),"")</f>
        <v/>
      </c>
      <c r="H539" s="1" t="str">
        <f>IF(IFERROR('1-Kurs'!H539/'1-Kurs'!H538-1,"")&lt;&gt;-100%,IFERROR('1-Kurs'!H539/'1-Kurs'!H538-1,""),"")</f>
        <v/>
      </c>
      <c r="I539" s="1" t="str">
        <f>IF(IFERROR('1-Kurs'!I539/'1-Kurs'!I538-1,"")&lt;&gt;-100%,IFERROR('1-Kurs'!I539/'1-Kurs'!I538-1,""),"")</f>
        <v/>
      </c>
      <c r="J539" s="1" t="str">
        <f>IF(IFERROR('1-Kurs'!J539/'1-Kurs'!J538-1,"")&lt;&gt;-100%,IFERROR('1-Kurs'!J539/'1-Kurs'!J538-1,""),"")</f>
        <v/>
      </c>
      <c r="K539" s="1" t="str">
        <f>IF(IFERROR('1-Kurs'!K539/'1-Kurs'!K538-1,"")&lt;&gt;-100%,IFERROR('1-Kurs'!K539/'1-Kurs'!K538-1,""),"")</f>
        <v/>
      </c>
      <c r="L539" s="1" t="str">
        <f>IF(IFERROR('1-Kurs'!L539/'1-Kurs'!L538-1,"")&lt;&gt;-100%,IFERROR('1-Kurs'!L539/'1-Kurs'!L538-1,""),"")</f>
        <v/>
      </c>
      <c r="M539" s="1" t="str">
        <f>IF(IFERROR('1-Kurs'!M539/'1-Kurs'!M538-1,"")&lt;&gt;-100%,IFERROR('1-Kurs'!M539/'1-Kurs'!M538-1,""),"")</f>
        <v/>
      </c>
      <c r="N539" s="1" t="str">
        <f>IF(IFERROR('1-Kurs'!N539/'1-Kurs'!N538-1,"")&lt;&gt;-100%,IFERROR('1-Kurs'!N539/'1-Kurs'!N538-1,""),"")</f>
        <v/>
      </c>
      <c r="O539" s="1" t="str">
        <f>IF(IFERROR('1-Kurs'!O539/'1-Kurs'!O538-1,"")&lt;&gt;-100%,IFERROR('1-Kurs'!O539/'1-Kurs'!O538-1,""),"")</f>
        <v/>
      </c>
      <c r="P539" s="1" t="str">
        <f>IF(IFERROR('1-Kurs'!P539/'1-Kurs'!P538-1,"")&lt;&gt;-100%,IFERROR('1-Kurs'!P539/'1-Kurs'!P538-1,""),"")</f>
        <v/>
      </c>
      <c r="Q539" s="1" t="str">
        <f>IF(IFERROR('1-Kurs'!Q539/'1-Kurs'!Q538-1,"")&lt;&gt;-100%,IFERROR('1-Kurs'!Q539/'1-Kurs'!Q538-1,""),"")</f>
        <v/>
      </c>
      <c r="R539" s="1" t="str">
        <f>IF(IFERROR('1-Kurs'!R539/'1-Kurs'!R538-1,"")&lt;&gt;-100%,IFERROR('1-Kurs'!R539/'1-Kurs'!R538-1,""),"")</f>
        <v/>
      </c>
      <c r="S539" s="1" t="str">
        <f>IF(IFERROR('1-Kurs'!S539/'1-Kurs'!S538-1,"")&lt;&gt;-100%,IFERROR('1-Kurs'!S539/'1-Kurs'!S538-1,""),"")</f>
        <v/>
      </c>
      <c r="T539" s="1" t="str">
        <f>IF(IFERROR('1-Kurs'!T539/'1-Kurs'!T538-1,"")&lt;&gt;-100%,IFERROR('1-Kurs'!T539/'1-Kurs'!T538-1,""),"")</f>
        <v/>
      </c>
      <c r="U539" s="1" t="str">
        <f>IF(IFERROR('1-Kurs'!U539/'1-Kurs'!U538-1,"")&lt;&gt;-100%,IFERROR('1-Kurs'!U539/'1-Kurs'!U538-1,""),"")</f>
        <v/>
      </c>
      <c r="V539" s="1" t="str">
        <f>IF(IFERROR('1-Kurs'!V539/'1-Kurs'!V538-1,"")&lt;&gt;-100%,IFERROR('1-Kurs'!V539/'1-Kurs'!V538-1,""),"")</f>
        <v/>
      </c>
      <c r="W539" s="1" t="str">
        <f>IF(IFERROR('1-Kurs'!W539/'1-Kurs'!W538-1,"")&lt;&gt;-100%,IFERROR('1-Kurs'!W539/'1-Kurs'!W538-1,""),"")</f>
        <v/>
      </c>
      <c r="X539" s="1" t="str">
        <f>IF(IFERROR('1-Kurs'!X539/'1-Kurs'!X538-1,"")&lt;&gt;-100%,IFERROR('1-Kurs'!X539/'1-Kurs'!X538-1,""),"")</f>
        <v/>
      </c>
      <c r="Y539" s="1" t="str">
        <f>IF(IFERROR('1-Kurs'!Y539/'1-Kurs'!Y538-1,"")&lt;&gt;-100%,IFERROR('1-Kurs'!Y539/'1-Kurs'!Y538-1,""),"")</f>
        <v/>
      </c>
      <c r="Z539" s="1" t="str">
        <f>IF(IFERROR('1-Kurs'!Z539/'1-Kurs'!Z538-1,"")&lt;&gt;-100%,IFERROR('1-Kurs'!Z539/'1-Kurs'!Z538-1,""),"")</f>
        <v/>
      </c>
      <c r="AA539" s="1" t="str">
        <f>IF(IFERROR('1-Kurs'!AA539/'1-Kurs'!AA538-1,"")&lt;&gt;-100%,IFERROR('1-Kurs'!AA539/'1-Kurs'!AA538-1,""),"")</f>
        <v/>
      </c>
      <c r="AB539" s="1" t="str">
        <f>IF(IFERROR('1-Kurs'!AB539/'1-Kurs'!AB538-1,"")&lt;&gt;-100%,IFERROR('1-Kurs'!AB539/'1-Kurs'!AB538-1,""),"")</f>
        <v/>
      </c>
      <c r="AC539" s="5"/>
    </row>
    <row r="540" spans="1:29" ht="12.75" customHeight="1" x14ac:dyDescent="0.2">
      <c r="A540" s="9" t="str">
        <f>IF('1-Kurs'!A540=0,"",'1-Kurs'!A540)</f>
        <v/>
      </c>
      <c r="B540" s="1" t="str">
        <f>IF(IFERROR('1-Kurs'!B540/'1-Kurs'!B539-1,"")&lt;&gt;-100%,IFERROR('1-Kurs'!B540/'1-Kurs'!B539-1,""),"")</f>
        <v/>
      </c>
      <c r="C540" s="1" t="str">
        <f>IF(IFERROR('1-Kurs'!C540/'1-Kurs'!C539-1,"")&lt;&gt;-100%,IFERROR('1-Kurs'!C540/'1-Kurs'!C539-1,""),"")</f>
        <v/>
      </c>
      <c r="D540" s="1" t="str">
        <f>IF(IFERROR('1-Kurs'!D540/'1-Kurs'!D539-1,"")&lt;&gt;-100%,IFERROR('1-Kurs'!D540/'1-Kurs'!D539-1,""),"")</f>
        <v/>
      </c>
      <c r="E540" s="1" t="str">
        <f>IF(IFERROR('1-Kurs'!E540/'1-Kurs'!E539-1,"")&lt;&gt;-100%,IFERROR('1-Kurs'!E540/'1-Kurs'!E539-1,""),"")</f>
        <v/>
      </c>
      <c r="F540" s="1" t="str">
        <f>IF(IFERROR('1-Kurs'!F540/'1-Kurs'!F539-1,"")&lt;&gt;-100%,IFERROR('1-Kurs'!F540/'1-Kurs'!F539-1,""),"")</f>
        <v/>
      </c>
      <c r="G540" s="1" t="str">
        <f>IF(IFERROR('1-Kurs'!G540/'1-Kurs'!G539-1,"")&lt;&gt;-100%,IFERROR('1-Kurs'!G540/'1-Kurs'!G539-1,""),"")</f>
        <v/>
      </c>
      <c r="H540" s="1" t="str">
        <f>IF(IFERROR('1-Kurs'!H540/'1-Kurs'!H539-1,"")&lt;&gt;-100%,IFERROR('1-Kurs'!H540/'1-Kurs'!H539-1,""),"")</f>
        <v/>
      </c>
      <c r="I540" s="1" t="str">
        <f>IF(IFERROR('1-Kurs'!I540/'1-Kurs'!I539-1,"")&lt;&gt;-100%,IFERROR('1-Kurs'!I540/'1-Kurs'!I539-1,""),"")</f>
        <v/>
      </c>
      <c r="J540" s="1" t="str">
        <f>IF(IFERROR('1-Kurs'!J540/'1-Kurs'!J539-1,"")&lt;&gt;-100%,IFERROR('1-Kurs'!J540/'1-Kurs'!J539-1,""),"")</f>
        <v/>
      </c>
      <c r="K540" s="1" t="str">
        <f>IF(IFERROR('1-Kurs'!K540/'1-Kurs'!K539-1,"")&lt;&gt;-100%,IFERROR('1-Kurs'!K540/'1-Kurs'!K539-1,""),"")</f>
        <v/>
      </c>
      <c r="L540" s="1" t="str">
        <f>IF(IFERROR('1-Kurs'!L540/'1-Kurs'!L539-1,"")&lt;&gt;-100%,IFERROR('1-Kurs'!L540/'1-Kurs'!L539-1,""),"")</f>
        <v/>
      </c>
      <c r="M540" s="1" t="str">
        <f>IF(IFERROR('1-Kurs'!M540/'1-Kurs'!M539-1,"")&lt;&gt;-100%,IFERROR('1-Kurs'!M540/'1-Kurs'!M539-1,""),"")</f>
        <v/>
      </c>
      <c r="N540" s="1" t="str">
        <f>IF(IFERROR('1-Kurs'!N540/'1-Kurs'!N539-1,"")&lt;&gt;-100%,IFERROR('1-Kurs'!N540/'1-Kurs'!N539-1,""),"")</f>
        <v/>
      </c>
      <c r="O540" s="1" t="str">
        <f>IF(IFERROR('1-Kurs'!O540/'1-Kurs'!O539-1,"")&lt;&gt;-100%,IFERROR('1-Kurs'!O540/'1-Kurs'!O539-1,""),"")</f>
        <v/>
      </c>
      <c r="P540" s="1" t="str">
        <f>IF(IFERROR('1-Kurs'!P540/'1-Kurs'!P539-1,"")&lt;&gt;-100%,IFERROR('1-Kurs'!P540/'1-Kurs'!P539-1,""),"")</f>
        <v/>
      </c>
      <c r="Q540" s="1" t="str">
        <f>IF(IFERROR('1-Kurs'!Q540/'1-Kurs'!Q539-1,"")&lt;&gt;-100%,IFERROR('1-Kurs'!Q540/'1-Kurs'!Q539-1,""),"")</f>
        <v/>
      </c>
      <c r="R540" s="1" t="str">
        <f>IF(IFERROR('1-Kurs'!R540/'1-Kurs'!R539-1,"")&lt;&gt;-100%,IFERROR('1-Kurs'!R540/'1-Kurs'!R539-1,""),"")</f>
        <v/>
      </c>
      <c r="S540" s="1" t="str">
        <f>IF(IFERROR('1-Kurs'!S540/'1-Kurs'!S539-1,"")&lt;&gt;-100%,IFERROR('1-Kurs'!S540/'1-Kurs'!S539-1,""),"")</f>
        <v/>
      </c>
      <c r="T540" s="1" t="str">
        <f>IF(IFERROR('1-Kurs'!T540/'1-Kurs'!T539-1,"")&lt;&gt;-100%,IFERROR('1-Kurs'!T540/'1-Kurs'!T539-1,""),"")</f>
        <v/>
      </c>
      <c r="U540" s="1" t="str">
        <f>IF(IFERROR('1-Kurs'!U540/'1-Kurs'!U539-1,"")&lt;&gt;-100%,IFERROR('1-Kurs'!U540/'1-Kurs'!U539-1,""),"")</f>
        <v/>
      </c>
      <c r="V540" s="1" t="str">
        <f>IF(IFERROR('1-Kurs'!V540/'1-Kurs'!V539-1,"")&lt;&gt;-100%,IFERROR('1-Kurs'!V540/'1-Kurs'!V539-1,""),"")</f>
        <v/>
      </c>
      <c r="W540" s="1" t="str">
        <f>IF(IFERROR('1-Kurs'!W540/'1-Kurs'!W539-1,"")&lt;&gt;-100%,IFERROR('1-Kurs'!W540/'1-Kurs'!W539-1,""),"")</f>
        <v/>
      </c>
      <c r="X540" s="1" t="str">
        <f>IF(IFERROR('1-Kurs'!X540/'1-Kurs'!X539-1,"")&lt;&gt;-100%,IFERROR('1-Kurs'!X540/'1-Kurs'!X539-1,""),"")</f>
        <v/>
      </c>
      <c r="Y540" s="1" t="str">
        <f>IF(IFERROR('1-Kurs'!Y540/'1-Kurs'!Y539-1,"")&lt;&gt;-100%,IFERROR('1-Kurs'!Y540/'1-Kurs'!Y539-1,""),"")</f>
        <v/>
      </c>
      <c r="Z540" s="1" t="str">
        <f>IF(IFERROR('1-Kurs'!Z540/'1-Kurs'!Z539-1,"")&lt;&gt;-100%,IFERROR('1-Kurs'!Z540/'1-Kurs'!Z539-1,""),"")</f>
        <v/>
      </c>
      <c r="AA540" s="1" t="str">
        <f>IF(IFERROR('1-Kurs'!AA540/'1-Kurs'!AA539-1,"")&lt;&gt;-100%,IFERROR('1-Kurs'!AA540/'1-Kurs'!AA539-1,""),"")</f>
        <v/>
      </c>
      <c r="AB540" s="1" t="str">
        <f>IF(IFERROR('1-Kurs'!AB540/'1-Kurs'!AB539-1,"")&lt;&gt;-100%,IFERROR('1-Kurs'!AB540/'1-Kurs'!AB539-1,""),"")</f>
        <v/>
      </c>
      <c r="AC540" s="5"/>
    </row>
    <row r="541" spans="1:29" ht="12.75" customHeight="1" x14ac:dyDescent="0.2">
      <c r="A541" s="9" t="str">
        <f>IF('1-Kurs'!A541=0,"",'1-Kurs'!A541)</f>
        <v/>
      </c>
      <c r="B541" s="1" t="str">
        <f>IF(IFERROR('1-Kurs'!B541/'1-Kurs'!B540-1,"")&lt;&gt;-100%,IFERROR('1-Kurs'!B541/'1-Kurs'!B540-1,""),"")</f>
        <v/>
      </c>
      <c r="C541" s="1" t="str">
        <f>IF(IFERROR('1-Kurs'!C541/'1-Kurs'!C540-1,"")&lt;&gt;-100%,IFERROR('1-Kurs'!C541/'1-Kurs'!C540-1,""),"")</f>
        <v/>
      </c>
      <c r="D541" s="1" t="str">
        <f>IF(IFERROR('1-Kurs'!D541/'1-Kurs'!D540-1,"")&lt;&gt;-100%,IFERROR('1-Kurs'!D541/'1-Kurs'!D540-1,""),"")</f>
        <v/>
      </c>
      <c r="E541" s="1" t="str">
        <f>IF(IFERROR('1-Kurs'!E541/'1-Kurs'!E540-1,"")&lt;&gt;-100%,IFERROR('1-Kurs'!E541/'1-Kurs'!E540-1,""),"")</f>
        <v/>
      </c>
      <c r="F541" s="1" t="str">
        <f>IF(IFERROR('1-Kurs'!F541/'1-Kurs'!F540-1,"")&lt;&gt;-100%,IFERROR('1-Kurs'!F541/'1-Kurs'!F540-1,""),"")</f>
        <v/>
      </c>
      <c r="G541" s="1" t="str">
        <f>IF(IFERROR('1-Kurs'!G541/'1-Kurs'!G540-1,"")&lt;&gt;-100%,IFERROR('1-Kurs'!G541/'1-Kurs'!G540-1,""),"")</f>
        <v/>
      </c>
      <c r="H541" s="1" t="str">
        <f>IF(IFERROR('1-Kurs'!H541/'1-Kurs'!H540-1,"")&lt;&gt;-100%,IFERROR('1-Kurs'!H541/'1-Kurs'!H540-1,""),"")</f>
        <v/>
      </c>
      <c r="I541" s="1" t="str">
        <f>IF(IFERROR('1-Kurs'!I541/'1-Kurs'!I540-1,"")&lt;&gt;-100%,IFERROR('1-Kurs'!I541/'1-Kurs'!I540-1,""),"")</f>
        <v/>
      </c>
      <c r="J541" s="1" t="str">
        <f>IF(IFERROR('1-Kurs'!J541/'1-Kurs'!J540-1,"")&lt;&gt;-100%,IFERROR('1-Kurs'!J541/'1-Kurs'!J540-1,""),"")</f>
        <v/>
      </c>
      <c r="K541" s="1" t="str">
        <f>IF(IFERROR('1-Kurs'!K541/'1-Kurs'!K540-1,"")&lt;&gt;-100%,IFERROR('1-Kurs'!K541/'1-Kurs'!K540-1,""),"")</f>
        <v/>
      </c>
      <c r="L541" s="1" t="str">
        <f>IF(IFERROR('1-Kurs'!L541/'1-Kurs'!L540-1,"")&lt;&gt;-100%,IFERROR('1-Kurs'!L541/'1-Kurs'!L540-1,""),"")</f>
        <v/>
      </c>
      <c r="M541" s="1" t="str">
        <f>IF(IFERROR('1-Kurs'!M541/'1-Kurs'!M540-1,"")&lt;&gt;-100%,IFERROR('1-Kurs'!M541/'1-Kurs'!M540-1,""),"")</f>
        <v/>
      </c>
      <c r="N541" s="1" t="str">
        <f>IF(IFERROR('1-Kurs'!N541/'1-Kurs'!N540-1,"")&lt;&gt;-100%,IFERROR('1-Kurs'!N541/'1-Kurs'!N540-1,""),"")</f>
        <v/>
      </c>
      <c r="O541" s="1" t="str">
        <f>IF(IFERROR('1-Kurs'!O541/'1-Kurs'!O540-1,"")&lt;&gt;-100%,IFERROR('1-Kurs'!O541/'1-Kurs'!O540-1,""),"")</f>
        <v/>
      </c>
      <c r="P541" s="1" t="str">
        <f>IF(IFERROR('1-Kurs'!P541/'1-Kurs'!P540-1,"")&lt;&gt;-100%,IFERROR('1-Kurs'!P541/'1-Kurs'!P540-1,""),"")</f>
        <v/>
      </c>
      <c r="Q541" s="1" t="str">
        <f>IF(IFERROR('1-Kurs'!Q541/'1-Kurs'!Q540-1,"")&lt;&gt;-100%,IFERROR('1-Kurs'!Q541/'1-Kurs'!Q540-1,""),"")</f>
        <v/>
      </c>
      <c r="R541" s="1" t="str">
        <f>IF(IFERROR('1-Kurs'!R541/'1-Kurs'!R540-1,"")&lt;&gt;-100%,IFERROR('1-Kurs'!R541/'1-Kurs'!R540-1,""),"")</f>
        <v/>
      </c>
      <c r="S541" s="1" t="str">
        <f>IF(IFERROR('1-Kurs'!S541/'1-Kurs'!S540-1,"")&lt;&gt;-100%,IFERROR('1-Kurs'!S541/'1-Kurs'!S540-1,""),"")</f>
        <v/>
      </c>
      <c r="T541" s="1" t="str">
        <f>IF(IFERROR('1-Kurs'!T541/'1-Kurs'!T540-1,"")&lt;&gt;-100%,IFERROR('1-Kurs'!T541/'1-Kurs'!T540-1,""),"")</f>
        <v/>
      </c>
      <c r="U541" s="1" t="str">
        <f>IF(IFERROR('1-Kurs'!U541/'1-Kurs'!U540-1,"")&lt;&gt;-100%,IFERROR('1-Kurs'!U541/'1-Kurs'!U540-1,""),"")</f>
        <v/>
      </c>
      <c r="V541" s="1" t="str">
        <f>IF(IFERROR('1-Kurs'!V541/'1-Kurs'!V540-1,"")&lt;&gt;-100%,IFERROR('1-Kurs'!V541/'1-Kurs'!V540-1,""),"")</f>
        <v/>
      </c>
      <c r="W541" s="1" t="str">
        <f>IF(IFERROR('1-Kurs'!W541/'1-Kurs'!W540-1,"")&lt;&gt;-100%,IFERROR('1-Kurs'!W541/'1-Kurs'!W540-1,""),"")</f>
        <v/>
      </c>
      <c r="X541" s="1" t="str">
        <f>IF(IFERROR('1-Kurs'!X541/'1-Kurs'!X540-1,"")&lt;&gt;-100%,IFERROR('1-Kurs'!X541/'1-Kurs'!X540-1,""),"")</f>
        <v/>
      </c>
      <c r="Y541" s="1" t="str">
        <f>IF(IFERROR('1-Kurs'!Y541/'1-Kurs'!Y540-1,"")&lt;&gt;-100%,IFERROR('1-Kurs'!Y541/'1-Kurs'!Y540-1,""),"")</f>
        <v/>
      </c>
      <c r="Z541" s="1" t="str">
        <f>IF(IFERROR('1-Kurs'!Z541/'1-Kurs'!Z540-1,"")&lt;&gt;-100%,IFERROR('1-Kurs'!Z541/'1-Kurs'!Z540-1,""),"")</f>
        <v/>
      </c>
      <c r="AA541" s="1" t="str">
        <f>IF(IFERROR('1-Kurs'!AA541/'1-Kurs'!AA540-1,"")&lt;&gt;-100%,IFERROR('1-Kurs'!AA541/'1-Kurs'!AA540-1,""),"")</f>
        <v/>
      </c>
      <c r="AB541" s="1" t="str">
        <f>IF(IFERROR('1-Kurs'!AB541/'1-Kurs'!AB540-1,"")&lt;&gt;-100%,IFERROR('1-Kurs'!AB541/'1-Kurs'!AB540-1,""),"")</f>
        <v/>
      </c>
      <c r="AC541" s="5"/>
    </row>
    <row r="542" spans="1:29" ht="12.75" customHeight="1" x14ac:dyDescent="0.2">
      <c r="A542" s="9" t="str">
        <f>IF('1-Kurs'!A542=0,"",'1-Kurs'!A542)</f>
        <v/>
      </c>
      <c r="B542" s="1" t="str">
        <f>IF(IFERROR('1-Kurs'!B542/'1-Kurs'!B541-1,"")&lt;&gt;-100%,IFERROR('1-Kurs'!B542/'1-Kurs'!B541-1,""),"")</f>
        <v/>
      </c>
      <c r="C542" s="1" t="str">
        <f>IF(IFERROR('1-Kurs'!C542/'1-Kurs'!C541-1,"")&lt;&gt;-100%,IFERROR('1-Kurs'!C542/'1-Kurs'!C541-1,""),"")</f>
        <v/>
      </c>
      <c r="D542" s="1" t="str">
        <f>IF(IFERROR('1-Kurs'!D542/'1-Kurs'!D541-1,"")&lt;&gt;-100%,IFERROR('1-Kurs'!D542/'1-Kurs'!D541-1,""),"")</f>
        <v/>
      </c>
      <c r="E542" s="1" t="str">
        <f>IF(IFERROR('1-Kurs'!E542/'1-Kurs'!E541-1,"")&lt;&gt;-100%,IFERROR('1-Kurs'!E542/'1-Kurs'!E541-1,""),"")</f>
        <v/>
      </c>
      <c r="F542" s="1" t="str">
        <f>IF(IFERROR('1-Kurs'!F542/'1-Kurs'!F541-1,"")&lt;&gt;-100%,IFERROR('1-Kurs'!F542/'1-Kurs'!F541-1,""),"")</f>
        <v/>
      </c>
      <c r="G542" s="1" t="str">
        <f>IF(IFERROR('1-Kurs'!G542/'1-Kurs'!G541-1,"")&lt;&gt;-100%,IFERROR('1-Kurs'!G542/'1-Kurs'!G541-1,""),"")</f>
        <v/>
      </c>
      <c r="H542" s="1" t="str">
        <f>IF(IFERROR('1-Kurs'!H542/'1-Kurs'!H541-1,"")&lt;&gt;-100%,IFERROR('1-Kurs'!H542/'1-Kurs'!H541-1,""),"")</f>
        <v/>
      </c>
      <c r="I542" s="1" t="str">
        <f>IF(IFERROR('1-Kurs'!I542/'1-Kurs'!I541-1,"")&lt;&gt;-100%,IFERROR('1-Kurs'!I542/'1-Kurs'!I541-1,""),"")</f>
        <v/>
      </c>
      <c r="J542" s="1" t="str">
        <f>IF(IFERROR('1-Kurs'!J542/'1-Kurs'!J541-1,"")&lt;&gt;-100%,IFERROR('1-Kurs'!J542/'1-Kurs'!J541-1,""),"")</f>
        <v/>
      </c>
      <c r="K542" s="1" t="str">
        <f>IF(IFERROR('1-Kurs'!K542/'1-Kurs'!K541-1,"")&lt;&gt;-100%,IFERROR('1-Kurs'!K542/'1-Kurs'!K541-1,""),"")</f>
        <v/>
      </c>
      <c r="L542" s="1" t="str">
        <f>IF(IFERROR('1-Kurs'!L542/'1-Kurs'!L541-1,"")&lt;&gt;-100%,IFERROR('1-Kurs'!L542/'1-Kurs'!L541-1,""),"")</f>
        <v/>
      </c>
      <c r="M542" s="1" t="str">
        <f>IF(IFERROR('1-Kurs'!M542/'1-Kurs'!M541-1,"")&lt;&gt;-100%,IFERROR('1-Kurs'!M542/'1-Kurs'!M541-1,""),"")</f>
        <v/>
      </c>
      <c r="N542" s="1" t="str">
        <f>IF(IFERROR('1-Kurs'!N542/'1-Kurs'!N541-1,"")&lt;&gt;-100%,IFERROR('1-Kurs'!N542/'1-Kurs'!N541-1,""),"")</f>
        <v/>
      </c>
      <c r="O542" s="1" t="str">
        <f>IF(IFERROR('1-Kurs'!O542/'1-Kurs'!O541-1,"")&lt;&gt;-100%,IFERROR('1-Kurs'!O542/'1-Kurs'!O541-1,""),"")</f>
        <v/>
      </c>
      <c r="P542" s="1" t="str">
        <f>IF(IFERROR('1-Kurs'!P542/'1-Kurs'!P541-1,"")&lt;&gt;-100%,IFERROR('1-Kurs'!P542/'1-Kurs'!P541-1,""),"")</f>
        <v/>
      </c>
      <c r="Q542" s="1" t="str">
        <f>IF(IFERROR('1-Kurs'!Q542/'1-Kurs'!Q541-1,"")&lt;&gt;-100%,IFERROR('1-Kurs'!Q542/'1-Kurs'!Q541-1,""),"")</f>
        <v/>
      </c>
      <c r="R542" s="1" t="str">
        <f>IF(IFERROR('1-Kurs'!R542/'1-Kurs'!R541-1,"")&lt;&gt;-100%,IFERROR('1-Kurs'!R542/'1-Kurs'!R541-1,""),"")</f>
        <v/>
      </c>
      <c r="S542" s="1" t="str">
        <f>IF(IFERROR('1-Kurs'!S542/'1-Kurs'!S541-1,"")&lt;&gt;-100%,IFERROR('1-Kurs'!S542/'1-Kurs'!S541-1,""),"")</f>
        <v/>
      </c>
      <c r="T542" s="1" t="str">
        <f>IF(IFERROR('1-Kurs'!T542/'1-Kurs'!T541-1,"")&lt;&gt;-100%,IFERROR('1-Kurs'!T542/'1-Kurs'!T541-1,""),"")</f>
        <v/>
      </c>
      <c r="U542" s="1" t="str">
        <f>IF(IFERROR('1-Kurs'!U542/'1-Kurs'!U541-1,"")&lt;&gt;-100%,IFERROR('1-Kurs'!U542/'1-Kurs'!U541-1,""),"")</f>
        <v/>
      </c>
      <c r="V542" s="1" t="str">
        <f>IF(IFERROR('1-Kurs'!V542/'1-Kurs'!V541-1,"")&lt;&gt;-100%,IFERROR('1-Kurs'!V542/'1-Kurs'!V541-1,""),"")</f>
        <v/>
      </c>
      <c r="W542" s="1" t="str">
        <f>IF(IFERROR('1-Kurs'!W542/'1-Kurs'!W541-1,"")&lt;&gt;-100%,IFERROR('1-Kurs'!W542/'1-Kurs'!W541-1,""),"")</f>
        <v/>
      </c>
      <c r="X542" s="1" t="str">
        <f>IF(IFERROR('1-Kurs'!X542/'1-Kurs'!X541-1,"")&lt;&gt;-100%,IFERROR('1-Kurs'!X542/'1-Kurs'!X541-1,""),"")</f>
        <v/>
      </c>
      <c r="Y542" s="1" t="str">
        <f>IF(IFERROR('1-Kurs'!Y542/'1-Kurs'!Y541-1,"")&lt;&gt;-100%,IFERROR('1-Kurs'!Y542/'1-Kurs'!Y541-1,""),"")</f>
        <v/>
      </c>
      <c r="Z542" s="1" t="str">
        <f>IF(IFERROR('1-Kurs'!Z542/'1-Kurs'!Z541-1,"")&lt;&gt;-100%,IFERROR('1-Kurs'!Z542/'1-Kurs'!Z541-1,""),"")</f>
        <v/>
      </c>
      <c r="AA542" s="1" t="str">
        <f>IF(IFERROR('1-Kurs'!AA542/'1-Kurs'!AA541-1,"")&lt;&gt;-100%,IFERROR('1-Kurs'!AA542/'1-Kurs'!AA541-1,""),"")</f>
        <v/>
      </c>
      <c r="AB542" s="1" t="str">
        <f>IF(IFERROR('1-Kurs'!AB542/'1-Kurs'!AB541-1,"")&lt;&gt;-100%,IFERROR('1-Kurs'!AB542/'1-Kurs'!AB541-1,""),"")</f>
        <v/>
      </c>
      <c r="AC542" s="5"/>
    </row>
    <row r="543" spans="1:29" ht="12.75" customHeight="1" x14ac:dyDescent="0.2">
      <c r="A543" s="9" t="str">
        <f>IF('1-Kurs'!A543=0,"",'1-Kurs'!A543)</f>
        <v/>
      </c>
      <c r="B543" s="1" t="str">
        <f>IF(IFERROR('1-Kurs'!B543/'1-Kurs'!B542-1,"")&lt;&gt;-100%,IFERROR('1-Kurs'!B543/'1-Kurs'!B542-1,""),"")</f>
        <v/>
      </c>
      <c r="C543" s="1" t="str">
        <f>IF(IFERROR('1-Kurs'!C543/'1-Kurs'!C542-1,"")&lt;&gt;-100%,IFERROR('1-Kurs'!C543/'1-Kurs'!C542-1,""),"")</f>
        <v/>
      </c>
      <c r="D543" s="1" t="str">
        <f>IF(IFERROR('1-Kurs'!D543/'1-Kurs'!D542-1,"")&lt;&gt;-100%,IFERROR('1-Kurs'!D543/'1-Kurs'!D542-1,""),"")</f>
        <v/>
      </c>
      <c r="E543" s="1" t="str">
        <f>IF(IFERROR('1-Kurs'!E543/'1-Kurs'!E542-1,"")&lt;&gt;-100%,IFERROR('1-Kurs'!E543/'1-Kurs'!E542-1,""),"")</f>
        <v/>
      </c>
      <c r="F543" s="1" t="str">
        <f>IF(IFERROR('1-Kurs'!F543/'1-Kurs'!F542-1,"")&lt;&gt;-100%,IFERROR('1-Kurs'!F543/'1-Kurs'!F542-1,""),"")</f>
        <v/>
      </c>
      <c r="G543" s="1" t="str">
        <f>IF(IFERROR('1-Kurs'!G543/'1-Kurs'!G542-1,"")&lt;&gt;-100%,IFERROR('1-Kurs'!G543/'1-Kurs'!G542-1,""),"")</f>
        <v/>
      </c>
      <c r="H543" s="1" t="str">
        <f>IF(IFERROR('1-Kurs'!H543/'1-Kurs'!H542-1,"")&lt;&gt;-100%,IFERROR('1-Kurs'!H543/'1-Kurs'!H542-1,""),"")</f>
        <v/>
      </c>
      <c r="I543" s="1" t="str">
        <f>IF(IFERROR('1-Kurs'!I543/'1-Kurs'!I542-1,"")&lt;&gt;-100%,IFERROR('1-Kurs'!I543/'1-Kurs'!I542-1,""),"")</f>
        <v/>
      </c>
      <c r="J543" s="1" t="str">
        <f>IF(IFERROR('1-Kurs'!J543/'1-Kurs'!J542-1,"")&lt;&gt;-100%,IFERROR('1-Kurs'!J543/'1-Kurs'!J542-1,""),"")</f>
        <v/>
      </c>
      <c r="K543" s="1" t="str">
        <f>IF(IFERROR('1-Kurs'!K543/'1-Kurs'!K542-1,"")&lt;&gt;-100%,IFERROR('1-Kurs'!K543/'1-Kurs'!K542-1,""),"")</f>
        <v/>
      </c>
      <c r="L543" s="1" t="str">
        <f>IF(IFERROR('1-Kurs'!L543/'1-Kurs'!L542-1,"")&lt;&gt;-100%,IFERROR('1-Kurs'!L543/'1-Kurs'!L542-1,""),"")</f>
        <v/>
      </c>
      <c r="M543" s="1" t="str">
        <f>IF(IFERROR('1-Kurs'!M543/'1-Kurs'!M542-1,"")&lt;&gt;-100%,IFERROR('1-Kurs'!M543/'1-Kurs'!M542-1,""),"")</f>
        <v/>
      </c>
      <c r="N543" s="1" t="str">
        <f>IF(IFERROR('1-Kurs'!N543/'1-Kurs'!N542-1,"")&lt;&gt;-100%,IFERROR('1-Kurs'!N543/'1-Kurs'!N542-1,""),"")</f>
        <v/>
      </c>
      <c r="O543" s="1" t="str">
        <f>IF(IFERROR('1-Kurs'!O543/'1-Kurs'!O542-1,"")&lt;&gt;-100%,IFERROR('1-Kurs'!O543/'1-Kurs'!O542-1,""),"")</f>
        <v/>
      </c>
      <c r="P543" s="1" t="str">
        <f>IF(IFERROR('1-Kurs'!P543/'1-Kurs'!P542-1,"")&lt;&gt;-100%,IFERROR('1-Kurs'!P543/'1-Kurs'!P542-1,""),"")</f>
        <v/>
      </c>
      <c r="Q543" s="1" t="str">
        <f>IF(IFERROR('1-Kurs'!Q543/'1-Kurs'!Q542-1,"")&lt;&gt;-100%,IFERROR('1-Kurs'!Q543/'1-Kurs'!Q542-1,""),"")</f>
        <v/>
      </c>
      <c r="R543" s="1" t="str">
        <f>IF(IFERROR('1-Kurs'!R543/'1-Kurs'!R542-1,"")&lt;&gt;-100%,IFERROR('1-Kurs'!R543/'1-Kurs'!R542-1,""),"")</f>
        <v/>
      </c>
      <c r="S543" s="1" t="str">
        <f>IF(IFERROR('1-Kurs'!S543/'1-Kurs'!S542-1,"")&lt;&gt;-100%,IFERROR('1-Kurs'!S543/'1-Kurs'!S542-1,""),"")</f>
        <v/>
      </c>
      <c r="T543" s="1" t="str">
        <f>IF(IFERROR('1-Kurs'!T543/'1-Kurs'!T542-1,"")&lt;&gt;-100%,IFERROR('1-Kurs'!T543/'1-Kurs'!T542-1,""),"")</f>
        <v/>
      </c>
      <c r="U543" s="1" t="str">
        <f>IF(IFERROR('1-Kurs'!U543/'1-Kurs'!U542-1,"")&lt;&gt;-100%,IFERROR('1-Kurs'!U543/'1-Kurs'!U542-1,""),"")</f>
        <v/>
      </c>
      <c r="V543" s="1" t="str">
        <f>IF(IFERROR('1-Kurs'!V543/'1-Kurs'!V542-1,"")&lt;&gt;-100%,IFERROR('1-Kurs'!V543/'1-Kurs'!V542-1,""),"")</f>
        <v/>
      </c>
      <c r="W543" s="1" t="str">
        <f>IF(IFERROR('1-Kurs'!W543/'1-Kurs'!W542-1,"")&lt;&gt;-100%,IFERROR('1-Kurs'!W543/'1-Kurs'!W542-1,""),"")</f>
        <v/>
      </c>
      <c r="X543" s="1" t="str">
        <f>IF(IFERROR('1-Kurs'!X543/'1-Kurs'!X542-1,"")&lt;&gt;-100%,IFERROR('1-Kurs'!X543/'1-Kurs'!X542-1,""),"")</f>
        <v/>
      </c>
      <c r="Y543" s="1" t="str">
        <f>IF(IFERROR('1-Kurs'!Y543/'1-Kurs'!Y542-1,"")&lt;&gt;-100%,IFERROR('1-Kurs'!Y543/'1-Kurs'!Y542-1,""),"")</f>
        <v/>
      </c>
      <c r="Z543" s="1" t="str">
        <f>IF(IFERROR('1-Kurs'!Z543/'1-Kurs'!Z542-1,"")&lt;&gt;-100%,IFERROR('1-Kurs'!Z543/'1-Kurs'!Z542-1,""),"")</f>
        <v/>
      </c>
      <c r="AA543" s="1" t="str">
        <f>IF(IFERROR('1-Kurs'!AA543/'1-Kurs'!AA542-1,"")&lt;&gt;-100%,IFERROR('1-Kurs'!AA543/'1-Kurs'!AA542-1,""),"")</f>
        <v/>
      </c>
      <c r="AB543" s="1" t="str">
        <f>IF(IFERROR('1-Kurs'!AB543/'1-Kurs'!AB542-1,"")&lt;&gt;-100%,IFERROR('1-Kurs'!AB543/'1-Kurs'!AB542-1,""),"")</f>
        <v/>
      </c>
      <c r="AC543" s="5"/>
    </row>
    <row r="544" spans="1:29" ht="12.75" customHeight="1" x14ac:dyDescent="0.2">
      <c r="A544" s="9" t="str">
        <f>IF('1-Kurs'!A544=0,"",'1-Kurs'!A544)</f>
        <v/>
      </c>
      <c r="B544" s="1" t="str">
        <f>IF(IFERROR('1-Kurs'!B544/'1-Kurs'!B543-1,"")&lt;&gt;-100%,IFERROR('1-Kurs'!B544/'1-Kurs'!B543-1,""),"")</f>
        <v/>
      </c>
      <c r="C544" s="1" t="str">
        <f>IF(IFERROR('1-Kurs'!C544/'1-Kurs'!C543-1,"")&lt;&gt;-100%,IFERROR('1-Kurs'!C544/'1-Kurs'!C543-1,""),"")</f>
        <v/>
      </c>
      <c r="D544" s="1" t="str">
        <f>IF(IFERROR('1-Kurs'!D544/'1-Kurs'!D543-1,"")&lt;&gt;-100%,IFERROR('1-Kurs'!D544/'1-Kurs'!D543-1,""),"")</f>
        <v/>
      </c>
      <c r="E544" s="1" t="str">
        <f>IF(IFERROR('1-Kurs'!E544/'1-Kurs'!E543-1,"")&lt;&gt;-100%,IFERROR('1-Kurs'!E544/'1-Kurs'!E543-1,""),"")</f>
        <v/>
      </c>
      <c r="F544" s="1" t="str">
        <f>IF(IFERROR('1-Kurs'!F544/'1-Kurs'!F543-1,"")&lt;&gt;-100%,IFERROR('1-Kurs'!F544/'1-Kurs'!F543-1,""),"")</f>
        <v/>
      </c>
      <c r="G544" s="1" t="str">
        <f>IF(IFERROR('1-Kurs'!G544/'1-Kurs'!G543-1,"")&lt;&gt;-100%,IFERROR('1-Kurs'!G544/'1-Kurs'!G543-1,""),"")</f>
        <v/>
      </c>
      <c r="H544" s="1" t="str">
        <f>IF(IFERROR('1-Kurs'!H544/'1-Kurs'!H543-1,"")&lt;&gt;-100%,IFERROR('1-Kurs'!H544/'1-Kurs'!H543-1,""),"")</f>
        <v/>
      </c>
      <c r="I544" s="1" t="str">
        <f>IF(IFERROR('1-Kurs'!I544/'1-Kurs'!I543-1,"")&lt;&gt;-100%,IFERROR('1-Kurs'!I544/'1-Kurs'!I543-1,""),"")</f>
        <v/>
      </c>
      <c r="J544" s="1" t="str">
        <f>IF(IFERROR('1-Kurs'!J544/'1-Kurs'!J543-1,"")&lt;&gt;-100%,IFERROR('1-Kurs'!J544/'1-Kurs'!J543-1,""),"")</f>
        <v/>
      </c>
      <c r="K544" s="1" t="str">
        <f>IF(IFERROR('1-Kurs'!K544/'1-Kurs'!K543-1,"")&lt;&gt;-100%,IFERROR('1-Kurs'!K544/'1-Kurs'!K543-1,""),"")</f>
        <v/>
      </c>
      <c r="L544" s="1" t="str">
        <f>IF(IFERROR('1-Kurs'!L544/'1-Kurs'!L543-1,"")&lt;&gt;-100%,IFERROR('1-Kurs'!L544/'1-Kurs'!L543-1,""),"")</f>
        <v/>
      </c>
      <c r="M544" s="1" t="str">
        <f>IF(IFERROR('1-Kurs'!M544/'1-Kurs'!M543-1,"")&lt;&gt;-100%,IFERROR('1-Kurs'!M544/'1-Kurs'!M543-1,""),"")</f>
        <v/>
      </c>
      <c r="N544" s="1" t="str">
        <f>IF(IFERROR('1-Kurs'!N544/'1-Kurs'!N543-1,"")&lt;&gt;-100%,IFERROR('1-Kurs'!N544/'1-Kurs'!N543-1,""),"")</f>
        <v/>
      </c>
      <c r="O544" s="1" t="str">
        <f>IF(IFERROR('1-Kurs'!O544/'1-Kurs'!O543-1,"")&lt;&gt;-100%,IFERROR('1-Kurs'!O544/'1-Kurs'!O543-1,""),"")</f>
        <v/>
      </c>
      <c r="P544" s="1" t="str">
        <f>IF(IFERROR('1-Kurs'!P544/'1-Kurs'!P543-1,"")&lt;&gt;-100%,IFERROR('1-Kurs'!P544/'1-Kurs'!P543-1,""),"")</f>
        <v/>
      </c>
      <c r="Q544" s="1" t="str">
        <f>IF(IFERROR('1-Kurs'!Q544/'1-Kurs'!Q543-1,"")&lt;&gt;-100%,IFERROR('1-Kurs'!Q544/'1-Kurs'!Q543-1,""),"")</f>
        <v/>
      </c>
      <c r="R544" s="1" t="str">
        <f>IF(IFERROR('1-Kurs'!R544/'1-Kurs'!R543-1,"")&lt;&gt;-100%,IFERROR('1-Kurs'!R544/'1-Kurs'!R543-1,""),"")</f>
        <v/>
      </c>
      <c r="S544" s="1" t="str">
        <f>IF(IFERROR('1-Kurs'!S544/'1-Kurs'!S543-1,"")&lt;&gt;-100%,IFERROR('1-Kurs'!S544/'1-Kurs'!S543-1,""),"")</f>
        <v/>
      </c>
      <c r="T544" s="1" t="str">
        <f>IF(IFERROR('1-Kurs'!T544/'1-Kurs'!T543-1,"")&lt;&gt;-100%,IFERROR('1-Kurs'!T544/'1-Kurs'!T543-1,""),"")</f>
        <v/>
      </c>
      <c r="U544" s="1" t="str">
        <f>IF(IFERROR('1-Kurs'!U544/'1-Kurs'!U543-1,"")&lt;&gt;-100%,IFERROR('1-Kurs'!U544/'1-Kurs'!U543-1,""),"")</f>
        <v/>
      </c>
      <c r="V544" s="1" t="str">
        <f>IF(IFERROR('1-Kurs'!V544/'1-Kurs'!V543-1,"")&lt;&gt;-100%,IFERROR('1-Kurs'!V544/'1-Kurs'!V543-1,""),"")</f>
        <v/>
      </c>
      <c r="W544" s="1" t="str">
        <f>IF(IFERROR('1-Kurs'!W544/'1-Kurs'!W543-1,"")&lt;&gt;-100%,IFERROR('1-Kurs'!W544/'1-Kurs'!W543-1,""),"")</f>
        <v/>
      </c>
      <c r="X544" s="1" t="str">
        <f>IF(IFERROR('1-Kurs'!X544/'1-Kurs'!X543-1,"")&lt;&gt;-100%,IFERROR('1-Kurs'!X544/'1-Kurs'!X543-1,""),"")</f>
        <v/>
      </c>
      <c r="Y544" s="1" t="str">
        <f>IF(IFERROR('1-Kurs'!Y544/'1-Kurs'!Y543-1,"")&lt;&gt;-100%,IFERROR('1-Kurs'!Y544/'1-Kurs'!Y543-1,""),"")</f>
        <v/>
      </c>
      <c r="Z544" s="1" t="str">
        <f>IF(IFERROR('1-Kurs'!Z544/'1-Kurs'!Z543-1,"")&lt;&gt;-100%,IFERROR('1-Kurs'!Z544/'1-Kurs'!Z543-1,""),"")</f>
        <v/>
      </c>
      <c r="AA544" s="1" t="str">
        <f>IF(IFERROR('1-Kurs'!AA544/'1-Kurs'!AA543-1,"")&lt;&gt;-100%,IFERROR('1-Kurs'!AA544/'1-Kurs'!AA543-1,""),"")</f>
        <v/>
      </c>
      <c r="AB544" s="1" t="str">
        <f>IF(IFERROR('1-Kurs'!AB544/'1-Kurs'!AB543-1,"")&lt;&gt;-100%,IFERROR('1-Kurs'!AB544/'1-Kurs'!AB543-1,""),"")</f>
        <v/>
      </c>
      <c r="AC544" s="5"/>
    </row>
    <row r="545" spans="1:29" ht="12.75" customHeight="1" x14ac:dyDescent="0.2">
      <c r="A545" s="9" t="str">
        <f>IF('1-Kurs'!A545=0,"",'1-Kurs'!A545)</f>
        <v/>
      </c>
      <c r="B545" s="1" t="str">
        <f>IF(IFERROR('1-Kurs'!B545/'1-Kurs'!B544-1,"")&lt;&gt;-100%,IFERROR('1-Kurs'!B545/'1-Kurs'!B544-1,""),"")</f>
        <v/>
      </c>
      <c r="C545" s="1" t="str">
        <f>IF(IFERROR('1-Kurs'!C545/'1-Kurs'!C544-1,"")&lt;&gt;-100%,IFERROR('1-Kurs'!C545/'1-Kurs'!C544-1,""),"")</f>
        <v/>
      </c>
      <c r="D545" s="1" t="str">
        <f>IF(IFERROR('1-Kurs'!D545/'1-Kurs'!D544-1,"")&lt;&gt;-100%,IFERROR('1-Kurs'!D545/'1-Kurs'!D544-1,""),"")</f>
        <v/>
      </c>
      <c r="E545" s="1" t="str">
        <f>IF(IFERROR('1-Kurs'!E545/'1-Kurs'!E544-1,"")&lt;&gt;-100%,IFERROR('1-Kurs'!E545/'1-Kurs'!E544-1,""),"")</f>
        <v/>
      </c>
      <c r="F545" s="1" t="str">
        <f>IF(IFERROR('1-Kurs'!F545/'1-Kurs'!F544-1,"")&lt;&gt;-100%,IFERROR('1-Kurs'!F545/'1-Kurs'!F544-1,""),"")</f>
        <v/>
      </c>
      <c r="G545" s="1" t="str">
        <f>IF(IFERROR('1-Kurs'!G545/'1-Kurs'!G544-1,"")&lt;&gt;-100%,IFERROR('1-Kurs'!G545/'1-Kurs'!G544-1,""),"")</f>
        <v/>
      </c>
      <c r="H545" s="1" t="str">
        <f>IF(IFERROR('1-Kurs'!H545/'1-Kurs'!H544-1,"")&lt;&gt;-100%,IFERROR('1-Kurs'!H545/'1-Kurs'!H544-1,""),"")</f>
        <v/>
      </c>
      <c r="I545" s="1" t="str">
        <f>IF(IFERROR('1-Kurs'!I545/'1-Kurs'!I544-1,"")&lt;&gt;-100%,IFERROR('1-Kurs'!I545/'1-Kurs'!I544-1,""),"")</f>
        <v/>
      </c>
      <c r="J545" s="1" t="str">
        <f>IF(IFERROR('1-Kurs'!J545/'1-Kurs'!J544-1,"")&lt;&gt;-100%,IFERROR('1-Kurs'!J545/'1-Kurs'!J544-1,""),"")</f>
        <v/>
      </c>
      <c r="K545" s="1" t="str">
        <f>IF(IFERROR('1-Kurs'!K545/'1-Kurs'!K544-1,"")&lt;&gt;-100%,IFERROR('1-Kurs'!K545/'1-Kurs'!K544-1,""),"")</f>
        <v/>
      </c>
      <c r="L545" s="1" t="str">
        <f>IF(IFERROR('1-Kurs'!L545/'1-Kurs'!L544-1,"")&lt;&gt;-100%,IFERROR('1-Kurs'!L545/'1-Kurs'!L544-1,""),"")</f>
        <v/>
      </c>
      <c r="M545" s="1" t="str">
        <f>IF(IFERROR('1-Kurs'!M545/'1-Kurs'!M544-1,"")&lt;&gt;-100%,IFERROR('1-Kurs'!M545/'1-Kurs'!M544-1,""),"")</f>
        <v/>
      </c>
      <c r="N545" s="1" t="str">
        <f>IF(IFERROR('1-Kurs'!N545/'1-Kurs'!N544-1,"")&lt;&gt;-100%,IFERROR('1-Kurs'!N545/'1-Kurs'!N544-1,""),"")</f>
        <v/>
      </c>
      <c r="O545" s="1" t="str">
        <f>IF(IFERROR('1-Kurs'!O545/'1-Kurs'!O544-1,"")&lt;&gt;-100%,IFERROR('1-Kurs'!O545/'1-Kurs'!O544-1,""),"")</f>
        <v/>
      </c>
      <c r="P545" s="1" t="str">
        <f>IF(IFERROR('1-Kurs'!P545/'1-Kurs'!P544-1,"")&lt;&gt;-100%,IFERROR('1-Kurs'!P545/'1-Kurs'!P544-1,""),"")</f>
        <v/>
      </c>
      <c r="Q545" s="1" t="str">
        <f>IF(IFERROR('1-Kurs'!Q545/'1-Kurs'!Q544-1,"")&lt;&gt;-100%,IFERROR('1-Kurs'!Q545/'1-Kurs'!Q544-1,""),"")</f>
        <v/>
      </c>
      <c r="R545" s="1" t="str">
        <f>IF(IFERROR('1-Kurs'!R545/'1-Kurs'!R544-1,"")&lt;&gt;-100%,IFERROR('1-Kurs'!R545/'1-Kurs'!R544-1,""),"")</f>
        <v/>
      </c>
      <c r="S545" s="1" t="str">
        <f>IF(IFERROR('1-Kurs'!S545/'1-Kurs'!S544-1,"")&lt;&gt;-100%,IFERROR('1-Kurs'!S545/'1-Kurs'!S544-1,""),"")</f>
        <v/>
      </c>
      <c r="T545" s="1" t="str">
        <f>IF(IFERROR('1-Kurs'!T545/'1-Kurs'!T544-1,"")&lt;&gt;-100%,IFERROR('1-Kurs'!T545/'1-Kurs'!T544-1,""),"")</f>
        <v/>
      </c>
      <c r="U545" s="1" t="str">
        <f>IF(IFERROR('1-Kurs'!U545/'1-Kurs'!U544-1,"")&lt;&gt;-100%,IFERROR('1-Kurs'!U545/'1-Kurs'!U544-1,""),"")</f>
        <v/>
      </c>
      <c r="V545" s="1" t="str">
        <f>IF(IFERROR('1-Kurs'!V545/'1-Kurs'!V544-1,"")&lt;&gt;-100%,IFERROR('1-Kurs'!V545/'1-Kurs'!V544-1,""),"")</f>
        <v/>
      </c>
      <c r="W545" s="1" t="str">
        <f>IF(IFERROR('1-Kurs'!W545/'1-Kurs'!W544-1,"")&lt;&gt;-100%,IFERROR('1-Kurs'!W545/'1-Kurs'!W544-1,""),"")</f>
        <v/>
      </c>
      <c r="X545" s="1" t="str">
        <f>IF(IFERROR('1-Kurs'!X545/'1-Kurs'!X544-1,"")&lt;&gt;-100%,IFERROR('1-Kurs'!X545/'1-Kurs'!X544-1,""),"")</f>
        <v/>
      </c>
      <c r="Y545" s="1" t="str">
        <f>IF(IFERROR('1-Kurs'!Y545/'1-Kurs'!Y544-1,"")&lt;&gt;-100%,IFERROR('1-Kurs'!Y545/'1-Kurs'!Y544-1,""),"")</f>
        <v/>
      </c>
      <c r="Z545" s="1" t="str">
        <f>IF(IFERROR('1-Kurs'!Z545/'1-Kurs'!Z544-1,"")&lt;&gt;-100%,IFERROR('1-Kurs'!Z545/'1-Kurs'!Z544-1,""),"")</f>
        <v/>
      </c>
      <c r="AA545" s="1" t="str">
        <f>IF(IFERROR('1-Kurs'!AA545/'1-Kurs'!AA544-1,"")&lt;&gt;-100%,IFERROR('1-Kurs'!AA545/'1-Kurs'!AA544-1,""),"")</f>
        <v/>
      </c>
      <c r="AB545" s="1" t="str">
        <f>IF(IFERROR('1-Kurs'!AB545/'1-Kurs'!AB544-1,"")&lt;&gt;-100%,IFERROR('1-Kurs'!AB545/'1-Kurs'!AB544-1,""),"")</f>
        <v/>
      </c>
      <c r="AC545" s="5"/>
    </row>
    <row r="546" spans="1:29" ht="12.75" customHeight="1" x14ac:dyDescent="0.2">
      <c r="A546" s="9" t="str">
        <f>IF('1-Kurs'!A546=0,"",'1-Kurs'!A546)</f>
        <v/>
      </c>
      <c r="B546" s="1" t="str">
        <f>IF(IFERROR('1-Kurs'!B546/'1-Kurs'!B545-1,"")&lt;&gt;-100%,IFERROR('1-Kurs'!B546/'1-Kurs'!B545-1,""),"")</f>
        <v/>
      </c>
      <c r="C546" s="1" t="str">
        <f>IF(IFERROR('1-Kurs'!C546/'1-Kurs'!C545-1,"")&lt;&gt;-100%,IFERROR('1-Kurs'!C546/'1-Kurs'!C545-1,""),"")</f>
        <v/>
      </c>
      <c r="D546" s="1" t="str">
        <f>IF(IFERROR('1-Kurs'!D546/'1-Kurs'!D545-1,"")&lt;&gt;-100%,IFERROR('1-Kurs'!D546/'1-Kurs'!D545-1,""),"")</f>
        <v/>
      </c>
      <c r="E546" s="1" t="str">
        <f>IF(IFERROR('1-Kurs'!E546/'1-Kurs'!E545-1,"")&lt;&gt;-100%,IFERROR('1-Kurs'!E546/'1-Kurs'!E545-1,""),"")</f>
        <v/>
      </c>
      <c r="F546" s="1" t="str">
        <f>IF(IFERROR('1-Kurs'!F546/'1-Kurs'!F545-1,"")&lt;&gt;-100%,IFERROR('1-Kurs'!F546/'1-Kurs'!F545-1,""),"")</f>
        <v/>
      </c>
      <c r="G546" s="1" t="str">
        <f>IF(IFERROR('1-Kurs'!G546/'1-Kurs'!G545-1,"")&lt;&gt;-100%,IFERROR('1-Kurs'!G546/'1-Kurs'!G545-1,""),"")</f>
        <v/>
      </c>
      <c r="H546" s="1" t="str">
        <f>IF(IFERROR('1-Kurs'!H546/'1-Kurs'!H545-1,"")&lt;&gt;-100%,IFERROR('1-Kurs'!H546/'1-Kurs'!H545-1,""),"")</f>
        <v/>
      </c>
      <c r="I546" s="1" t="str">
        <f>IF(IFERROR('1-Kurs'!I546/'1-Kurs'!I545-1,"")&lt;&gt;-100%,IFERROR('1-Kurs'!I546/'1-Kurs'!I545-1,""),"")</f>
        <v/>
      </c>
      <c r="J546" s="1" t="str">
        <f>IF(IFERROR('1-Kurs'!J546/'1-Kurs'!J545-1,"")&lt;&gt;-100%,IFERROR('1-Kurs'!J546/'1-Kurs'!J545-1,""),"")</f>
        <v/>
      </c>
      <c r="K546" s="1" t="str">
        <f>IF(IFERROR('1-Kurs'!K546/'1-Kurs'!K545-1,"")&lt;&gt;-100%,IFERROR('1-Kurs'!K546/'1-Kurs'!K545-1,""),"")</f>
        <v/>
      </c>
      <c r="L546" s="1" t="str">
        <f>IF(IFERROR('1-Kurs'!L546/'1-Kurs'!L545-1,"")&lt;&gt;-100%,IFERROR('1-Kurs'!L546/'1-Kurs'!L545-1,""),"")</f>
        <v/>
      </c>
      <c r="M546" s="1" t="str">
        <f>IF(IFERROR('1-Kurs'!M546/'1-Kurs'!M545-1,"")&lt;&gt;-100%,IFERROR('1-Kurs'!M546/'1-Kurs'!M545-1,""),"")</f>
        <v/>
      </c>
      <c r="N546" s="1" t="str">
        <f>IF(IFERROR('1-Kurs'!N546/'1-Kurs'!N545-1,"")&lt;&gt;-100%,IFERROR('1-Kurs'!N546/'1-Kurs'!N545-1,""),"")</f>
        <v/>
      </c>
      <c r="O546" s="1" t="str">
        <f>IF(IFERROR('1-Kurs'!O546/'1-Kurs'!O545-1,"")&lt;&gt;-100%,IFERROR('1-Kurs'!O546/'1-Kurs'!O545-1,""),"")</f>
        <v/>
      </c>
      <c r="P546" s="1" t="str">
        <f>IF(IFERROR('1-Kurs'!P546/'1-Kurs'!P545-1,"")&lt;&gt;-100%,IFERROR('1-Kurs'!P546/'1-Kurs'!P545-1,""),"")</f>
        <v/>
      </c>
      <c r="Q546" s="1" t="str">
        <f>IF(IFERROR('1-Kurs'!Q546/'1-Kurs'!Q545-1,"")&lt;&gt;-100%,IFERROR('1-Kurs'!Q546/'1-Kurs'!Q545-1,""),"")</f>
        <v/>
      </c>
      <c r="R546" s="1" t="str">
        <f>IF(IFERROR('1-Kurs'!R546/'1-Kurs'!R545-1,"")&lt;&gt;-100%,IFERROR('1-Kurs'!R546/'1-Kurs'!R545-1,""),"")</f>
        <v/>
      </c>
      <c r="S546" s="1" t="str">
        <f>IF(IFERROR('1-Kurs'!S546/'1-Kurs'!S545-1,"")&lt;&gt;-100%,IFERROR('1-Kurs'!S546/'1-Kurs'!S545-1,""),"")</f>
        <v/>
      </c>
      <c r="T546" s="1" t="str">
        <f>IF(IFERROR('1-Kurs'!T546/'1-Kurs'!T545-1,"")&lt;&gt;-100%,IFERROR('1-Kurs'!T546/'1-Kurs'!T545-1,""),"")</f>
        <v/>
      </c>
      <c r="U546" s="1" t="str">
        <f>IF(IFERROR('1-Kurs'!U546/'1-Kurs'!U545-1,"")&lt;&gt;-100%,IFERROR('1-Kurs'!U546/'1-Kurs'!U545-1,""),"")</f>
        <v/>
      </c>
      <c r="V546" s="1" t="str">
        <f>IF(IFERROR('1-Kurs'!V546/'1-Kurs'!V545-1,"")&lt;&gt;-100%,IFERROR('1-Kurs'!V546/'1-Kurs'!V545-1,""),"")</f>
        <v/>
      </c>
      <c r="W546" s="1" t="str">
        <f>IF(IFERROR('1-Kurs'!W546/'1-Kurs'!W545-1,"")&lt;&gt;-100%,IFERROR('1-Kurs'!W546/'1-Kurs'!W545-1,""),"")</f>
        <v/>
      </c>
      <c r="X546" s="1" t="str">
        <f>IF(IFERROR('1-Kurs'!X546/'1-Kurs'!X545-1,"")&lt;&gt;-100%,IFERROR('1-Kurs'!X546/'1-Kurs'!X545-1,""),"")</f>
        <v/>
      </c>
      <c r="Y546" s="1" t="str">
        <f>IF(IFERROR('1-Kurs'!Y546/'1-Kurs'!Y545-1,"")&lt;&gt;-100%,IFERROR('1-Kurs'!Y546/'1-Kurs'!Y545-1,""),"")</f>
        <v/>
      </c>
      <c r="Z546" s="1" t="str">
        <f>IF(IFERROR('1-Kurs'!Z546/'1-Kurs'!Z545-1,"")&lt;&gt;-100%,IFERROR('1-Kurs'!Z546/'1-Kurs'!Z545-1,""),"")</f>
        <v/>
      </c>
      <c r="AA546" s="1" t="str">
        <f>IF(IFERROR('1-Kurs'!AA546/'1-Kurs'!AA545-1,"")&lt;&gt;-100%,IFERROR('1-Kurs'!AA546/'1-Kurs'!AA545-1,""),"")</f>
        <v/>
      </c>
      <c r="AB546" s="1" t="str">
        <f>IF(IFERROR('1-Kurs'!AB546/'1-Kurs'!AB545-1,"")&lt;&gt;-100%,IFERROR('1-Kurs'!AB546/'1-Kurs'!AB545-1,""),"")</f>
        <v/>
      </c>
      <c r="AC546" s="5"/>
    </row>
    <row r="547" spans="1:29" ht="12.75" customHeight="1" x14ac:dyDescent="0.2">
      <c r="A547" s="9" t="str">
        <f>IF('1-Kurs'!A547=0,"",'1-Kurs'!A547)</f>
        <v/>
      </c>
      <c r="B547" s="1" t="str">
        <f>IF(IFERROR('1-Kurs'!B547/'1-Kurs'!B546-1,"")&lt;&gt;-100%,IFERROR('1-Kurs'!B547/'1-Kurs'!B546-1,""),"")</f>
        <v/>
      </c>
      <c r="C547" s="1" t="str">
        <f>IF(IFERROR('1-Kurs'!C547/'1-Kurs'!C546-1,"")&lt;&gt;-100%,IFERROR('1-Kurs'!C547/'1-Kurs'!C546-1,""),"")</f>
        <v/>
      </c>
      <c r="D547" s="1" t="str">
        <f>IF(IFERROR('1-Kurs'!D547/'1-Kurs'!D546-1,"")&lt;&gt;-100%,IFERROR('1-Kurs'!D547/'1-Kurs'!D546-1,""),"")</f>
        <v/>
      </c>
      <c r="E547" s="1" t="str">
        <f>IF(IFERROR('1-Kurs'!E547/'1-Kurs'!E546-1,"")&lt;&gt;-100%,IFERROR('1-Kurs'!E547/'1-Kurs'!E546-1,""),"")</f>
        <v/>
      </c>
      <c r="F547" s="1" t="str">
        <f>IF(IFERROR('1-Kurs'!F547/'1-Kurs'!F546-1,"")&lt;&gt;-100%,IFERROR('1-Kurs'!F547/'1-Kurs'!F546-1,""),"")</f>
        <v/>
      </c>
      <c r="G547" s="1" t="str">
        <f>IF(IFERROR('1-Kurs'!G547/'1-Kurs'!G546-1,"")&lt;&gt;-100%,IFERROR('1-Kurs'!G547/'1-Kurs'!G546-1,""),"")</f>
        <v/>
      </c>
      <c r="H547" s="1" t="str">
        <f>IF(IFERROR('1-Kurs'!H547/'1-Kurs'!H546-1,"")&lt;&gt;-100%,IFERROR('1-Kurs'!H547/'1-Kurs'!H546-1,""),"")</f>
        <v/>
      </c>
      <c r="I547" s="1" t="str">
        <f>IF(IFERROR('1-Kurs'!I547/'1-Kurs'!I546-1,"")&lt;&gt;-100%,IFERROR('1-Kurs'!I547/'1-Kurs'!I546-1,""),"")</f>
        <v/>
      </c>
      <c r="J547" s="1" t="str">
        <f>IF(IFERROR('1-Kurs'!J547/'1-Kurs'!J546-1,"")&lt;&gt;-100%,IFERROR('1-Kurs'!J547/'1-Kurs'!J546-1,""),"")</f>
        <v/>
      </c>
      <c r="K547" s="1" t="str">
        <f>IF(IFERROR('1-Kurs'!K547/'1-Kurs'!K546-1,"")&lt;&gt;-100%,IFERROR('1-Kurs'!K547/'1-Kurs'!K546-1,""),"")</f>
        <v/>
      </c>
      <c r="L547" s="1" t="str">
        <f>IF(IFERROR('1-Kurs'!L547/'1-Kurs'!L546-1,"")&lt;&gt;-100%,IFERROR('1-Kurs'!L547/'1-Kurs'!L546-1,""),"")</f>
        <v/>
      </c>
      <c r="M547" s="1" t="str">
        <f>IF(IFERROR('1-Kurs'!M547/'1-Kurs'!M546-1,"")&lt;&gt;-100%,IFERROR('1-Kurs'!M547/'1-Kurs'!M546-1,""),"")</f>
        <v/>
      </c>
      <c r="N547" s="1" t="str">
        <f>IF(IFERROR('1-Kurs'!N547/'1-Kurs'!N546-1,"")&lt;&gt;-100%,IFERROR('1-Kurs'!N547/'1-Kurs'!N546-1,""),"")</f>
        <v/>
      </c>
      <c r="O547" s="1" t="str">
        <f>IF(IFERROR('1-Kurs'!O547/'1-Kurs'!O546-1,"")&lt;&gt;-100%,IFERROR('1-Kurs'!O547/'1-Kurs'!O546-1,""),"")</f>
        <v/>
      </c>
      <c r="P547" s="1" t="str">
        <f>IF(IFERROR('1-Kurs'!P547/'1-Kurs'!P546-1,"")&lt;&gt;-100%,IFERROR('1-Kurs'!P547/'1-Kurs'!P546-1,""),"")</f>
        <v/>
      </c>
      <c r="Q547" s="1" t="str">
        <f>IF(IFERROR('1-Kurs'!Q547/'1-Kurs'!Q546-1,"")&lt;&gt;-100%,IFERROR('1-Kurs'!Q547/'1-Kurs'!Q546-1,""),"")</f>
        <v/>
      </c>
      <c r="R547" s="1" t="str">
        <f>IF(IFERROR('1-Kurs'!R547/'1-Kurs'!R546-1,"")&lt;&gt;-100%,IFERROR('1-Kurs'!R547/'1-Kurs'!R546-1,""),"")</f>
        <v/>
      </c>
      <c r="S547" s="1" t="str">
        <f>IF(IFERROR('1-Kurs'!S547/'1-Kurs'!S546-1,"")&lt;&gt;-100%,IFERROR('1-Kurs'!S547/'1-Kurs'!S546-1,""),"")</f>
        <v/>
      </c>
      <c r="T547" s="1" t="str">
        <f>IF(IFERROR('1-Kurs'!T547/'1-Kurs'!T546-1,"")&lt;&gt;-100%,IFERROR('1-Kurs'!T547/'1-Kurs'!T546-1,""),"")</f>
        <v/>
      </c>
      <c r="U547" s="1" t="str">
        <f>IF(IFERROR('1-Kurs'!U547/'1-Kurs'!U546-1,"")&lt;&gt;-100%,IFERROR('1-Kurs'!U547/'1-Kurs'!U546-1,""),"")</f>
        <v/>
      </c>
      <c r="V547" s="1" t="str">
        <f>IF(IFERROR('1-Kurs'!V547/'1-Kurs'!V546-1,"")&lt;&gt;-100%,IFERROR('1-Kurs'!V547/'1-Kurs'!V546-1,""),"")</f>
        <v/>
      </c>
      <c r="W547" s="1" t="str">
        <f>IF(IFERROR('1-Kurs'!W547/'1-Kurs'!W546-1,"")&lt;&gt;-100%,IFERROR('1-Kurs'!W547/'1-Kurs'!W546-1,""),"")</f>
        <v/>
      </c>
      <c r="X547" s="1" t="str">
        <f>IF(IFERROR('1-Kurs'!X547/'1-Kurs'!X546-1,"")&lt;&gt;-100%,IFERROR('1-Kurs'!X547/'1-Kurs'!X546-1,""),"")</f>
        <v/>
      </c>
      <c r="Y547" s="1" t="str">
        <f>IF(IFERROR('1-Kurs'!Y547/'1-Kurs'!Y546-1,"")&lt;&gt;-100%,IFERROR('1-Kurs'!Y547/'1-Kurs'!Y546-1,""),"")</f>
        <v/>
      </c>
      <c r="Z547" s="1" t="str">
        <f>IF(IFERROR('1-Kurs'!Z547/'1-Kurs'!Z546-1,"")&lt;&gt;-100%,IFERROR('1-Kurs'!Z547/'1-Kurs'!Z546-1,""),"")</f>
        <v/>
      </c>
      <c r="AA547" s="1" t="str">
        <f>IF(IFERROR('1-Kurs'!AA547/'1-Kurs'!AA546-1,"")&lt;&gt;-100%,IFERROR('1-Kurs'!AA547/'1-Kurs'!AA546-1,""),"")</f>
        <v/>
      </c>
      <c r="AB547" s="1" t="str">
        <f>IF(IFERROR('1-Kurs'!AB547/'1-Kurs'!AB546-1,"")&lt;&gt;-100%,IFERROR('1-Kurs'!AB547/'1-Kurs'!AB546-1,""),"")</f>
        <v/>
      </c>
      <c r="AC547" s="5"/>
    </row>
    <row r="548" spans="1:29" ht="12.75" customHeight="1" x14ac:dyDescent="0.2">
      <c r="A548" s="9" t="str">
        <f>IF('1-Kurs'!A548=0,"",'1-Kurs'!A548)</f>
        <v/>
      </c>
      <c r="B548" s="1" t="str">
        <f>IF(IFERROR('1-Kurs'!B548/'1-Kurs'!B547-1,"")&lt;&gt;-100%,IFERROR('1-Kurs'!B548/'1-Kurs'!B547-1,""),"")</f>
        <v/>
      </c>
      <c r="C548" s="1" t="str">
        <f>IF(IFERROR('1-Kurs'!C548/'1-Kurs'!C547-1,"")&lt;&gt;-100%,IFERROR('1-Kurs'!C548/'1-Kurs'!C547-1,""),"")</f>
        <v/>
      </c>
      <c r="D548" s="1" t="str">
        <f>IF(IFERROR('1-Kurs'!D548/'1-Kurs'!D547-1,"")&lt;&gt;-100%,IFERROR('1-Kurs'!D548/'1-Kurs'!D547-1,""),"")</f>
        <v/>
      </c>
      <c r="E548" s="1" t="str">
        <f>IF(IFERROR('1-Kurs'!E548/'1-Kurs'!E547-1,"")&lt;&gt;-100%,IFERROR('1-Kurs'!E548/'1-Kurs'!E547-1,""),"")</f>
        <v/>
      </c>
      <c r="F548" s="1" t="str">
        <f>IF(IFERROR('1-Kurs'!F548/'1-Kurs'!F547-1,"")&lt;&gt;-100%,IFERROR('1-Kurs'!F548/'1-Kurs'!F547-1,""),"")</f>
        <v/>
      </c>
      <c r="G548" s="1" t="str">
        <f>IF(IFERROR('1-Kurs'!G548/'1-Kurs'!G547-1,"")&lt;&gt;-100%,IFERROR('1-Kurs'!G548/'1-Kurs'!G547-1,""),"")</f>
        <v/>
      </c>
      <c r="H548" s="1" t="str">
        <f>IF(IFERROR('1-Kurs'!H548/'1-Kurs'!H547-1,"")&lt;&gt;-100%,IFERROR('1-Kurs'!H548/'1-Kurs'!H547-1,""),"")</f>
        <v/>
      </c>
      <c r="I548" s="1" t="str">
        <f>IF(IFERROR('1-Kurs'!I548/'1-Kurs'!I547-1,"")&lt;&gt;-100%,IFERROR('1-Kurs'!I548/'1-Kurs'!I547-1,""),"")</f>
        <v/>
      </c>
      <c r="J548" s="1" t="str">
        <f>IF(IFERROR('1-Kurs'!J548/'1-Kurs'!J547-1,"")&lt;&gt;-100%,IFERROR('1-Kurs'!J548/'1-Kurs'!J547-1,""),"")</f>
        <v/>
      </c>
      <c r="K548" s="1" t="str">
        <f>IF(IFERROR('1-Kurs'!K548/'1-Kurs'!K547-1,"")&lt;&gt;-100%,IFERROR('1-Kurs'!K548/'1-Kurs'!K547-1,""),"")</f>
        <v/>
      </c>
      <c r="L548" s="1" t="str">
        <f>IF(IFERROR('1-Kurs'!L548/'1-Kurs'!L547-1,"")&lt;&gt;-100%,IFERROR('1-Kurs'!L548/'1-Kurs'!L547-1,""),"")</f>
        <v/>
      </c>
      <c r="M548" s="1" t="str">
        <f>IF(IFERROR('1-Kurs'!M548/'1-Kurs'!M547-1,"")&lt;&gt;-100%,IFERROR('1-Kurs'!M548/'1-Kurs'!M547-1,""),"")</f>
        <v/>
      </c>
      <c r="N548" s="1" t="str">
        <f>IF(IFERROR('1-Kurs'!N548/'1-Kurs'!N547-1,"")&lt;&gt;-100%,IFERROR('1-Kurs'!N548/'1-Kurs'!N547-1,""),"")</f>
        <v/>
      </c>
      <c r="O548" s="1" t="str">
        <f>IF(IFERROR('1-Kurs'!O548/'1-Kurs'!O547-1,"")&lt;&gt;-100%,IFERROR('1-Kurs'!O548/'1-Kurs'!O547-1,""),"")</f>
        <v/>
      </c>
      <c r="P548" s="1" t="str">
        <f>IF(IFERROR('1-Kurs'!P548/'1-Kurs'!P547-1,"")&lt;&gt;-100%,IFERROR('1-Kurs'!P548/'1-Kurs'!P547-1,""),"")</f>
        <v/>
      </c>
      <c r="Q548" s="1" t="str">
        <f>IF(IFERROR('1-Kurs'!Q548/'1-Kurs'!Q547-1,"")&lt;&gt;-100%,IFERROR('1-Kurs'!Q548/'1-Kurs'!Q547-1,""),"")</f>
        <v/>
      </c>
      <c r="R548" s="1" t="str">
        <f>IF(IFERROR('1-Kurs'!R548/'1-Kurs'!R547-1,"")&lt;&gt;-100%,IFERROR('1-Kurs'!R548/'1-Kurs'!R547-1,""),"")</f>
        <v/>
      </c>
      <c r="S548" s="1" t="str">
        <f>IF(IFERROR('1-Kurs'!S548/'1-Kurs'!S547-1,"")&lt;&gt;-100%,IFERROR('1-Kurs'!S548/'1-Kurs'!S547-1,""),"")</f>
        <v/>
      </c>
      <c r="T548" s="1" t="str">
        <f>IF(IFERROR('1-Kurs'!T548/'1-Kurs'!T547-1,"")&lt;&gt;-100%,IFERROR('1-Kurs'!T548/'1-Kurs'!T547-1,""),"")</f>
        <v/>
      </c>
      <c r="U548" s="1" t="str">
        <f>IF(IFERROR('1-Kurs'!U548/'1-Kurs'!U547-1,"")&lt;&gt;-100%,IFERROR('1-Kurs'!U548/'1-Kurs'!U547-1,""),"")</f>
        <v/>
      </c>
      <c r="V548" s="1" t="str">
        <f>IF(IFERROR('1-Kurs'!V548/'1-Kurs'!V547-1,"")&lt;&gt;-100%,IFERROR('1-Kurs'!V548/'1-Kurs'!V547-1,""),"")</f>
        <v/>
      </c>
      <c r="W548" s="1" t="str">
        <f>IF(IFERROR('1-Kurs'!W548/'1-Kurs'!W547-1,"")&lt;&gt;-100%,IFERROR('1-Kurs'!W548/'1-Kurs'!W547-1,""),"")</f>
        <v/>
      </c>
      <c r="X548" s="1" t="str">
        <f>IF(IFERROR('1-Kurs'!X548/'1-Kurs'!X547-1,"")&lt;&gt;-100%,IFERROR('1-Kurs'!X548/'1-Kurs'!X547-1,""),"")</f>
        <v/>
      </c>
      <c r="Y548" s="1" t="str">
        <f>IF(IFERROR('1-Kurs'!Y548/'1-Kurs'!Y547-1,"")&lt;&gt;-100%,IFERROR('1-Kurs'!Y548/'1-Kurs'!Y547-1,""),"")</f>
        <v/>
      </c>
      <c r="Z548" s="1" t="str">
        <f>IF(IFERROR('1-Kurs'!Z548/'1-Kurs'!Z547-1,"")&lt;&gt;-100%,IFERROR('1-Kurs'!Z548/'1-Kurs'!Z547-1,""),"")</f>
        <v/>
      </c>
      <c r="AA548" s="1" t="str">
        <f>IF(IFERROR('1-Kurs'!AA548/'1-Kurs'!AA547-1,"")&lt;&gt;-100%,IFERROR('1-Kurs'!AA548/'1-Kurs'!AA547-1,""),"")</f>
        <v/>
      </c>
      <c r="AB548" s="1" t="str">
        <f>IF(IFERROR('1-Kurs'!AB548/'1-Kurs'!AB547-1,"")&lt;&gt;-100%,IFERROR('1-Kurs'!AB548/'1-Kurs'!AB547-1,""),"")</f>
        <v/>
      </c>
      <c r="AC548" s="5"/>
    </row>
    <row r="549" spans="1:29" ht="12.75" customHeight="1" x14ac:dyDescent="0.2">
      <c r="A549" s="9" t="str">
        <f>IF('1-Kurs'!A549=0,"",'1-Kurs'!A549)</f>
        <v/>
      </c>
      <c r="B549" s="1" t="str">
        <f>IF(IFERROR('1-Kurs'!B549/'1-Kurs'!B548-1,"")&lt;&gt;-100%,IFERROR('1-Kurs'!B549/'1-Kurs'!B548-1,""),"")</f>
        <v/>
      </c>
      <c r="C549" s="1" t="str">
        <f>IF(IFERROR('1-Kurs'!C549/'1-Kurs'!C548-1,"")&lt;&gt;-100%,IFERROR('1-Kurs'!C549/'1-Kurs'!C548-1,""),"")</f>
        <v/>
      </c>
      <c r="D549" s="1" t="str">
        <f>IF(IFERROR('1-Kurs'!D549/'1-Kurs'!D548-1,"")&lt;&gt;-100%,IFERROR('1-Kurs'!D549/'1-Kurs'!D548-1,""),"")</f>
        <v/>
      </c>
      <c r="E549" s="1" t="str">
        <f>IF(IFERROR('1-Kurs'!E549/'1-Kurs'!E548-1,"")&lt;&gt;-100%,IFERROR('1-Kurs'!E549/'1-Kurs'!E548-1,""),"")</f>
        <v/>
      </c>
      <c r="F549" s="1" t="str">
        <f>IF(IFERROR('1-Kurs'!F549/'1-Kurs'!F548-1,"")&lt;&gt;-100%,IFERROR('1-Kurs'!F549/'1-Kurs'!F548-1,""),"")</f>
        <v/>
      </c>
      <c r="G549" s="1" t="str">
        <f>IF(IFERROR('1-Kurs'!G549/'1-Kurs'!G548-1,"")&lt;&gt;-100%,IFERROR('1-Kurs'!G549/'1-Kurs'!G548-1,""),"")</f>
        <v/>
      </c>
      <c r="H549" s="1" t="str">
        <f>IF(IFERROR('1-Kurs'!H549/'1-Kurs'!H548-1,"")&lt;&gt;-100%,IFERROR('1-Kurs'!H549/'1-Kurs'!H548-1,""),"")</f>
        <v/>
      </c>
      <c r="I549" s="1" t="str">
        <f>IF(IFERROR('1-Kurs'!I549/'1-Kurs'!I548-1,"")&lt;&gt;-100%,IFERROR('1-Kurs'!I549/'1-Kurs'!I548-1,""),"")</f>
        <v/>
      </c>
      <c r="J549" s="1" t="str">
        <f>IF(IFERROR('1-Kurs'!J549/'1-Kurs'!J548-1,"")&lt;&gt;-100%,IFERROR('1-Kurs'!J549/'1-Kurs'!J548-1,""),"")</f>
        <v/>
      </c>
      <c r="K549" s="1" t="str">
        <f>IF(IFERROR('1-Kurs'!K549/'1-Kurs'!K548-1,"")&lt;&gt;-100%,IFERROR('1-Kurs'!K549/'1-Kurs'!K548-1,""),"")</f>
        <v/>
      </c>
      <c r="L549" s="1" t="str">
        <f>IF(IFERROR('1-Kurs'!L549/'1-Kurs'!L548-1,"")&lt;&gt;-100%,IFERROR('1-Kurs'!L549/'1-Kurs'!L548-1,""),"")</f>
        <v/>
      </c>
      <c r="M549" s="1" t="str">
        <f>IF(IFERROR('1-Kurs'!M549/'1-Kurs'!M548-1,"")&lt;&gt;-100%,IFERROR('1-Kurs'!M549/'1-Kurs'!M548-1,""),"")</f>
        <v/>
      </c>
      <c r="N549" s="1" t="str">
        <f>IF(IFERROR('1-Kurs'!N549/'1-Kurs'!N548-1,"")&lt;&gt;-100%,IFERROR('1-Kurs'!N549/'1-Kurs'!N548-1,""),"")</f>
        <v/>
      </c>
      <c r="O549" s="1" t="str">
        <f>IF(IFERROR('1-Kurs'!O549/'1-Kurs'!O548-1,"")&lt;&gt;-100%,IFERROR('1-Kurs'!O549/'1-Kurs'!O548-1,""),"")</f>
        <v/>
      </c>
      <c r="P549" s="1" t="str">
        <f>IF(IFERROR('1-Kurs'!P549/'1-Kurs'!P548-1,"")&lt;&gt;-100%,IFERROR('1-Kurs'!P549/'1-Kurs'!P548-1,""),"")</f>
        <v/>
      </c>
      <c r="Q549" s="1" t="str">
        <f>IF(IFERROR('1-Kurs'!Q549/'1-Kurs'!Q548-1,"")&lt;&gt;-100%,IFERROR('1-Kurs'!Q549/'1-Kurs'!Q548-1,""),"")</f>
        <v/>
      </c>
      <c r="R549" s="1" t="str">
        <f>IF(IFERROR('1-Kurs'!R549/'1-Kurs'!R548-1,"")&lt;&gt;-100%,IFERROR('1-Kurs'!R549/'1-Kurs'!R548-1,""),"")</f>
        <v/>
      </c>
      <c r="S549" s="1" t="str">
        <f>IF(IFERROR('1-Kurs'!S549/'1-Kurs'!S548-1,"")&lt;&gt;-100%,IFERROR('1-Kurs'!S549/'1-Kurs'!S548-1,""),"")</f>
        <v/>
      </c>
      <c r="T549" s="1" t="str">
        <f>IF(IFERROR('1-Kurs'!T549/'1-Kurs'!T548-1,"")&lt;&gt;-100%,IFERROR('1-Kurs'!T549/'1-Kurs'!T548-1,""),"")</f>
        <v/>
      </c>
      <c r="U549" s="1" t="str">
        <f>IF(IFERROR('1-Kurs'!U549/'1-Kurs'!U548-1,"")&lt;&gt;-100%,IFERROR('1-Kurs'!U549/'1-Kurs'!U548-1,""),"")</f>
        <v/>
      </c>
      <c r="V549" s="1" t="str">
        <f>IF(IFERROR('1-Kurs'!V549/'1-Kurs'!V548-1,"")&lt;&gt;-100%,IFERROR('1-Kurs'!V549/'1-Kurs'!V548-1,""),"")</f>
        <v/>
      </c>
      <c r="W549" s="1" t="str">
        <f>IF(IFERROR('1-Kurs'!W549/'1-Kurs'!W548-1,"")&lt;&gt;-100%,IFERROR('1-Kurs'!W549/'1-Kurs'!W548-1,""),"")</f>
        <v/>
      </c>
      <c r="X549" s="1" t="str">
        <f>IF(IFERROR('1-Kurs'!X549/'1-Kurs'!X548-1,"")&lt;&gt;-100%,IFERROR('1-Kurs'!X549/'1-Kurs'!X548-1,""),"")</f>
        <v/>
      </c>
      <c r="Y549" s="1" t="str">
        <f>IF(IFERROR('1-Kurs'!Y549/'1-Kurs'!Y548-1,"")&lt;&gt;-100%,IFERROR('1-Kurs'!Y549/'1-Kurs'!Y548-1,""),"")</f>
        <v/>
      </c>
      <c r="Z549" s="1" t="str">
        <f>IF(IFERROR('1-Kurs'!Z549/'1-Kurs'!Z548-1,"")&lt;&gt;-100%,IFERROR('1-Kurs'!Z549/'1-Kurs'!Z548-1,""),"")</f>
        <v/>
      </c>
      <c r="AA549" s="1" t="str">
        <f>IF(IFERROR('1-Kurs'!AA549/'1-Kurs'!AA548-1,"")&lt;&gt;-100%,IFERROR('1-Kurs'!AA549/'1-Kurs'!AA548-1,""),"")</f>
        <v/>
      </c>
      <c r="AB549" s="1" t="str">
        <f>IF(IFERROR('1-Kurs'!AB549/'1-Kurs'!AB548-1,"")&lt;&gt;-100%,IFERROR('1-Kurs'!AB549/'1-Kurs'!AB548-1,""),"")</f>
        <v/>
      </c>
      <c r="AC549" s="5"/>
    </row>
    <row r="550" spans="1:29" ht="12.75" customHeight="1" x14ac:dyDescent="0.2">
      <c r="A550" s="9" t="str">
        <f>IF('1-Kurs'!A550=0,"",'1-Kurs'!A550)</f>
        <v/>
      </c>
      <c r="B550" s="1" t="str">
        <f>IF(IFERROR('1-Kurs'!B550/'1-Kurs'!B549-1,"")&lt;&gt;-100%,IFERROR('1-Kurs'!B550/'1-Kurs'!B549-1,""),"")</f>
        <v/>
      </c>
      <c r="C550" s="1" t="str">
        <f>IF(IFERROR('1-Kurs'!C550/'1-Kurs'!C549-1,"")&lt;&gt;-100%,IFERROR('1-Kurs'!C550/'1-Kurs'!C549-1,""),"")</f>
        <v/>
      </c>
      <c r="D550" s="1" t="str">
        <f>IF(IFERROR('1-Kurs'!D550/'1-Kurs'!D549-1,"")&lt;&gt;-100%,IFERROR('1-Kurs'!D550/'1-Kurs'!D549-1,""),"")</f>
        <v/>
      </c>
      <c r="E550" s="1" t="str">
        <f>IF(IFERROR('1-Kurs'!E550/'1-Kurs'!E549-1,"")&lt;&gt;-100%,IFERROR('1-Kurs'!E550/'1-Kurs'!E549-1,""),"")</f>
        <v/>
      </c>
      <c r="F550" s="1" t="str">
        <f>IF(IFERROR('1-Kurs'!F550/'1-Kurs'!F549-1,"")&lt;&gt;-100%,IFERROR('1-Kurs'!F550/'1-Kurs'!F549-1,""),"")</f>
        <v/>
      </c>
      <c r="G550" s="1" t="str">
        <f>IF(IFERROR('1-Kurs'!G550/'1-Kurs'!G549-1,"")&lt;&gt;-100%,IFERROR('1-Kurs'!G550/'1-Kurs'!G549-1,""),"")</f>
        <v/>
      </c>
      <c r="H550" s="1" t="str">
        <f>IF(IFERROR('1-Kurs'!H550/'1-Kurs'!H549-1,"")&lt;&gt;-100%,IFERROR('1-Kurs'!H550/'1-Kurs'!H549-1,""),"")</f>
        <v/>
      </c>
      <c r="I550" s="1" t="str">
        <f>IF(IFERROR('1-Kurs'!I550/'1-Kurs'!I549-1,"")&lt;&gt;-100%,IFERROR('1-Kurs'!I550/'1-Kurs'!I549-1,""),"")</f>
        <v/>
      </c>
      <c r="J550" s="1" t="str">
        <f>IF(IFERROR('1-Kurs'!J550/'1-Kurs'!J549-1,"")&lt;&gt;-100%,IFERROR('1-Kurs'!J550/'1-Kurs'!J549-1,""),"")</f>
        <v/>
      </c>
      <c r="K550" s="1" t="str">
        <f>IF(IFERROR('1-Kurs'!K550/'1-Kurs'!K549-1,"")&lt;&gt;-100%,IFERROR('1-Kurs'!K550/'1-Kurs'!K549-1,""),"")</f>
        <v/>
      </c>
      <c r="L550" s="1" t="str">
        <f>IF(IFERROR('1-Kurs'!L550/'1-Kurs'!L549-1,"")&lt;&gt;-100%,IFERROR('1-Kurs'!L550/'1-Kurs'!L549-1,""),"")</f>
        <v/>
      </c>
      <c r="M550" s="1" t="str">
        <f>IF(IFERROR('1-Kurs'!M550/'1-Kurs'!M549-1,"")&lt;&gt;-100%,IFERROR('1-Kurs'!M550/'1-Kurs'!M549-1,""),"")</f>
        <v/>
      </c>
      <c r="N550" s="1" t="str">
        <f>IF(IFERROR('1-Kurs'!N550/'1-Kurs'!N549-1,"")&lt;&gt;-100%,IFERROR('1-Kurs'!N550/'1-Kurs'!N549-1,""),"")</f>
        <v/>
      </c>
      <c r="O550" s="1" t="str">
        <f>IF(IFERROR('1-Kurs'!O550/'1-Kurs'!O549-1,"")&lt;&gt;-100%,IFERROR('1-Kurs'!O550/'1-Kurs'!O549-1,""),"")</f>
        <v/>
      </c>
      <c r="P550" s="1" t="str">
        <f>IF(IFERROR('1-Kurs'!P550/'1-Kurs'!P549-1,"")&lt;&gt;-100%,IFERROR('1-Kurs'!P550/'1-Kurs'!P549-1,""),"")</f>
        <v/>
      </c>
      <c r="Q550" s="1" t="str">
        <f>IF(IFERROR('1-Kurs'!Q550/'1-Kurs'!Q549-1,"")&lt;&gt;-100%,IFERROR('1-Kurs'!Q550/'1-Kurs'!Q549-1,""),"")</f>
        <v/>
      </c>
      <c r="R550" s="1" t="str">
        <f>IF(IFERROR('1-Kurs'!R550/'1-Kurs'!R549-1,"")&lt;&gt;-100%,IFERROR('1-Kurs'!R550/'1-Kurs'!R549-1,""),"")</f>
        <v/>
      </c>
      <c r="S550" s="1" t="str">
        <f>IF(IFERROR('1-Kurs'!S550/'1-Kurs'!S549-1,"")&lt;&gt;-100%,IFERROR('1-Kurs'!S550/'1-Kurs'!S549-1,""),"")</f>
        <v/>
      </c>
      <c r="T550" s="1" t="str">
        <f>IF(IFERROR('1-Kurs'!T550/'1-Kurs'!T549-1,"")&lt;&gt;-100%,IFERROR('1-Kurs'!T550/'1-Kurs'!T549-1,""),"")</f>
        <v/>
      </c>
      <c r="U550" s="1" t="str">
        <f>IF(IFERROR('1-Kurs'!U550/'1-Kurs'!U549-1,"")&lt;&gt;-100%,IFERROR('1-Kurs'!U550/'1-Kurs'!U549-1,""),"")</f>
        <v/>
      </c>
      <c r="V550" s="1" t="str">
        <f>IF(IFERROR('1-Kurs'!V550/'1-Kurs'!V549-1,"")&lt;&gt;-100%,IFERROR('1-Kurs'!V550/'1-Kurs'!V549-1,""),"")</f>
        <v/>
      </c>
      <c r="W550" s="1" t="str">
        <f>IF(IFERROR('1-Kurs'!W550/'1-Kurs'!W549-1,"")&lt;&gt;-100%,IFERROR('1-Kurs'!W550/'1-Kurs'!W549-1,""),"")</f>
        <v/>
      </c>
      <c r="X550" s="1" t="str">
        <f>IF(IFERROR('1-Kurs'!X550/'1-Kurs'!X549-1,"")&lt;&gt;-100%,IFERROR('1-Kurs'!X550/'1-Kurs'!X549-1,""),"")</f>
        <v/>
      </c>
      <c r="Y550" s="1" t="str">
        <f>IF(IFERROR('1-Kurs'!Y550/'1-Kurs'!Y549-1,"")&lt;&gt;-100%,IFERROR('1-Kurs'!Y550/'1-Kurs'!Y549-1,""),"")</f>
        <v/>
      </c>
      <c r="Z550" s="1" t="str">
        <f>IF(IFERROR('1-Kurs'!Z550/'1-Kurs'!Z549-1,"")&lt;&gt;-100%,IFERROR('1-Kurs'!Z550/'1-Kurs'!Z549-1,""),"")</f>
        <v/>
      </c>
      <c r="AA550" s="1" t="str">
        <f>IF(IFERROR('1-Kurs'!AA550/'1-Kurs'!AA549-1,"")&lt;&gt;-100%,IFERROR('1-Kurs'!AA550/'1-Kurs'!AA549-1,""),"")</f>
        <v/>
      </c>
      <c r="AB550" s="1" t="str">
        <f>IF(IFERROR('1-Kurs'!AB550/'1-Kurs'!AB549-1,"")&lt;&gt;-100%,IFERROR('1-Kurs'!AB550/'1-Kurs'!AB549-1,""),"")</f>
        <v/>
      </c>
      <c r="AC550" s="5"/>
    </row>
    <row r="551" spans="1:29" ht="12.75" customHeight="1" x14ac:dyDescent="0.2">
      <c r="A551" s="9" t="str">
        <f>IF('1-Kurs'!A551=0,"",'1-Kurs'!A551)</f>
        <v/>
      </c>
      <c r="B551" s="1" t="str">
        <f>IF(IFERROR('1-Kurs'!B551/'1-Kurs'!B550-1,"")&lt;&gt;-100%,IFERROR('1-Kurs'!B551/'1-Kurs'!B550-1,""),"")</f>
        <v/>
      </c>
      <c r="C551" s="1" t="str">
        <f>IF(IFERROR('1-Kurs'!C551/'1-Kurs'!C550-1,"")&lt;&gt;-100%,IFERROR('1-Kurs'!C551/'1-Kurs'!C550-1,""),"")</f>
        <v/>
      </c>
      <c r="D551" s="1" t="str">
        <f>IF(IFERROR('1-Kurs'!D551/'1-Kurs'!D550-1,"")&lt;&gt;-100%,IFERROR('1-Kurs'!D551/'1-Kurs'!D550-1,""),"")</f>
        <v/>
      </c>
      <c r="E551" s="1" t="str">
        <f>IF(IFERROR('1-Kurs'!E551/'1-Kurs'!E550-1,"")&lt;&gt;-100%,IFERROR('1-Kurs'!E551/'1-Kurs'!E550-1,""),"")</f>
        <v/>
      </c>
      <c r="F551" s="1" t="str">
        <f>IF(IFERROR('1-Kurs'!F551/'1-Kurs'!F550-1,"")&lt;&gt;-100%,IFERROR('1-Kurs'!F551/'1-Kurs'!F550-1,""),"")</f>
        <v/>
      </c>
      <c r="G551" s="1" t="str">
        <f>IF(IFERROR('1-Kurs'!G551/'1-Kurs'!G550-1,"")&lt;&gt;-100%,IFERROR('1-Kurs'!G551/'1-Kurs'!G550-1,""),"")</f>
        <v/>
      </c>
      <c r="H551" s="1" t="str">
        <f>IF(IFERROR('1-Kurs'!H551/'1-Kurs'!H550-1,"")&lt;&gt;-100%,IFERROR('1-Kurs'!H551/'1-Kurs'!H550-1,""),"")</f>
        <v/>
      </c>
      <c r="I551" s="1" t="str">
        <f>IF(IFERROR('1-Kurs'!I551/'1-Kurs'!I550-1,"")&lt;&gt;-100%,IFERROR('1-Kurs'!I551/'1-Kurs'!I550-1,""),"")</f>
        <v/>
      </c>
      <c r="J551" s="1" t="str">
        <f>IF(IFERROR('1-Kurs'!J551/'1-Kurs'!J550-1,"")&lt;&gt;-100%,IFERROR('1-Kurs'!J551/'1-Kurs'!J550-1,""),"")</f>
        <v/>
      </c>
      <c r="K551" s="1" t="str">
        <f>IF(IFERROR('1-Kurs'!K551/'1-Kurs'!K550-1,"")&lt;&gt;-100%,IFERROR('1-Kurs'!K551/'1-Kurs'!K550-1,""),"")</f>
        <v/>
      </c>
      <c r="L551" s="1" t="str">
        <f>IF(IFERROR('1-Kurs'!L551/'1-Kurs'!L550-1,"")&lt;&gt;-100%,IFERROR('1-Kurs'!L551/'1-Kurs'!L550-1,""),"")</f>
        <v/>
      </c>
      <c r="M551" s="1" t="str">
        <f>IF(IFERROR('1-Kurs'!M551/'1-Kurs'!M550-1,"")&lt;&gt;-100%,IFERROR('1-Kurs'!M551/'1-Kurs'!M550-1,""),"")</f>
        <v/>
      </c>
      <c r="N551" s="1" t="str">
        <f>IF(IFERROR('1-Kurs'!N551/'1-Kurs'!N550-1,"")&lt;&gt;-100%,IFERROR('1-Kurs'!N551/'1-Kurs'!N550-1,""),"")</f>
        <v/>
      </c>
      <c r="O551" s="1" t="str">
        <f>IF(IFERROR('1-Kurs'!O551/'1-Kurs'!O550-1,"")&lt;&gt;-100%,IFERROR('1-Kurs'!O551/'1-Kurs'!O550-1,""),"")</f>
        <v/>
      </c>
      <c r="P551" s="1" t="str">
        <f>IF(IFERROR('1-Kurs'!P551/'1-Kurs'!P550-1,"")&lt;&gt;-100%,IFERROR('1-Kurs'!P551/'1-Kurs'!P550-1,""),"")</f>
        <v/>
      </c>
      <c r="Q551" s="1" t="str">
        <f>IF(IFERROR('1-Kurs'!Q551/'1-Kurs'!Q550-1,"")&lt;&gt;-100%,IFERROR('1-Kurs'!Q551/'1-Kurs'!Q550-1,""),"")</f>
        <v/>
      </c>
      <c r="R551" s="1" t="str">
        <f>IF(IFERROR('1-Kurs'!R551/'1-Kurs'!R550-1,"")&lt;&gt;-100%,IFERROR('1-Kurs'!R551/'1-Kurs'!R550-1,""),"")</f>
        <v/>
      </c>
      <c r="S551" s="1" t="str">
        <f>IF(IFERROR('1-Kurs'!S551/'1-Kurs'!S550-1,"")&lt;&gt;-100%,IFERROR('1-Kurs'!S551/'1-Kurs'!S550-1,""),"")</f>
        <v/>
      </c>
      <c r="T551" s="1" t="str">
        <f>IF(IFERROR('1-Kurs'!T551/'1-Kurs'!T550-1,"")&lt;&gt;-100%,IFERROR('1-Kurs'!T551/'1-Kurs'!T550-1,""),"")</f>
        <v/>
      </c>
      <c r="U551" s="1" t="str">
        <f>IF(IFERROR('1-Kurs'!U551/'1-Kurs'!U550-1,"")&lt;&gt;-100%,IFERROR('1-Kurs'!U551/'1-Kurs'!U550-1,""),"")</f>
        <v/>
      </c>
      <c r="V551" s="1" t="str">
        <f>IF(IFERROR('1-Kurs'!V551/'1-Kurs'!V550-1,"")&lt;&gt;-100%,IFERROR('1-Kurs'!V551/'1-Kurs'!V550-1,""),"")</f>
        <v/>
      </c>
      <c r="W551" s="1" t="str">
        <f>IF(IFERROR('1-Kurs'!W551/'1-Kurs'!W550-1,"")&lt;&gt;-100%,IFERROR('1-Kurs'!W551/'1-Kurs'!W550-1,""),"")</f>
        <v/>
      </c>
      <c r="X551" s="1" t="str">
        <f>IF(IFERROR('1-Kurs'!X551/'1-Kurs'!X550-1,"")&lt;&gt;-100%,IFERROR('1-Kurs'!X551/'1-Kurs'!X550-1,""),"")</f>
        <v/>
      </c>
      <c r="Y551" s="1" t="str">
        <f>IF(IFERROR('1-Kurs'!Y551/'1-Kurs'!Y550-1,"")&lt;&gt;-100%,IFERROR('1-Kurs'!Y551/'1-Kurs'!Y550-1,""),"")</f>
        <v/>
      </c>
      <c r="Z551" s="1" t="str">
        <f>IF(IFERROR('1-Kurs'!Z551/'1-Kurs'!Z550-1,"")&lt;&gt;-100%,IFERROR('1-Kurs'!Z551/'1-Kurs'!Z550-1,""),"")</f>
        <v/>
      </c>
      <c r="AA551" s="1" t="str">
        <f>IF(IFERROR('1-Kurs'!AA551/'1-Kurs'!AA550-1,"")&lt;&gt;-100%,IFERROR('1-Kurs'!AA551/'1-Kurs'!AA550-1,""),"")</f>
        <v/>
      </c>
      <c r="AB551" s="1" t="str">
        <f>IF(IFERROR('1-Kurs'!AB551/'1-Kurs'!AB550-1,"")&lt;&gt;-100%,IFERROR('1-Kurs'!AB551/'1-Kurs'!AB550-1,""),"")</f>
        <v/>
      </c>
      <c r="AC551" s="5"/>
    </row>
    <row r="552" spans="1:29" ht="12.75" customHeight="1" x14ac:dyDescent="0.2">
      <c r="A552" s="9" t="str">
        <f>IF('1-Kurs'!A552=0,"",'1-Kurs'!A552)</f>
        <v/>
      </c>
      <c r="B552" s="1" t="str">
        <f>IF(IFERROR('1-Kurs'!B552/'1-Kurs'!B551-1,"")&lt;&gt;-100%,IFERROR('1-Kurs'!B552/'1-Kurs'!B551-1,""),"")</f>
        <v/>
      </c>
      <c r="C552" s="1" t="str">
        <f>IF(IFERROR('1-Kurs'!C552/'1-Kurs'!C551-1,"")&lt;&gt;-100%,IFERROR('1-Kurs'!C552/'1-Kurs'!C551-1,""),"")</f>
        <v/>
      </c>
      <c r="D552" s="1" t="str">
        <f>IF(IFERROR('1-Kurs'!D552/'1-Kurs'!D551-1,"")&lt;&gt;-100%,IFERROR('1-Kurs'!D552/'1-Kurs'!D551-1,""),"")</f>
        <v/>
      </c>
      <c r="E552" s="1" t="str">
        <f>IF(IFERROR('1-Kurs'!E552/'1-Kurs'!E551-1,"")&lt;&gt;-100%,IFERROR('1-Kurs'!E552/'1-Kurs'!E551-1,""),"")</f>
        <v/>
      </c>
      <c r="F552" s="1" t="str">
        <f>IF(IFERROR('1-Kurs'!F552/'1-Kurs'!F551-1,"")&lt;&gt;-100%,IFERROR('1-Kurs'!F552/'1-Kurs'!F551-1,""),"")</f>
        <v/>
      </c>
      <c r="G552" s="1" t="str">
        <f>IF(IFERROR('1-Kurs'!G552/'1-Kurs'!G551-1,"")&lt;&gt;-100%,IFERROR('1-Kurs'!G552/'1-Kurs'!G551-1,""),"")</f>
        <v/>
      </c>
      <c r="H552" s="1" t="str">
        <f>IF(IFERROR('1-Kurs'!H552/'1-Kurs'!H551-1,"")&lt;&gt;-100%,IFERROR('1-Kurs'!H552/'1-Kurs'!H551-1,""),"")</f>
        <v/>
      </c>
      <c r="I552" s="1" t="str">
        <f>IF(IFERROR('1-Kurs'!I552/'1-Kurs'!I551-1,"")&lt;&gt;-100%,IFERROR('1-Kurs'!I552/'1-Kurs'!I551-1,""),"")</f>
        <v/>
      </c>
      <c r="J552" s="1" t="str">
        <f>IF(IFERROR('1-Kurs'!J552/'1-Kurs'!J551-1,"")&lt;&gt;-100%,IFERROR('1-Kurs'!J552/'1-Kurs'!J551-1,""),"")</f>
        <v/>
      </c>
      <c r="K552" s="1" t="str">
        <f>IF(IFERROR('1-Kurs'!K552/'1-Kurs'!K551-1,"")&lt;&gt;-100%,IFERROR('1-Kurs'!K552/'1-Kurs'!K551-1,""),"")</f>
        <v/>
      </c>
      <c r="L552" s="1" t="str">
        <f>IF(IFERROR('1-Kurs'!L552/'1-Kurs'!L551-1,"")&lt;&gt;-100%,IFERROR('1-Kurs'!L552/'1-Kurs'!L551-1,""),"")</f>
        <v/>
      </c>
      <c r="M552" s="1" t="str">
        <f>IF(IFERROR('1-Kurs'!M552/'1-Kurs'!M551-1,"")&lt;&gt;-100%,IFERROR('1-Kurs'!M552/'1-Kurs'!M551-1,""),"")</f>
        <v/>
      </c>
      <c r="N552" s="1" t="str">
        <f>IF(IFERROR('1-Kurs'!N552/'1-Kurs'!N551-1,"")&lt;&gt;-100%,IFERROR('1-Kurs'!N552/'1-Kurs'!N551-1,""),"")</f>
        <v/>
      </c>
      <c r="O552" s="1" t="str">
        <f>IF(IFERROR('1-Kurs'!O552/'1-Kurs'!O551-1,"")&lt;&gt;-100%,IFERROR('1-Kurs'!O552/'1-Kurs'!O551-1,""),"")</f>
        <v/>
      </c>
      <c r="P552" s="1" t="str">
        <f>IF(IFERROR('1-Kurs'!P552/'1-Kurs'!P551-1,"")&lt;&gt;-100%,IFERROR('1-Kurs'!P552/'1-Kurs'!P551-1,""),"")</f>
        <v/>
      </c>
      <c r="Q552" s="1" t="str">
        <f>IF(IFERROR('1-Kurs'!Q552/'1-Kurs'!Q551-1,"")&lt;&gt;-100%,IFERROR('1-Kurs'!Q552/'1-Kurs'!Q551-1,""),"")</f>
        <v/>
      </c>
      <c r="R552" s="1" t="str">
        <f>IF(IFERROR('1-Kurs'!R552/'1-Kurs'!R551-1,"")&lt;&gt;-100%,IFERROR('1-Kurs'!R552/'1-Kurs'!R551-1,""),"")</f>
        <v/>
      </c>
      <c r="S552" s="1" t="str">
        <f>IF(IFERROR('1-Kurs'!S552/'1-Kurs'!S551-1,"")&lt;&gt;-100%,IFERROR('1-Kurs'!S552/'1-Kurs'!S551-1,""),"")</f>
        <v/>
      </c>
      <c r="T552" s="1" t="str">
        <f>IF(IFERROR('1-Kurs'!T552/'1-Kurs'!T551-1,"")&lt;&gt;-100%,IFERROR('1-Kurs'!T552/'1-Kurs'!T551-1,""),"")</f>
        <v/>
      </c>
      <c r="U552" s="1" t="str">
        <f>IF(IFERROR('1-Kurs'!U552/'1-Kurs'!U551-1,"")&lt;&gt;-100%,IFERROR('1-Kurs'!U552/'1-Kurs'!U551-1,""),"")</f>
        <v/>
      </c>
      <c r="V552" s="1" t="str">
        <f>IF(IFERROR('1-Kurs'!V552/'1-Kurs'!V551-1,"")&lt;&gt;-100%,IFERROR('1-Kurs'!V552/'1-Kurs'!V551-1,""),"")</f>
        <v/>
      </c>
      <c r="W552" s="1" t="str">
        <f>IF(IFERROR('1-Kurs'!W552/'1-Kurs'!W551-1,"")&lt;&gt;-100%,IFERROR('1-Kurs'!W552/'1-Kurs'!W551-1,""),"")</f>
        <v/>
      </c>
      <c r="X552" s="1" t="str">
        <f>IF(IFERROR('1-Kurs'!X552/'1-Kurs'!X551-1,"")&lt;&gt;-100%,IFERROR('1-Kurs'!X552/'1-Kurs'!X551-1,""),"")</f>
        <v/>
      </c>
      <c r="Y552" s="1" t="str">
        <f>IF(IFERROR('1-Kurs'!Y552/'1-Kurs'!Y551-1,"")&lt;&gt;-100%,IFERROR('1-Kurs'!Y552/'1-Kurs'!Y551-1,""),"")</f>
        <v/>
      </c>
      <c r="Z552" s="1" t="str">
        <f>IF(IFERROR('1-Kurs'!Z552/'1-Kurs'!Z551-1,"")&lt;&gt;-100%,IFERROR('1-Kurs'!Z552/'1-Kurs'!Z551-1,""),"")</f>
        <v/>
      </c>
      <c r="AA552" s="1" t="str">
        <f>IF(IFERROR('1-Kurs'!AA552/'1-Kurs'!AA551-1,"")&lt;&gt;-100%,IFERROR('1-Kurs'!AA552/'1-Kurs'!AA551-1,""),"")</f>
        <v/>
      </c>
      <c r="AB552" s="1" t="str">
        <f>IF(IFERROR('1-Kurs'!AB552/'1-Kurs'!AB551-1,"")&lt;&gt;-100%,IFERROR('1-Kurs'!AB552/'1-Kurs'!AB551-1,""),"")</f>
        <v/>
      </c>
      <c r="AC552" s="5"/>
    </row>
    <row r="553" spans="1:29" ht="12.75" customHeight="1" x14ac:dyDescent="0.2">
      <c r="A553" s="9" t="str">
        <f>IF('1-Kurs'!A553=0,"",'1-Kurs'!A553)</f>
        <v/>
      </c>
      <c r="B553" s="1" t="str">
        <f>IF(IFERROR('1-Kurs'!B553/'1-Kurs'!B552-1,"")&lt;&gt;-100%,IFERROR('1-Kurs'!B553/'1-Kurs'!B552-1,""),"")</f>
        <v/>
      </c>
      <c r="C553" s="1" t="str">
        <f>IF(IFERROR('1-Kurs'!C553/'1-Kurs'!C552-1,"")&lt;&gt;-100%,IFERROR('1-Kurs'!C553/'1-Kurs'!C552-1,""),"")</f>
        <v/>
      </c>
      <c r="D553" s="1" t="str">
        <f>IF(IFERROR('1-Kurs'!D553/'1-Kurs'!D552-1,"")&lt;&gt;-100%,IFERROR('1-Kurs'!D553/'1-Kurs'!D552-1,""),"")</f>
        <v/>
      </c>
      <c r="E553" s="1" t="str">
        <f>IF(IFERROR('1-Kurs'!E553/'1-Kurs'!E552-1,"")&lt;&gt;-100%,IFERROR('1-Kurs'!E553/'1-Kurs'!E552-1,""),"")</f>
        <v/>
      </c>
      <c r="F553" s="1" t="str">
        <f>IF(IFERROR('1-Kurs'!F553/'1-Kurs'!F552-1,"")&lt;&gt;-100%,IFERROR('1-Kurs'!F553/'1-Kurs'!F552-1,""),"")</f>
        <v/>
      </c>
      <c r="G553" s="1" t="str">
        <f>IF(IFERROR('1-Kurs'!G553/'1-Kurs'!G552-1,"")&lt;&gt;-100%,IFERROR('1-Kurs'!G553/'1-Kurs'!G552-1,""),"")</f>
        <v/>
      </c>
      <c r="H553" s="1" t="str">
        <f>IF(IFERROR('1-Kurs'!H553/'1-Kurs'!H552-1,"")&lt;&gt;-100%,IFERROR('1-Kurs'!H553/'1-Kurs'!H552-1,""),"")</f>
        <v/>
      </c>
      <c r="I553" s="1" t="str">
        <f>IF(IFERROR('1-Kurs'!I553/'1-Kurs'!I552-1,"")&lt;&gt;-100%,IFERROR('1-Kurs'!I553/'1-Kurs'!I552-1,""),"")</f>
        <v/>
      </c>
      <c r="J553" s="1" t="str">
        <f>IF(IFERROR('1-Kurs'!J553/'1-Kurs'!J552-1,"")&lt;&gt;-100%,IFERROR('1-Kurs'!J553/'1-Kurs'!J552-1,""),"")</f>
        <v/>
      </c>
      <c r="K553" s="1" t="str">
        <f>IF(IFERROR('1-Kurs'!K553/'1-Kurs'!K552-1,"")&lt;&gt;-100%,IFERROR('1-Kurs'!K553/'1-Kurs'!K552-1,""),"")</f>
        <v/>
      </c>
      <c r="L553" s="1" t="str">
        <f>IF(IFERROR('1-Kurs'!L553/'1-Kurs'!L552-1,"")&lt;&gt;-100%,IFERROR('1-Kurs'!L553/'1-Kurs'!L552-1,""),"")</f>
        <v/>
      </c>
      <c r="M553" s="1" t="str">
        <f>IF(IFERROR('1-Kurs'!M553/'1-Kurs'!M552-1,"")&lt;&gt;-100%,IFERROR('1-Kurs'!M553/'1-Kurs'!M552-1,""),"")</f>
        <v/>
      </c>
      <c r="N553" s="1" t="str">
        <f>IF(IFERROR('1-Kurs'!N553/'1-Kurs'!N552-1,"")&lt;&gt;-100%,IFERROR('1-Kurs'!N553/'1-Kurs'!N552-1,""),"")</f>
        <v/>
      </c>
      <c r="O553" s="1" t="str">
        <f>IF(IFERROR('1-Kurs'!O553/'1-Kurs'!O552-1,"")&lt;&gt;-100%,IFERROR('1-Kurs'!O553/'1-Kurs'!O552-1,""),"")</f>
        <v/>
      </c>
      <c r="P553" s="1" t="str">
        <f>IF(IFERROR('1-Kurs'!P553/'1-Kurs'!P552-1,"")&lt;&gt;-100%,IFERROR('1-Kurs'!P553/'1-Kurs'!P552-1,""),"")</f>
        <v/>
      </c>
      <c r="Q553" s="1" t="str">
        <f>IF(IFERROR('1-Kurs'!Q553/'1-Kurs'!Q552-1,"")&lt;&gt;-100%,IFERROR('1-Kurs'!Q553/'1-Kurs'!Q552-1,""),"")</f>
        <v/>
      </c>
      <c r="R553" s="1" t="str">
        <f>IF(IFERROR('1-Kurs'!R553/'1-Kurs'!R552-1,"")&lt;&gt;-100%,IFERROR('1-Kurs'!R553/'1-Kurs'!R552-1,""),"")</f>
        <v/>
      </c>
      <c r="S553" s="1" t="str">
        <f>IF(IFERROR('1-Kurs'!S553/'1-Kurs'!S552-1,"")&lt;&gt;-100%,IFERROR('1-Kurs'!S553/'1-Kurs'!S552-1,""),"")</f>
        <v/>
      </c>
      <c r="T553" s="1" t="str">
        <f>IF(IFERROR('1-Kurs'!T553/'1-Kurs'!T552-1,"")&lt;&gt;-100%,IFERROR('1-Kurs'!T553/'1-Kurs'!T552-1,""),"")</f>
        <v/>
      </c>
      <c r="U553" s="1" t="str">
        <f>IF(IFERROR('1-Kurs'!U553/'1-Kurs'!U552-1,"")&lt;&gt;-100%,IFERROR('1-Kurs'!U553/'1-Kurs'!U552-1,""),"")</f>
        <v/>
      </c>
      <c r="V553" s="1" t="str">
        <f>IF(IFERROR('1-Kurs'!V553/'1-Kurs'!V552-1,"")&lt;&gt;-100%,IFERROR('1-Kurs'!V553/'1-Kurs'!V552-1,""),"")</f>
        <v/>
      </c>
      <c r="W553" s="1" t="str">
        <f>IF(IFERROR('1-Kurs'!W553/'1-Kurs'!W552-1,"")&lt;&gt;-100%,IFERROR('1-Kurs'!W553/'1-Kurs'!W552-1,""),"")</f>
        <v/>
      </c>
      <c r="X553" s="1" t="str">
        <f>IF(IFERROR('1-Kurs'!X553/'1-Kurs'!X552-1,"")&lt;&gt;-100%,IFERROR('1-Kurs'!X553/'1-Kurs'!X552-1,""),"")</f>
        <v/>
      </c>
      <c r="Y553" s="1" t="str">
        <f>IF(IFERROR('1-Kurs'!Y553/'1-Kurs'!Y552-1,"")&lt;&gt;-100%,IFERROR('1-Kurs'!Y553/'1-Kurs'!Y552-1,""),"")</f>
        <v/>
      </c>
      <c r="Z553" s="1" t="str">
        <f>IF(IFERROR('1-Kurs'!Z553/'1-Kurs'!Z552-1,"")&lt;&gt;-100%,IFERROR('1-Kurs'!Z553/'1-Kurs'!Z552-1,""),"")</f>
        <v/>
      </c>
      <c r="AA553" s="1" t="str">
        <f>IF(IFERROR('1-Kurs'!AA553/'1-Kurs'!AA552-1,"")&lt;&gt;-100%,IFERROR('1-Kurs'!AA553/'1-Kurs'!AA552-1,""),"")</f>
        <v/>
      </c>
      <c r="AB553" s="1" t="str">
        <f>IF(IFERROR('1-Kurs'!AB553/'1-Kurs'!AB552-1,"")&lt;&gt;-100%,IFERROR('1-Kurs'!AB553/'1-Kurs'!AB552-1,""),"")</f>
        <v/>
      </c>
      <c r="AC553" s="5"/>
    </row>
    <row r="554" spans="1:29" ht="12.75" customHeight="1" x14ac:dyDescent="0.2">
      <c r="A554" s="9" t="str">
        <f>IF('1-Kurs'!A554=0,"",'1-Kurs'!A554)</f>
        <v/>
      </c>
      <c r="B554" s="1" t="str">
        <f>IF(IFERROR('1-Kurs'!B554/'1-Kurs'!B553-1,"")&lt;&gt;-100%,IFERROR('1-Kurs'!B554/'1-Kurs'!B553-1,""),"")</f>
        <v/>
      </c>
      <c r="C554" s="1" t="str">
        <f>IF(IFERROR('1-Kurs'!C554/'1-Kurs'!C553-1,"")&lt;&gt;-100%,IFERROR('1-Kurs'!C554/'1-Kurs'!C553-1,""),"")</f>
        <v/>
      </c>
      <c r="D554" s="1" t="str">
        <f>IF(IFERROR('1-Kurs'!D554/'1-Kurs'!D553-1,"")&lt;&gt;-100%,IFERROR('1-Kurs'!D554/'1-Kurs'!D553-1,""),"")</f>
        <v/>
      </c>
      <c r="E554" s="1" t="str">
        <f>IF(IFERROR('1-Kurs'!E554/'1-Kurs'!E553-1,"")&lt;&gt;-100%,IFERROR('1-Kurs'!E554/'1-Kurs'!E553-1,""),"")</f>
        <v/>
      </c>
      <c r="F554" s="1" t="str">
        <f>IF(IFERROR('1-Kurs'!F554/'1-Kurs'!F553-1,"")&lt;&gt;-100%,IFERROR('1-Kurs'!F554/'1-Kurs'!F553-1,""),"")</f>
        <v/>
      </c>
      <c r="G554" s="1" t="str">
        <f>IF(IFERROR('1-Kurs'!G554/'1-Kurs'!G553-1,"")&lt;&gt;-100%,IFERROR('1-Kurs'!G554/'1-Kurs'!G553-1,""),"")</f>
        <v/>
      </c>
      <c r="H554" s="1" t="str">
        <f>IF(IFERROR('1-Kurs'!H554/'1-Kurs'!H553-1,"")&lt;&gt;-100%,IFERROR('1-Kurs'!H554/'1-Kurs'!H553-1,""),"")</f>
        <v/>
      </c>
      <c r="I554" s="1" t="str">
        <f>IF(IFERROR('1-Kurs'!I554/'1-Kurs'!I553-1,"")&lt;&gt;-100%,IFERROR('1-Kurs'!I554/'1-Kurs'!I553-1,""),"")</f>
        <v/>
      </c>
      <c r="J554" s="1" t="str">
        <f>IF(IFERROR('1-Kurs'!J554/'1-Kurs'!J553-1,"")&lt;&gt;-100%,IFERROR('1-Kurs'!J554/'1-Kurs'!J553-1,""),"")</f>
        <v/>
      </c>
      <c r="K554" s="1" t="str">
        <f>IF(IFERROR('1-Kurs'!K554/'1-Kurs'!K553-1,"")&lt;&gt;-100%,IFERROR('1-Kurs'!K554/'1-Kurs'!K553-1,""),"")</f>
        <v/>
      </c>
      <c r="L554" s="1" t="str">
        <f>IF(IFERROR('1-Kurs'!L554/'1-Kurs'!L553-1,"")&lt;&gt;-100%,IFERROR('1-Kurs'!L554/'1-Kurs'!L553-1,""),"")</f>
        <v/>
      </c>
      <c r="M554" s="1" t="str">
        <f>IF(IFERROR('1-Kurs'!M554/'1-Kurs'!M553-1,"")&lt;&gt;-100%,IFERROR('1-Kurs'!M554/'1-Kurs'!M553-1,""),"")</f>
        <v/>
      </c>
      <c r="N554" s="1" t="str">
        <f>IF(IFERROR('1-Kurs'!N554/'1-Kurs'!N553-1,"")&lt;&gt;-100%,IFERROR('1-Kurs'!N554/'1-Kurs'!N553-1,""),"")</f>
        <v/>
      </c>
      <c r="O554" s="1" t="str">
        <f>IF(IFERROR('1-Kurs'!O554/'1-Kurs'!O553-1,"")&lt;&gt;-100%,IFERROR('1-Kurs'!O554/'1-Kurs'!O553-1,""),"")</f>
        <v/>
      </c>
      <c r="P554" s="1" t="str">
        <f>IF(IFERROR('1-Kurs'!P554/'1-Kurs'!P553-1,"")&lt;&gt;-100%,IFERROR('1-Kurs'!P554/'1-Kurs'!P553-1,""),"")</f>
        <v/>
      </c>
      <c r="Q554" s="1" t="str">
        <f>IF(IFERROR('1-Kurs'!Q554/'1-Kurs'!Q553-1,"")&lt;&gt;-100%,IFERROR('1-Kurs'!Q554/'1-Kurs'!Q553-1,""),"")</f>
        <v/>
      </c>
      <c r="R554" s="1" t="str">
        <f>IF(IFERROR('1-Kurs'!R554/'1-Kurs'!R553-1,"")&lt;&gt;-100%,IFERROR('1-Kurs'!R554/'1-Kurs'!R553-1,""),"")</f>
        <v/>
      </c>
      <c r="S554" s="1" t="str">
        <f>IF(IFERROR('1-Kurs'!S554/'1-Kurs'!S553-1,"")&lt;&gt;-100%,IFERROR('1-Kurs'!S554/'1-Kurs'!S553-1,""),"")</f>
        <v/>
      </c>
      <c r="T554" s="1" t="str">
        <f>IF(IFERROR('1-Kurs'!T554/'1-Kurs'!T553-1,"")&lt;&gt;-100%,IFERROR('1-Kurs'!T554/'1-Kurs'!T553-1,""),"")</f>
        <v/>
      </c>
      <c r="U554" s="1" t="str">
        <f>IF(IFERROR('1-Kurs'!U554/'1-Kurs'!U553-1,"")&lt;&gt;-100%,IFERROR('1-Kurs'!U554/'1-Kurs'!U553-1,""),"")</f>
        <v/>
      </c>
      <c r="V554" s="1" t="str">
        <f>IF(IFERROR('1-Kurs'!V554/'1-Kurs'!V553-1,"")&lt;&gt;-100%,IFERROR('1-Kurs'!V554/'1-Kurs'!V553-1,""),"")</f>
        <v/>
      </c>
      <c r="W554" s="1" t="str">
        <f>IF(IFERROR('1-Kurs'!W554/'1-Kurs'!W553-1,"")&lt;&gt;-100%,IFERROR('1-Kurs'!W554/'1-Kurs'!W553-1,""),"")</f>
        <v/>
      </c>
      <c r="X554" s="1" t="str">
        <f>IF(IFERROR('1-Kurs'!X554/'1-Kurs'!X553-1,"")&lt;&gt;-100%,IFERROR('1-Kurs'!X554/'1-Kurs'!X553-1,""),"")</f>
        <v/>
      </c>
      <c r="Y554" s="1" t="str">
        <f>IF(IFERROR('1-Kurs'!Y554/'1-Kurs'!Y553-1,"")&lt;&gt;-100%,IFERROR('1-Kurs'!Y554/'1-Kurs'!Y553-1,""),"")</f>
        <v/>
      </c>
      <c r="Z554" s="1" t="str">
        <f>IF(IFERROR('1-Kurs'!Z554/'1-Kurs'!Z553-1,"")&lt;&gt;-100%,IFERROR('1-Kurs'!Z554/'1-Kurs'!Z553-1,""),"")</f>
        <v/>
      </c>
      <c r="AA554" s="1" t="str">
        <f>IF(IFERROR('1-Kurs'!AA554/'1-Kurs'!AA553-1,"")&lt;&gt;-100%,IFERROR('1-Kurs'!AA554/'1-Kurs'!AA553-1,""),"")</f>
        <v/>
      </c>
      <c r="AB554" s="1" t="str">
        <f>IF(IFERROR('1-Kurs'!AB554/'1-Kurs'!AB553-1,"")&lt;&gt;-100%,IFERROR('1-Kurs'!AB554/'1-Kurs'!AB553-1,""),"")</f>
        <v/>
      </c>
      <c r="AC554" s="5"/>
    </row>
    <row r="555" spans="1:29" ht="12.75" customHeight="1" x14ac:dyDescent="0.2">
      <c r="A555" s="9" t="str">
        <f>IF('1-Kurs'!A555=0,"",'1-Kurs'!A555)</f>
        <v/>
      </c>
      <c r="B555" s="1" t="str">
        <f>IF(IFERROR('1-Kurs'!B555/'1-Kurs'!B554-1,"")&lt;&gt;-100%,IFERROR('1-Kurs'!B555/'1-Kurs'!B554-1,""),"")</f>
        <v/>
      </c>
      <c r="C555" s="1" t="str">
        <f>IF(IFERROR('1-Kurs'!C555/'1-Kurs'!C554-1,"")&lt;&gt;-100%,IFERROR('1-Kurs'!C555/'1-Kurs'!C554-1,""),"")</f>
        <v/>
      </c>
      <c r="D555" s="1" t="str">
        <f>IF(IFERROR('1-Kurs'!D555/'1-Kurs'!D554-1,"")&lt;&gt;-100%,IFERROR('1-Kurs'!D555/'1-Kurs'!D554-1,""),"")</f>
        <v/>
      </c>
      <c r="E555" s="1" t="str">
        <f>IF(IFERROR('1-Kurs'!E555/'1-Kurs'!E554-1,"")&lt;&gt;-100%,IFERROR('1-Kurs'!E555/'1-Kurs'!E554-1,""),"")</f>
        <v/>
      </c>
      <c r="F555" s="1" t="str">
        <f>IF(IFERROR('1-Kurs'!F555/'1-Kurs'!F554-1,"")&lt;&gt;-100%,IFERROR('1-Kurs'!F555/'1-Kurs'!F554-1,""),"")</f>
        <v/>
      </c>
      <c r="G555" s="1" t="str">
        <f>IF(IFERROR('1-Kurs'!G555/'1-Kurs'!G554-1,"")&lt;&gt;-100%,IFERROR('1-Kurs'!G555/'1-Kurs'!G554-1,""),"")</f>
        <v/>
      </c>
      <c r="H555" s="1" t="str">
        <f>IF(IFERROR('1-Kurs'!H555/'1-Kurs'!H554-1,"")&lt;&gt;-100%,IFERROR('1-Kurs'!H555/'1-Kurs'!H554-1,""),"")</f>
        <v/>
      </c>
      <c r="I555" s="1" t="str">
        <f>IF(IFERROR('1-Kurs'!I555/'1-Kurs'!I554-1,"")&lt;&gt;-100%,IFERROR('1-Kurs'!I555/'1-Kurs'!I554-1,""),"")</f>
        <v/>
      </c>
      <c r="J555" s="1" t="str">
        <f>IF(IFERROR('1-Kurs'!J555/'1-Kurs'!J554-1,"")&lt;&gt;-100%,IFERROR('1-Kurs'!J555/'1-Kurs'!J554-1,""),"")</f>
        <v/>
      </c>
      <c r="K555" s="1" t="str">
        <f>IF(IFERROR('1-Kurs'!K555/'1-Kurs'!K554-1,"")&lt;&gt;-100%,IFERROR('1-Kurs'!K555/'1-Kurs'!K554-1,""),"")</f>
        <v/>
      </c>
      <c r="L555" s="1" t="str">
        <f>IF(IFERROR('1-Kurs'!L555/'1-Kurs'!L554-1,"")&lt;&gt;-100%,IFERROR('1-Kurs'!L555/'1-Kurs'!L554-1,""),"")</f>
        <v/>
      </c>
      <c r="M555" s="1" t="str">
        <f>IF(IFERROR('1-Kurs'!M555/'1-Kurs'!M554-1,"")&lt;&gt;-100%,IFERROR('1-Kurs'!M555/'1-Kurs'!M554-1,""),"")</f>
        <v/>
      </c>
      <c r="N555" s="1" t="str">
        <f>IF(IFERROR('1-Kurs'!N555/'1-Kurs'!N554-1,"")&lt;&gt;-100%,IFERROR('1-Kurs'!N555/'1-Kurs'!N554-1,""),"")</f>
        <v/>
      </c>
      <c r="O555" s="1" t="str">
        <f>IF(IFERROR('1-Kurs'!O555/'1-Kurs'!O554-1,"")&lt;&gt;-100%,IFERROR('1-Kurs'!O555/'1-Kurs'!O554-1,""),"")</f>
        <v/>
      </c>
      <c r="P555" s="1" t="str">
        <f>IF(IFERROR('1-Kurs'!P555/'1-Kurs'!P554-1,"")&lt;&gt;-100%,IFERROR('1-Kurs'!P555/'1-Kurs'!P554-1,""),"")</f>
        <v/>
      </c>
      <c r="Q555" s="1" t="str">
        <f>IF(IFERROR('1-Kurs'!Q555/'1-Kurs'!Q554-1,"")&lt;&gt;-100%,IFERROR('1-Kurs'!Q555/'1-Kurs'!Q554-1,""),"")</f>
        <v/>
      </c>
      <c r="R555" s="1" t="str">
        <f>IF(IFERROR('1-Kurs'!R555/'1-Kurs'!R554-1,"")&lt;&gt;-100%,IFERROR('1-Kurs'!R555/'1-Kurs'!R554-1,""),"")</f>
        <v/>
      </c>
      <c r="S555" s="1" t="str">
        <f>IF(IFERROR('1-Kurs'!S555/'1-Kurs'!S554-1,"")&lt;&gt;-100%,IFERROR('1-Kurs'!S555/'1-Kurs'!S554-1,""),"")</f>
        <v/>
      </c>
      <c r="T555" s="1" t="str">
        <f>IF(IFERROR('1-Kurs'!T555/'1-Kurs'!T554-1,"")&lt;&gt;-100%,IFERROR('1-Kurs'!T555/'1-Kurs'!T554-1,""),"")</f>
        <v/>
      </c>
      <c r="U555" s="1" t="str">
        <f>IF(IFERROR('1-Kurs'!U555/'1-Kurs'!U554-1,"")&lt;&gt;-100%,IFERROR('1-Kurs'!U555/'1-Kurs'!U554-1,""),"")</f>
        <v/>
      </c>
      <c r="V555" s="1" t="str">
        <f>IF(IFERROR('1-Kurs'!V555/'1-Kurs'!V554-1,"")&lt;&gt;-100%,IFERROR('1-Kurs'!V555/'1-Kurs'!V554-1,""),"")</f>
        <v/>
      </c>
      <c r="W555" s="1" t="str">
        <f>IF(IFERROR('1-Kurs'!W555/'1-Kurs'!W554-1,"")&lt;&gt;-100%,IFERROR('1-Kurs'!W555/'1-Kurs'!W554-1,""),"")</f>
        <v/>
      </c>
      <c r="X555" s="1" t="str">
        <f>IF(IFERROR('1-Kurs'!X555/'1-Kurs'!X554-1,"")&lt;&gt;-100%,IFERROR('1-Kurs'!X555/'1-Kurs'!X554-1,""),"")</f>
        <v/>
      </c>
      <c r="Y555" s="1" t="str">
        <f>IF(IFERROR('1-Kurs'!Y555/'1-Kurs'!Y554-1,"")&lt;&gt;-100%,IFERROR('1-Kurs'!Y555/'1-Kurs'!Y554-1,""),"")</f>
        <v/>
      </c>
      <c r="Z555" s="1" t="str">
        <f>IF(IFERROR('1-Kurs'!Z555/'1-Kurs'!Z554-1,"")&lt;&gt;-100%,IFERROR('1-Kurs'!Z555/'1-Kurs'!Z554-1,""),"")</f>
        <v/>
      </c>
      <c r="AA555" s="1" t="str">
        <f>IF(IFERROR('1-Kurs'!AA555/'1-Kurs'!AA554-1,"")&lt;&gt;-100%,IFERROR('1-Kurs'!AA555/'1-Kurs'!AA554-1,""),"")</f>
        <v/>
      </c>
      <c r="AB555" s="1" t="str">
        <f>IF(IFERROR('1-Kurs'!AB555/'1-Kurs'!AB554-1,"")&lt;&gt;-100%,IFERROR('1-Kurs'!AB555/'1-Kurs'!AB554-1,""),"")</f>
        <v/>
      </c>
      <c r="AC555" s="5"/>
    </row>
    <row r="556" spans="1:29" ht="12.75" customHeight="1" x14ac:dyDescent="0.2">
      <c r="A556" s="9" t="str">
        <f>IF('1-Kurs'!A556=0,"",'1-Kurs'!A556)</f>
        <v/>
      </c>
      <c r="B556" s="1" t="str">
        <f>IF(IFERROR('1-Kurs'!B556/'1-Kurs'!B555-1,"")&lt;&gt;-100%,IFERROR('1-Kurs'!B556/'1-Kurs'!B555-1,""),"")</f>
        <v/>
      </c>
      <c r="C556" s="1" t="str">
        <f>IF(IFERROR('1-Kurs'!C556/'1-Kurs'!C555-1,"")&lt;&gt;-100%,IFERROR('1-Kurs'!C556/'1-Kurs'!C555-1,""),"")</f>
        <v/>
      </c>
      <c r="D556" s="1" t="str">
        <f>IF(IFERROR('1-Kurs'!D556/'1-Kurs'!D555-1,"")&lt;&gt;-100%,IFERROR('1-Kurs'!D556/'1-Kurs'!D555-1,""),"")</f>
        <v/>
      </c>
      <c r="E556" s="1" t="str">
        <f>IF(IFERROR('1-Kurs'!E556/'1-Kurs'!E555-1,"")&lt;&gt;-100%,IFERROR('1-Kurs'!E556/'1-Kurs'!E555-1,""),"")</f>
        <v/>
      </c>
      <c r="F556" s="1" t="str">
        <f>IF(IFERROR('1-Kurs'!F556/'1-Kurs'!F555-1,"")&lt;&gt;-100%,IFERROR('1-Kurs'!F556/'1-Kurs'!F555-1,""),"")</f>
        <v/>
      </c>
      <c r="G556" s="1" t="str">
        <f>IF(IFERROR('1-Kurs'!G556/'1-Kurs'!G555-1,"")&lt;&gt;-100%,IFERROR('1-Kurs'!G556/'1-Kurs'!G555-1,""),"")</f>
        <v/>
      </c>
      <c r="H556" s="1" t="str">
        <f>IF(IFERROR('1-Kurs'!H556/'1-Kurs'!H555-1,"")&lt;&gt;-100%,IFERROR('1-Kurs'!H556/'1-Kurs'!H555-1,""),"")</f>
        <v/>
      </c>
      <c r="I556" s="1" t="str">
        <f>IF(IFERROR('1-Kurs'!I556/'1-Kurs'!I555-1,"")&lt;&gt;-100%,IFERROR('1-Kurs'!I556/'1-Kurs'!I555-1,""),"")</f>
        <v/>
      </c>
      <c r="J556" s="1" t="str">
        <f>IF(IFERROR('1-Kurs'!J556/'1-Kurs'!J555-1,"")&lt;&gt;-100%,IFERROR('1-Kurs'!J556/'1-Kurs'!J555-1,""),"")</f>
        <v/>
      </c>
      <c r="K556" s="1" t="str">
        <f>IF(IFERROR('1-Kurs'!K556/'1-Kurs'!K555-1,"")&lt;&gt;-100%,IFERROR('1-Kurs'!K556/'1-Kurs'!K555-1,""),"")</f>
        <v/>
      </c>
      <c r="L556" s="1" t="str">
        <f>IF(IFERROR('1-Kurs'!L556/'1-Kurs'!L555-1,"")&lt;&gt;-100%,IFERROR('1-Kurs'!L556/'1-Kurs'!L555-1,""),"")</f>
        <v/>
      </c>
      <c r="M556" s="1" t="str">
        <f>IF(IFERROR('1-Kurs'!M556/'1-Kurs'!M555-1,"")&lt;&gt;-100%,IFERROR('1-Kurs'!M556/'1-Kurs'!M555-1,""),"")</f>
        <v/>
      </c>
      <c r="N556" s="1" t="str">
        <f>IF(IFERROR('1-Kurs'!N556/'1-Kurs'!N555-1,"")&lt;&gt;-100%,IFERROR('1-Kurs'!N556/'1-Kurs'!N555-1,""),"")</f>
        <v/>
      </c>
      <c r="O556" s="1" t="str">
        <f>IF(IFERROR('1-Kurs'!O556/'1-Kurs'!O555-1,"")&lt;&gt;-100%,IFERROR('1-Kurs'!O556/'1-Kurs'!O555-1,""),"")</f>
        <v/>
      </c>
      <c r="P556" s="1" t="str">
        <f>IF(IFERROR('1-Kurs'!P556/'1-Kurs'!P555-1,"")&lt;&gt;-100%,IFERROR('1-Kurs'!P556/'1-Kurs'!P555-1,""),"")</f>
        <v/>
      </c>
      <c r="Q556" s="1" t="str">
        <f>IF(IFERROR('1-Kurs'!Q556/'1-Kurs'!Q555-1,"")&lt;&gt;-100%,IFERROR('1-Kurs'!Q556/'1-Kurs'!Q555-1,""),"")</f>
        <v/>
      </c>
      <c r="R556" s="1" t="str">
        <f>IF(IFERROR('1-Kurs'!R556/'1-Kurs'!R555-1,"")&lt;&gt;-100%,IFERROR('1-Kurs'!R556/'1-Kurs'!R555-1,""),"")</f>
        <v/>
      </c>
      <c r="S556" s="1" t="str">
        <f>IF(IFERROR('1-Kurs'!S556/'1-Kurs'!S555-1,"")&lt;&gt;-100%,IFERROR('1-Kurs'!S556/'1-Kurs'!S555-1,""),"")</f>
        <v/>
      </c>
      <c r="T556" s="1" t="str">
        <f>IF(IFERROR('1-Kurs'!T556/'1-Kurs'!T555-1,"")&lt;&gt;-100%,IFERROR('1-Kurs'!T556/'1-Kurs'!T555-1,""),"")</f>
        <v/>
      </c>
      <c r="U556" s="1" t="str">
        <f>IF(IFERROR('1-Kurs'!U556/'1-Kurs'!U555-1,"")&lt;&gt;-100%,IFERROR('1-Kurs'!U556/'1-Kurs'!U555-1,""),"")</f>
        <v/>
      </c>
      <c r="V556" s="1" t="str">
        <f>IF(IFERROR('1-Kurs'!V556/'1-Kurs'!V555-1,"")&lt;&gt;-100%,IFERROR('1-Kurs'!V556/'1-Kurs'!V555-1,""),"")</f>
        <v/>
      </c>
      <c r="W556" s="1" t="str">
        <f>IF(IFERROR('1-Kurs'!W556/'1-Kurs'!W555-1,"")&lt;&gt;-100%,IFERROR('1-Kurs'!W556/'1-Kurs'!W555-1,""),"")</f>
        <v/>
      </c>
      <c r="X556" s="1" t="str">
        <f>IF(IFERROR('1-Kurs'!X556/'1-Kurs'!X555-1,"")&lt;&gt;-100%,IFERROR('1-Kurs'!X556/'1-Kurs'!X555-1,""),"")</f>
        <v/>
      </c>
      <c r="Y556" s="1" t="str">
        <f>IF(IFERROR('1-Kurs'!Y556/'1-Kurs'!Y555-1,"")&lt;&gt;-100%,IFERROR('1-Kurs'!Y556/'1-Kurs'!Y555-1,""),"")</f>
        <v/>
      </c>
      <c r="Z556" s="1" t="str">
        <f>IF(IFERROR('1-Kurs'!Z556/'1-Kurs'!Z555-1,"")&lt;&gt;-100%,IFERROR('1-Kurs'!Z556/'1-Kurs'!Z555-1,""),"")</f>
        <v/>
      </c>
      <c r="AA556" s="1" t="str">
        <f>IF(IFERROR('1-Kurs'!AA556/'1-Kurs'!AA555-1,"")&lt;&gt;-100%,IFERROR('1-Kurs'!AA556/'1-Kurs'!AA555-1,""),"")</f>
        <v/>
      </c>
      <c r="AB556" s="1" t="str">
        <f>IF(IFERROR('1-Kurs'!AB556/'1-Kurs'!AB555-1,"")&lt;&gt;-100%,IFERROR('1-Kurs'!AB556/'1-Kurs'!AB555-1,""),"")</f>
        <v/>
      </c>
      <c r="AC556" s="5"/>
    </row>
    <row r="557" spans="1:29" ht="12.75" customHeight="1" x14ac:dyDescent="0.2">
      <c r="A557" s="9" t="str">
        <f>IF('1-Kurs'!A557=0,"",'1-Kurs'!A557)</f>
        <v/>
      </c>
      <c r="B557" s="1" t="str">
        <f>IF(IFERROR('1-Kurs'!B557/'1-Kurs'!B556-1,"")&lt;&gt;-100%,IFERROR('1-Kurs'!B557/'1-Kurs'!B556-1,""),"")</f>
        <v/>
      </c>
      <c r="C557" s="1" t="str">
        <f>IF(IFERROR('1-Kurs'!C557/'1-Kurs'!C556-1,"")&lt;&gt;-100%,IFERROR('1-Kurs'!C557/'1-Kurs'!C556-1,""),"")</f>
        <v/>
      </c>
      <c r="D557" s="1" t="str">
        <f>IF(IFERROR('1-Kurs'!D557/'1-Kurs'!D556-1,"")&lt;&gt;-100%,IFERROR('1-Kurs'!D557/'1-Kurs'!D556-1,""),"")</f>
        <v/>
      </c>
      <c r="E557" s="1" t="str">
        <f>IF(IFERROR('1-Kurs'!E557/'1-Kurs'!E556-1,"")&lt;&gt;-100%,IFERROR('1-Kurs'!E557/'1-Kurs'!E556-1,""),"")</f>
        <v/>
      </c>
      <c r="F557" s="1" t="str">
        <f>IF(IFERROR('1-Kurs'!F557/'1-Kurs'!F556-1,"")&lt;&gt;-100%,IFERROR('1-Kurs'!F557/'1-Kurs'!F556-1,""),"")</f>
        <v/>
      </c>
      <c r="G557" s="1" t="str">
        <f>IF(IFERROR('1-Kurs'!G557/'1-Kurs'!G556-1,"")&lt;&gt;-100%,IFERROR('1-Kurs'!G557/'1-Kurs'!G556-1,""),"")</f>
        <v/>
      </c>
      <c r="H557" s="1" t="str">
        <f>IF(IFERROR('1-Kurs'!H557/'1-Kurs'!H556-1,"")&lt;&gt;-100%,IFERROR('1-Kurs'!H557/'1-Kurs'!H556-1,""),"")</f>
        <v/>
      </c>
      <c r="I557" s="1" t="str">
        <f>IF(IFERROR('1-Kurs'!I557/'1-Kurs'!I556-1,"")&lt;&gt;-100%,IFERROR('1-Kurs'!I557/'1-Kurs'!I556-1,""),"")</f>
        <v/>
      </c>
      <c r="J557" s="1" t="str">
        <f>IF(IFERROR('1-Kurs'!J557/'1-Kurs'!J556-1,"")&lt;&gt;-100%,IFERROR('1-Kurs'!J557/'1-Kurs'!J556-1,""),"")</f>
        <v/>
      </c>
      <c r="K557" s="1" t="str">
        <f>IF(IFERROR('1-Kurs'!K557/'1-Kurs'!K556-1,"")&lt;&gt;-100%,IFERROR('1-Kurs'!K557/'1-Kurs'!K556-1,""),"")</f>
        <v/>
      </c>
      <c r="L557" s="1" t="str">
        <f>IF(IFERROR('1-Kurs'!L557/'1-Kurs'!L556-1,"")&lt;&gt;-100%,IFERROR('1-Kurs'!L557/'1-Kurs'!L556-1,""),"")</f>
        <v/>
      </c>
      <c r="M557" s="1" t="str">
        <f>IF(IFERROR('1-Kurs'!M557/'1-Kurs'!M556-1,"")&lt;&gt;-100%,IFERROR('1-Kurs'!M557/'1-Kurs'!M556-1,""),"")</f>
        <v/>
      </c>
      <c r="N557" s="1" t="str">
        <f>IF(IFERROR('1-Kurs'!N557/'1-Kurs'!N556-1,"")&lt;&gt;-100%,IFERROR('1-Kurs'!N557/'1-Kurs'!N556-1,""),"")</f>
        <v/>
      </c>
      <c r="O557" s="1" t="str">
        <f>IF(IFERROR('1-Kurs'!O557/'1-Kurs'!O556-1,"")&lt;&gt;-100%,IFERROR('1-Kurs'!O557/'1-Kurs'!O556-1,""),"")</f>
        <v/>
      </c>
      <c r="P557" s="1" t="str">
        <f>IF(IFERROR('1-Kurs'!P557/'1-Kurs'!P556-1,"")&lt;&gt;-100%,IFERROR('1-Kurs'!P557/'1-Kurs'!P556-1,""),"")</f>
        <v/>
      </c>
      <c r="Q557" s="1" t="str">
        <f>IF(IFERROR('1-Kurs'!Q557/'1-Kurs'!Q556-1,"")&lt;&gt;-100%,IFERROR('1-Kurs'!Q557/'1-Kurs'!Q556-1,""),"")</f>
        <v/>
      </c>
      <c r="R557" s="1" t="str">
        <f>IF(IFERROR('1-Kurs'!R557/'1-Kurs'!R556-1,"")&lt;&gt;-100%,IFERROR('1-Kurs'!R557/'1-Kurs'!R556-1,""),"")</f>
        <v/>
      </c>
      <c r="S557" s="1" t="str">
        <f>IF(IFERROR('1-Kurs'!S557/'1-Kurs'!S556-1,"")&lt;&gt;-100%,IFERROR('1-Kurs'!S557/'1-Kurs'!S556-1,""),"")</f>
        <v/>
      </c>
      <c r="T557" s="1" t="str">
        <f>IF(IFERROR('1-Kurs'!T557/'1-Kurs'!T556-1,"")&lt;&gt;-100%,IFERROR('1-Kurs'!T557/'1-Kurs'!T556-1,""),"")</f>
        <v/>
      </c>
      <c r="U557" s="1" t="str">
        <f>IF(IFERROR('1-Kurs'!U557/'1-Kurs'!U556-1,"")&lt;&gt;-100%,IFERROR('1-Kurs'!U557/'1-Kurs'!U556-1,""),"")</f>
        <v/>
      </c>
      <c r="V557" s="1" t="str">
        <f>IF(IFERROR('1-Kurs'!V557/'1-Kurs'!V556-1,"")&lt;&gt;-100%,IFERROR('1-Kurs'!V557/'1-Kurs'!V556-1,""),"")</f>
        <v/>
      </c>
      <c r="W557" s="1" t="str">
        <f>IF(IFERROR('1-Kurs'!W557/'1-Kurs'!W556-1,"")&lt;&gt;-100%,IFERROR('1-Kurs'!W557/'1-Kurs'!W556-1,""),"")</f>
        <v/>
      </c>
      <c r="X557" s="1" t="str">
        <f>IF(IFERROR('1-Kurs'!X557/'1-Kurs'!X556-1,"")&lt;&gt;-100%,IFERROR('1-Kurs'!X557/'1-Kurs'!X556-1,""),"")</f>
        <v/>
      </c>
      <c r="Y557" s="1" t="str">
        <f>IF(IFERROR('1-Kurs'!Y557/'1-Kurs'!Y556-1,"")&lt;&gt;-100%,IFERROR('1-Kurs'!Y557/'1-Kurs'!Y556-1,""),"")</f>
        <v/>
      </c>
      <c r="Z557" s="1" t="str">
        <f>IF(IFERROR('1-Kurs'!Z557/'1-Kurs'!Z556-1,"")&lt;&gt;-100%,IFERROR('1-Kurs'!Z557/'1-Kurs'!Z556-1,""),"")</f>
        <v/>
      </c>
      <c r="AA557" s="1" t="str">
        <f>IF(IFERROR('1-Kurs'!AA557/'1-Kurs'!AA556-1,"")&lt;&gt;-100%,IFERROR('1-Kurs'!AA557/'1-Kurs'!AA556-1,""),"")</f>
        <v/>
      </c>
      <c r="AB557" s="1" t="str">
        <f>IF(IFERROR('1-Kurs'!AB557/'1-Kurs'!AB556-1,"")&lt;&gt;-100%,IFERROR('1-Kurs'!AB557/'1-Kurs'!AB556-1,""),"")</f>
        <v/>
      </c>
      <c r="AC557" s="5"/>
    </row>
    <row r="558" spans="1:29" ht="12.75" customHeight="1" x14ac:dyDescent="0.2">
      <c r="A558" s="9" t="str">
        <f>IF('1-Kurs'!A558=0,"",'1-Kurs'!A558)</f>
        <v/>
      </c>
      <c r="B558" s="1" t="str">
        <f>IF(IFERROR('1-Kurs'!B558/'1-Kurs'!B557-1,"")&lt;&gt;-100%,IFERROR('1-Kurs'!B558/'1-Kurs'!B557-1,""),"")</f>
        <v/>
      </c>
      <c r="C558" s="1" t="str">
        <f>IF(IFERROR('1-Kurs'!C558/'1-Kurs'!C557-1,"")&lt;&gt;-100%,IFERROR('1-Kurs'!C558/'1-Kurs'!C557-1,""),"")</f>
        <v/>
      </c>
      <c r="D558" s="1" t="str">
        <f>IF(IFERROR('1-Kurs'!D558/'1-Kurs'!D557-1,"")&lt;&gt;-100%,IFERROR('1-Kurs'!D558/'1-Kurs'!D557-1,""),"")</f>
        <v/>
      </c>
      <c r="E558" s="1" t="str">
        <f>IF(IFERROR('1-Kurs'!E558/'1-Kurs'!E557-1,"")&lt;&gt;-100%,IFERROR('1-Kurs'!E558/'1-Kurs'!E557-1,""),"")</f>
        <v/>
      </c>
      <c r="F558" s="1" t="str">
        <f>IF(IFERROR('1-Kurs'!F558/'1-Kurs'!F557-1,"")&lt;&gt;-100%,IFERROR('1-Kurs'!F558/'1-Kurs'!F557-1,""),"")</f>
        <v/>
      </c>
      <c r="G558" s="1" t="str">
        <f>IF(IFERROR('1-Kurs'!G558/'1-Kurs'!G557-1,"")&lt;&gt;-100%,IFERROR('1-Kurs'!G558/'1-Kurs'!G557-1,""),"")</f>
        <v/>
      </c>
      <c r="H558" s="1" t="str">
        <f>IF(IFERROR('1-Kurs'!H558/'1-Kurs'!H557-1,"")&lt;&gt;-100%,IFERROR('1-Kurs'!H558/'1-Kurs'!H557-1,""),"")</f>
        <v/>
      </c>
      <c r="I558" s="1" t="str">
        <f>IF(IFERROR('1-Kurs'!I558/'1-Kurs'!I557-1,"")&lt;&gt;-100%,IFERROR('1-Kurs'!I558/'1-Kurs'!I557-1,""),"")</f>
        <v/>
      </c>
      <c r="J558" s="1" t="str">
        <f>IF(IFERROR('1-Kurs'!J558/'1-Kurs'!J557-1,"")&lt;&gt;-100%,IFERROR('1-Kurs'!J558/'1-Kurs'!J557-1,""),"")</f>
        <v/>
      </c>
      <c r="K558" s="1" t="str">
        <f>IF(IFERROR('1-Kurs'!K558/'1-Kurs'!K557-1,"")&lt;&gt;-100%,IFERROR('1-Kurs'!K558/'1-Kurs'!K557-1,""),"")</f>
        <v/>
      </c>
      <c r="L558" s="1" t="str">
        <f>IF(IFERROR('1-Kurs'!L558/'1-Kurs'!L557-1,"")&lt;&gt;-100%,IFERROR('1-Kurs'!L558/'1-Kurs'!L557-1,""),"")</f>
        <v/>
      </c>
      <c r="M558" s="1" t="str">
        <f>IF(IFERROR('1-Kurs'!M558/'1-Kurs'!M557-1,"")&lt;&gt;-100%,IFERROR('1-Kurs'!M558/'1-Kurs'!M557-1,""),"")</f>
        <v/>
      </c>
      <c r="N558" s="1" t="str">
        <f>IF(IFERROR('1-Kurs'!N558/'1-Kurs'!N557-1,"")&lt;&gt;-100%,IFERROR('1-Kurs'!N558/'1-Kurs'!N557-1,""),"")</f>
        <v/>
      </c>
      <c r="O558" s="1" t="str">
        <f>IF(IFERROR('1-Kurs'!O558/'1-Kurs'!O557-1,"")&lt;&gt;-100%,IFERROR('1-Kurs'!O558/'1-Kurs'!O557-1,""),"")</f>
        <v/>
      </c>
      <c r="P558" s="1" t="str">
        <f>IF(IFERROR('1-Kurs'!P558/'1-Kurs'!P557-1,"")&lt;&gt;-100%,IFERROR('1-Kurs'!P558/'1-Kurs'!P557-1,""),"")</f>
        <v/>
      </c>
      <c r="Q558" s="1" t="str">
        <f>IF(IFERROR('1-Kurs'!Q558/'1-Kurs'!Q557-1,"")&lt;&gt;-100%,IFERROR('1-Kurs'!Q558/'1-Kurs'!Q557-1,""),"")</f>
        <v/>
      </c>
      <c r="R558" s="1" t="str">
        <f>IF(IFERROR('1-Kurs'!R558/'1-Kurs'!R557-1,"")&lt;&gt;-100%,IFERROR('1-Kurs'!R558/'1-Kurs'!R557-1,""),"")</f>
        <v/>
      </c>
      <c r="S558" s="1" t="str">
        <f>IF(IFERROR('1-Kurs'!S558/'1-Kurs'!S557-1,"")&lt;&gt;-100%,IFERROR('1-Kurs'!S558/'1-Kurs'!S557-1,""),"")</f>
        <v/>
      </c>
      <c r="T558" s="1" t="str">
        <f>IF(IFERROR('1-Kurs'!T558/'1-Kurs'!T557-1,"")&lt;&gt;-100%,IFERROR('1-Kurs'!T558/'1-Kurs'!T557-1,""),"")</f>
        <v/>
      </c>
      <c r="U558" s="1" t="str">
        <f>IF(IFERROR('1-Kurs'!U558/'1-Kurs'!U557-1,"")&lt;&gt;-100%,IFERROR('1-Kurs'!U558/'1-Kurs'!U557-1,""),"")</f>
        <v/>
      </c>
      <c r="V558" s="1" t="str">
        <f>IF(IFERROR('1-Kurs'!V558/'1-Kurs'!V557-1,"")&lt;&gt;-100%,IFERROR('1-Kurs'!V558/'1-Kurs'!V557-1,""),"")</f>
        <v/>
      </c>
      <c r="W558" s="1" t="str">
        <f>IF(IFERROR('1-Kurs'!W558/'1-Kurs'!W557-1,"")&lt;&gt;-100%,IFERROR('1-Kurs'!W558/'1-Kurs'!W557-1,""),"")</f>
        <v/>
      </c>
      <c r="X558" s="1" t="str">
        <f>IF(IFERROR('1-Kurs'!X558/'1-Kurs'!X557-1,"")&lt;&gt;-100%,IFERROR('1-Kurs'!X558/'1-Kurs'!X557-1,""),"")</f>
        <v/>
      </c>
      <c r="Y558" s="1" t="str">
        <f>IF(IFERROR('1-Kurs'!Y558/'1-Kurs'!Y557-1,"")&lt;&gt;-100%,IFERROR('1-Kurs'!Y558/'1-Kurs'!Y557-1,""),"")</f>
        <v/>
      </c>
      <c r="Z558" s="1" t="str">
        <f>IF(IFERROR('1-Kurs'!Z558/'1-Kurs'!Z557-1,"")&lt;&gt;-100%,IFERROR('1-Kurs'!Z558/'1-Kurs'!Z557-1,""),"")</f>
        <v/>
      </c>
      <c r="AA558" s="1" t="str">
        <f>IF(IFERROR('1-Kurs'!AA558/'1-Kurs'!AA557-1,"")&lt;&gt;-100%,IFERROR('1-Kurs'!AA558/'1-Kurs'!AA557-1,""),"")</f>
        <v/>
      </c>
      <c r="AB558" s="1" t="str">
        <f>IF(IFERROR('1-Kurs'!AB558/'1-Kurs'!AB557-1,"")&lt;&gt;-100%,IFERROR('1-Kurs'!AB558/'1-Kurs'!AB557-1,""),"")</f>
        <v/>
      </c>
      <c r="AC558" s="5"/>
    </row>
    <row r="559" spans="1:29" ht="12.75" customHeight="1" x14ac:dyDescent="0.2">
      <c r="A559" s="9" t="str">
        <f>IF('1-Kurs'!A559=0,"",'1-Kurs'!A559)</f>
        <v/>
      </c>
      <c r="B559" s="1" t="str">
        <f>IF(IFERROR('1-Kurs'!B559/'1-Kurs'!B558-1,"")&lt;&gt;-100%,IFERROR('1-Kurs'!B559/'1-Kurs'!B558-1,""),"")</f>
        <v/>
      </c>
      <c r="C559" s="1" t="str">
        <f>IF(IFERROR('1-Kurs'!C559/'1-Kurs'!C558-1,"")&lt;&gt;-100%,IFERROR('1-Kurs'!C559/'1-Kurs'!C558-1,""),"")</f>
        <v/>
      </c>
      <c r="D559" s="1" t="str">
        <f>IF(IFERROR('1-Kurs'!D559/'1-Kurs'!D558-1,"")&lt;&gt;-100%,IFERROR('1-Kurs'!D559/'1-Kurs'!D558-1,""),"")</f>
        <v/>
      </c>
      <c r="E559" s="1" t="str">
        <f>IF(IFERROR('1-Kurs'!E559/'1-Kurs'!E558-1,"")&lt;&gt;-100%,IFERROR('1-Kurs'!E559/'1-Kurs'!E558-1,""),"")</f>
        <v/>
      </c>
      <c r="F559" s="1" t="str">
        <f>IF(IFERROR('1-Kurs'!F559/'1-Kurs'!F558-1,"")&lt;&gt;-100%,IFERROR('1-Kurs'!F559/'1-Kurs'!F558-1,""),"")</f>
        <v/>
      </c>
      <c r="G559" s="1" t="str">
        <f>IF(IFERROR('1-Kurs'!G559/'1-Kurs'!G558-1,"")&lt;&gt;-100%,IFERROR('1-Kurs'!G559/'1-Kurs'!G558-1,""),"")</f>
        <v/>
      </c>
      <c r="H559" s="1" t="str">
        <f>IF(IFERROR('1-Kurs'!H559/'1-Kurs'!H558-1,"")&lt;&gt;-100%,IFERROR('1-Kurs'!H559/'1-Kurs'!H558-1,""),"")</f>
        <v/>
      </c>
      <c r="I559" s="1" t="str">
        <f>IF(IFERROR('1-Kurs'!I559/'1-Kurs'!I558-1,"")&lt;&gt;-100%,IFERROR('1-Kurs'!I559/'1-Kurs'!I558-1,""),"")</f>
        <v/>
      </c>
      <c r="J559" s="1" t="str">
        <f>IF(IFERROR('1-Kurs'!J559/'1-Kurs'!J558-1,"")&lt;&gt;-100%,IFERROR('1-Kurs'!J559/'1-Kurs'!J558-1,""),"")</f>
        <v/>
      </c>
      <c r="K559" s="1" t="str">
        <f>IF(IFERROR('1-Kurs'!K559/'1-Kurs'!K558-1,"")&lt;&gt;-100%,IFERROR('1-Kurs'!K559/'1-Kurs'!K558-1,""),"")</f>
        <v/>
      </c>
      <c r="L559" s="1" t="str">
        <f>IF(IFERROR('1-Kurs'!L559/'1-Kurs'!L558-1,"")&lt;&gt;-100%,IFERROR('1-Kurs'!L559/'1-Kurs'!L558-1,""),"")</f>
        <v/>
      </c>
      <c r="M559" s="1" t="str">
        <f>IF(IFERROR('1-Kurs'!M559/'1-Kurs'!M558-1,"")&lt;&gt;-100%,IFERROR('1-Kurs'!M559/'1-Kurs'!M558-1,""),"")</f>
        <v/>
      </c>
      <c r="N559" s="1" t="str">
        <f>IF(IFERROR('1-Kurs'!N559/'1-Kurs'!N558-1,"")&lt;&gt;-100%,IFERROR('1-Kurs'!N559/'1-Kurs'!N558-1,""),"")</f>
        <v/>
      </c>
      <c r="O559" s="1" t="str">
        <f>IF(IFERROR('1-Kurs'!O559/'1-Kurs'!O558-1,"")&lt;&gt;-100%,IFERROR('1-Kurs'!O559/'1-Kurs'!O558-1,""),"")</f>
        <v/>
      </c>
      <c r="P559" s="1" t="str">
        <f>IF(IFERROR('1-Kurs'!P559/'1-Kurs'!P558-1,"")&lt;&gt;-100%,IFERROR('1-Kurs'!P559/'1-Kurs'!P558-1,""),"")</f>
        <v/>
      </c>
      <c r="Q559" s="1" t="str">
        <f>IF(IFERROR('1-Kurs'!Q559/'1-Kurs'!Q558-1,"")&lt;&gt;-100%,IFERROR('1-Kurs'!Q559/'1-Kurs'!Q558-1,""),"")</f>
        <v/>
      </c>
      <c r="R559" s="1" t="str">
        <f>IF(IFERROR('1-Kurs'!R559/'1-Kurs'!R558-1,"")&lt;&gt;-100%,IFERROR('1-Kurs'!R559/'1-Kurs'!R558-1,""),"")</f>
        <v/>
      </c>
      <c r="S559" s="1" t="str">
        <f>IF(IFERROR('1-Kurs'!S559/'1-Kurs'!S558-1,"")&lt;&gt;-100%,IFERROR('1-Kurs'!S559/'1-Kurs'!S558-1,""),"")</f>
        <v/>
      </c>
      <c r="T559" s="1" t="str">
        <f>IF(IFERROR('1-Kurs'!T559/'1-Kurs'!T558-1,"")&lt;&gt;-100%,IFERROR('1-Kurs'!T559/'1-Kurs'!T558-1,""),"")</f>
        <v/>
      </c>
      <c r="U559" s="1" t="str">
        <f>IF(IFERROR('1-Kurs'!U559/'1-Kurs'!U558-1,"")&lt;&gt;-100%,IFERROR('1-Kurs'!U559/'1-Kurs'!U558-1,""),"")</f>
        <v/>
      </c>
      <c r="V559" s="1" t="str">
        <f>IF(IFERROR('1-Kurs'!V559/'1-Kurs'!V558-1,"")&lt;&gt;-100%,IFERROR('1-Kurs'!V559/'1-Kurs'!V558-1,""),"")</f>
        <v/>
      </c>
      <c r="W559" s="1" t="str">
        <f>IF(IFERROR('1-Kurs'!W559/'1-Kurs'!W558-1,"")&lt;&gt;-100%,IFERROR('1-Kurs'!W559/'1-Kurs'!W558-1,""),"")</f>
        <v/>
      </c>
      <c r="X559" s="1" t="str">
        <f>IF(IFERROR('1-Kurs'!X559/'1-Kurs'!X558-1,"")&lt;&gt;-100%,IFERROR('1-Kurs'!X559/'1-Kurs'!X558-1,""),"")</f>
        <v/>
      </c>
      <c r="Y559" s="1" t="str">
        <f>IF(IFERROR('1-Kurs'!Y559/'1-Kurs'!Y558-1,"")&lt;&gt;-100%,IFERROR('1-Kurs'!Y559/'1-Kurs'!Y558-1,""),"")</f>
        <v/>
      </c>
      <c r="Z559" s="1" t="str">
        <f>IF(IFERROR('1-Kurs'!Z559/'1-Kurs'!Z558-1,"")&lt;&gt;-100%,IFERROR('1-Kurs'!Z559/'1-Kurs'!Z558-1,""),"")</f>
        <v/>
      </c>
      <c r="AA559" s="1" t="str">
        <f>IF(IFERROR('1-Kurs'!AA559/'1-Kurs'!AA558-1,"")&lt;&gt;-100%,IFERROR('1-Kurs'!AA559/'1-Kurs'!AA558-1,""),"")</f>
        <v/>
      </c>
      <c r="AB559" s="1" t="str">
        <f>IF(IFERROR('1-Kurs'!AB559/'1-Kurs'!AB558-1,"")&lt;&gt;-100%,IFERROR('1-Kurs'!AB559/'1-Kurs'!AB558-1,""),"")</f>
        <v/>
      </c>
      <c r="AC559" s="5"/>
    </row>
    <row r="560" spans="1:29" ht="12.75" customHeight="1" x14ac:dyDescent="0.2">
      <c r="A560" s="9" t="str">
        <f>IF('1-Kurs'!A560=0,"",'1-Kurs'!A560)</f>
        <v/>
      </c>
      <c r="B560" s="1" t="str">
        <f>IF(IFERROR('1-Kurs'!B560/'1-Kurs'!B559-1,"")&lt;&gt;-100%,IFERROR('1-Kurs'!B560/'1-Kurs'!B559-1,""),"")</f>
        <v/>
      </c>
      <c r="C560" s="1" t="str">
        <f>IF(IFERROR('1-Kurs'!C560/'1-Kurs'!C559-1,"")&lt;&gt;-100%,IFERROR('1-Kurs'!C560/'1-Kurs'!C559-1,""),"")</f>
        <v/>
      </c>
      <c r="D560" s="1" t="str">
        <f>IF(IFERROR('1-Kurs'!D560/'1-Kurs'!D559-1,"")&lt;&gt;-100%,IFERROR('1-Kurs'!D560/'1-Kurs'!D559-1,""),"")</f>
        <v/>
      </c>
      <c r="E560" s="1" t="str">
        <f>IF(IFERROR('1-Kurs'!E560/'1-Kurs'!E559-1,"")&lt;&gt;-100%,IFERROR('1-Kurs'!E560/'1-Kurs'!E559-1,""),"")</f>
        <v/>
      </c>
      <c r="F560" s="1" t="str">
        <f>IF(IFERROR('1-Kurs'!F560/'1-Kurs'!F559-1,"")&lt;&gt;-100%,IFERROR('1-Kurs'!F560/'1-Kurs'!F559-1,""),"")</f>
        <v/>
      </c>
      <c r="G560" s="1" t="str">
        <f>IF(IFERROR('1-Kurs'!G560/'1-Kurs'!G559-1,"")&lt;&gt;-100%,IFERROR('1-Kurs'!G560/'1-Kurs'!G559-1,""),"")</f>
        <v/>
      </c>
      <c r="H560" s="1" t="str">
        <f>IF(IFERROR('1-Kurs'!H560/'1-Kurs'!H559-1,"")&lt;&gt;-100%,IFERROR('1-Kurs'!H560/'1-Kurs'!H559-1,""),"")</f>
        <v/>
      </c>
      <c r="I560" s="1" t="str">
        <f>IF(IFERROR('1-Kurs'!I560/'1-Kurs'!I559-1,"")&lt;&gt;-100%,IFERROR('1-Kurs'!I560/'1-Kurs'!I559-1,""),"")</f>
        <v/>
      </c>
      <c r="J560" s="1" t="str">
        <f>IF(IFERROR('1-Kurs'!J560/'1-Kurs'!J559-1,"")&lt;&gt;-100%,IFERROR('1-Kurs'!J560/'1-Kurs'!J559-1,""),"")</f>
        <v/>
      </c>
      <c r="K560" s="1" t="str">
        <f>IF(IFERROR('1-Kurs'!K560/'1-Kurs'!K559-1,"")&lt;&gt;-100%,IFERROR('1-Kurs'!K560/'1-Kurs'!K559-1,""),"")</f>
        <v/>
      </c>
      <c r="L560" s="1" t="str">
        <f>IF(IFERROR('1-Kurs'!L560/'1-Kurs'!L559-1,"")&lt;&gt;-100%,IFERROR('1-Kurs'!L560/'1-Kurs'!L559-1,""),"")</f>
        <v/>
      </c>
      <c r="M560" s="1" t="str">
        <f>IF(IFERROR('1-Kurs'!M560/'1-Kurs'!M559-1,"")&lt;&gt;-100%,IFERROR('1-Kurs'!M560/'1-Kurs'!M559-1,""),"")</f>
        <v/>
      </c>
      <c r="N560" s="1" t="str">
        <f>IF(IFERROR('1-Kurs'!N560/'1-Kurs'!N559-1,"")&lt;&gt;-100%,IFERROR('1-Kurs'!N560/'1-Kurs'!N559-1,""),"")</f>
        <v/>
      </c>
      <c r="O560" s="1" t="str">
        <f>IF(IFERROR('1-Kurs'!O560/'1-Kurs'!O559-1,"")&lt;&gt;-100%,IFERROR('1-Kurs'!O560/'1-Kurs'!O559-1,""),"")</f>
        <v/>
      </c>
      <c r="P560" s="1" t="str">
        <f>IF(IFERROR('1-Kurs'!P560/'1-Kurs'!P559-1,"")&lt;&gt;-100%,IFERROR('1-Kurs'!P560/'1-Kurs'!P559-1,""),"")</f>
        <v/>
      </c>
      <c r="Q560" s="1" t="str">
        <f>IF(IFERROR('1-Kurs'!Q560/'1-Kurs'!Q559-1,"")&lt;&gt;-100%,IFERROR('1-Kurs'!Q560/'1-Kurs'!Q559-1,""),"")</f>
        <v/>
      </c>
      <c r="R560" s="1" t="str">
        <f>IF(IFERROR('1-Kurs'!R560/'1-Kurs'!R559-1,"")&lt;&gt;-100%,IFERROR('1-Kurs'!R560/'1-Kurs'!R559-1,""),"")</f>
        <v/>
      </c>
      <c r="S560" s="1" t="str">
        <f>IF(IFERROR('1-Kurs'!S560/'1-Kurs'!S559-1,"")&lt;&gt;-100%,IFERROR('1-Kurs'!S560/'1-Kurs'!S559-1,""),"")</f>
        <v/>
      </c>
      <c r="T560" s="1" t="str">
        <f>IF(IFERROR('1-Kurs'!T560/'1-Kurs'!T559-1,"")&lt;&gt;-100%,IFERROR('1-Kurs'!T560/'1-Kurs'!T559-1,""),"")</f>
        <v/>
      </c>
      <c r="U560" s="1" t="str">
        <f>IF(IFERROR('1-Kurs'!U560/'1-Kurs'!U559-1,"")&lt;&gt;-100%,IFERROR('1-Kurs'!U560/'1-Kurs'!U559-1,""),"")</f>
        <v/>
      </c>
      <c r="V560" s="1" t="str">
        <f>IF(IFERROR('1-Kurs'!V560/'1-Kurs'!V559-1,"")&lt;&gt;-100%,IFERROR('1-Kurs'!V560/'1-Kurs'!V559-1,""),"")</f>
        <v/>
      </c>
      <c r="W560" s="1" t="str">
        <f>IF(IFERROR('1-Kurs'!W560/'1-Kurs'!W559-1,"")&lt;&gt;-100%,IFERROR('1-Kurs'!W560/'1-Kurs'!W559-1,""),"")</f>
        <v/>
      </c>
      <c r="X560" s="1" t="str">
        <f>IF(IFERROR('1-Kurs'!X560/'1-Kurs'!X559-1,"")&lt;&gt;-100%,IFERROR('1-Kurs'!X560/'1-Kurs'!X559-1,""),"")</f>
        <v/>
      </c>
      <c r="Y560" s="1" t="str">
        <f>IF(IFERROR('1-Kurs'!Y560/'1-Kurs'!Y559-1,"")&lt;&gt;-100%,IFERROR('1-Kurs'!Y560/'1-Kurs'!Y559-1,""),"")</f>
        <v/>
      </c>
      <c r="Z560" s="1" t="str">
        <f>IF(IFERROR('1-Kurs'!Z560/'1-Kurs'!Z559-1,"")&lt;&gt;-100%,IFERROR('1-Kurs'!Z560/'1-Kurs'!Z559-1,""),"")</f>
        <v/>
      </c>
      <c r="AA560" s="1" t="str">
        <f>IF(IFERROR('1-Kurs'!AA560/'1-Kurs'!AA559-1,"")&lt;&gt;-100%,IFERROR('1-Kurs'!AA560/'1-Kurs'!AA559-1,""),"")</f>
        <v/>
      </c>
      <c r="AB560" s="1" t="str">
        <f>IF(IFERROR('1-Kurs'!AB560/'1-Kurs'!AB559-1,"")&lt;&gt;-100%,IFERROR('1-Kurs'!AB560/'1-Kurs'!AB559-1,""),"")</f>
        <v/>
      </c>
      <c r="AC560" s="5"/>
    </row>
    <row r="561" spans="1:29" ht="12.75" customHeight="1" x14ac:dyDescent="0.2">
      <c r="A561" s="9" t="str">
        <f>IF('1-Kurs'!A561=0,"",'1-Kurs'!A561)</f>
        <v/>
      </c>
      <c r="B561" s="1" t="str">
        <f>IF(IFERROR('1-Kurs'!B561/'1-Kurs'!B560-1,"")&lt;&gt;-100%,IFERROR('1-Kurs'!B561/'1-Kurs'!B560-1,""),"")</f>
        <v/>
      </c>
      <c r="C561" s="1" t="str">
        <f>IF(IFERROR('1-Kurs'!C561/'1-Kurs'!C560-1,"")&lt;&gt;-100%,IFERROR('1-Kurs'!C561/'1-Kurs'!C560-1,""),"")</f>
        <v/>
      </c>
      <c r="D561" s="1" t="str">
        <f>IF(IFERROR('1-Kurs'!D561/'1-Kurs'!D560-1,"")&lt;&gt;-100%,IFERROR('1-Kurs'!D561/'1-Kurs'!D560-1,""),"")</f>
        <v/>
      </c>
      <c r="E561" s="1" t="str">
        <f>IF(IFERROR('1-Kurs'!E561/'1-Kurs'!E560-1,"")&lt;&gt;-100%,IFERROR('1-Kurs'!E561/'1-Kurs'!E560-1,""),"")</f>
        <v/>
      </c>
      <c r="F561" s="1" t="str">
        <f>IF(IFERROR('1-Kurs'!F561/'1-Kurs'!F560-1,"")&lt;&gt;-100%,IFERROR('1-Kurs'!F561/'1-Kurs'!F560-1,""),"")</f>
        <v/>
      </c>
      <c r="G561" s="1" t="str">
        <f>IF(IFERROR('1-Kurs'!G561/'1-Kurs'!G560-1,"")&lt;&gt;-100%,IFERROR('1-Kurs'!G561/'1-Kurs'!G560-1,""),"")</f>
        <v/>
      </c>
      <c r="H561" s="1" t="str">
        <f>IF(IFERROR('1-Kurs'!H561/'1-Kurs'!H560-1,"")&lt;&gt;-100%,IFERROR('1-Kurs'!H561/'1-Kurs'!H560-1,""),"")</f>
        <v/>
      </c>
      <c r="I561" s="1" t="str">
        <f>IF(IFERROR('1-Kurs'!I561/'1-Kurs'!I560-1,"")&lt;&gt;-100%,IFERROR('1-Kurs'!I561/'1-Kurs'!I560-1,""),"")</f>
        <v/>
      </c>
      <c r="J561" s="1" t="str">
        <f>IF(IFERROR('1-Kurs'!J561/'1-Kurs'!J560-1,"")&lt;&gt;-100%,IFERROR('1-Kurs'!J561/'1-Kurs'!J560-1,""),"")</f>
        <v/>
      </c>
      <c r="K561" s="1" t="str">
        <f>IF(IFERROR('1-Kurs'!K561/'1-Kurs'!K560-1,"")&lt;&gt;-100%,IFERROR('1-Kurs'!K561/'1-Kurs'!K560-1,""),"")</f>
        <v/>
      </c>
      <c r="L561" s="1" t="str">
        <f>IF(IFERROR('1-Kurs'!L561/'1-Kurs'!L560-1,"")&lt;&gt;-100%,IFERROR('1-Kurs'!L561/'1-Kurs'!L560-1,""),"")</f>
        <v/>
      </c>
      <c r="M561" s="1" t="str">
        <f>IF(IFERROR('1-Kurs'!M561/'1-Kurs'!M560-1,"")&lt;&gt;-100%,IFERROR('1-Kurs'!M561/'1-Kurs'!M560-1,""),"")</f>
        <v/>
      </c>
      <c r="N561" s="1" t="str">
        <f>IF(IFERROR('1-Kurs'!N561/'1-Kurs'!N560-1,"")&lt;&gt;-100%,IFERROR('1-Kurs'!N561/'1-Kurs'!N560-1,""),"")</f>
        <v/>
      </c>
      <c r="O561" s="1" t="str">
        <f>IF(IFERROR('1-Kurs'!O561/'1-Kurs'!O560-1,"")&lt;&gt;-100%,IFERROR('1-Kurs'!O561/'1-Kurs'!O560-1,""),"")</f>
        <v/>
      </c>
      <c r="P561" s="1" t="str">
        <f>IF(IFERROR('1-Kurs'!P561/'1-Kurs'!P560-1,"")&lt;&gt;-100%,IFERROR('1-Kurs'!P561/'1-Kurs'!P560-1,""),"")</f>
        <v/>
      </c>
      <c r="Q561" s="1" t="str">
        <f>IF(IFERROR('1-Kurs'!Q561/'1-Kurs'!Q560-1,"")&lt;&gt;-100%,IFERROR('1-Kurs'!Q561/'1-Kurs'!Q560-1,""),"")</f>
        <v/>
      </c>
      <c r="R561" s="1" t="str">
        <f>IF(IFERROR('1-Kurs'!R561/'1-Kurs'!R560-1,"")&lt;&gt;-100%,IFERROR('1-Kurs'!R561/'1-Kurs'!R560-1,""),"")</f>
        <v/>
      </c>
      <c r="S561" s="1" t="str">
        <f>IF(IFERROR('1-Kurs'!S561/'1-Kurs'!S560-1,"")&lt;&gt;-100%,IFERROR('1-Kurs'!S561/'1-Kurs'!S560-1,""),"")</f>
        <v/>
      </c>
      <c r="T561" s="1" t="str">
        <f>IF(IFERROR('1-Kurs'!T561/'1-Kurs'!T560-1,"")&lt;&gt;-100%,IFERROR('1-Kurs'!T561/'1-Kurs'!T560-1,""),"")</f>
        <v/>
      </c>
      <c r="U561" s="1" t="str">
        <f>IF(IFERROR('1-Kurs'!U561/'1-Kurs'!U560-1,"")&lt;&gt;-100%,IFERROR('1-Kurs'!U561/'1-Kurs'!U560-1,""),"")</f>
        <v/>
      </c>
      <c r="V561" s="1" t="str">
        <f>IF(IFERROR('1-Kurs'!V561/'1-Kurs'!V560-1,"")&lt;&gt;-100%,IFERROR('1-Kurs'!V561/'1-Kurs'!V560-1,""),"")</f>
        <v/>
      </c>
      <c r="W561" s="1" t="str">
        <f>IF(IFERROR('1-Kurs'!W561/'1-Kurs'!W560-1,"")&lt;&gt;-100%,IFERROR('1-Kurs'!W561/'1-Kurs'!W560-1,""),"")</f>
        <v/>
      </c>
      <c r="X561" s="1" t="str">
        <f>IF(IFERROR('1-Kurs'!X561/'1-Kurs'!X560-1,"")&lt;&gt;-100%,IFERROR('1-Kurs'!X561/'1-Kurs'!X560-1,""),"")</f>
        <v/>
      </c>
      <c r="Y561" s="1" t="str">
        <f>IF(IFERROR('1-Kurs'!Y561/'1-Kurs'!Y560-1,"")&lt;&gt;-100%,IFERROR('1-Kurs'!Y561/'1-Kurs'!Y560-1,""),"")</f>
        <v/>
      </c>
      <c r="Z561" s="1" t="str">
        <f>IF(IFERROR('1-Kurs'!Z561/'1-Kurs'!Z560-1,"")&lt;&gt;-100%,IFERROR('1-Kurs'!Z561/'1-Kurs'!Z560-1,""),"")</f>
        <v/>
      </c>
      <c r="AA561" s="1" t="str">
        <f>IF(IFERROR('1-Kurs'!AA561/'1-Kurs'!AA560-1,"")&lt;&gt;-100%,IFERROR('1-Kurs'!AA561/'1-Kurs'!AA560-1,""),"")</f>
        <v/>
      </c>
      <c r="AB561" s="1" t="str">
        <f>IF(IFERROR('1-Kurs'!AB561/'1-Kurs'!AB560-1,"")&lt;&gt;-100%,IFERROR('1-Kurs'!AB561/'1-Kurs'!AB560-1,""),"")</f>
        <v/>
      </c>
      <c r="AC561" s="5"/>
    </row>
    <row r="562" spans="1:29" ht="12.75" customHeight="1" x14ac:dyDescent="0.2">
      <c r="A562" s="9" t="str">
        <f>IF('1-Kurs'!A562=0,"",'1-Kurs'!A562)</f>
        <v/>
      </c>
      <c r="B562" s="1" t="str">
        <f>IF(IFERROR('1-Kurs'!B562/'1-Kurs'!B561-1,"")&lt;&gt;-100%,IFERROR('1-Kurs'!B562/'1-Kurs'!B561-1,""),"")</f>
        <v/>
      </c>
      <c r="C562" s="1" t="str">
        <f>IF(IFERROR('1-Kurs'!C562/'1-Kurs'!C561-1,"")&lt;&gt;-100%,IFERROR('1-Kurs'!C562/'1-Kurs'!C561-1,""),"")</f>
        <v/>
      </c>
      <c r="D562" s="1" t="str">
        <f>IF(IFERROR('1-Kurs'!D562/'1-Kurs'!D561-1,"")&lt;&gt;-100%,IFERROR('1-Kurs'!D562/'1-Kurs'!D561-1,""),"")</f>
        <v/>
      </c>
      <c r="E562" s="1" t="str">
        <f>IF(IFERROR('1-Kurs'!E562/'1-Kurs'!E561-1,"")&lt;&gt;-100%,IFERROR('1-Kurs'!E562/'1-Kurs'!E561-1,""),"")</f>
        <v/>
      </c>
      <c r="F562" s="1" t="str">
        <f>IF(IFERROR('1-Kurs'!F562/'1-Kurs'!F561-1,"")&lt;&gt;-100%,IFERROR('1-Kurs'!F562/'1-Kurs'!F561-1,""),"")</f>
        <v/>
      </c>
      <c r="G562" s="1" t="str">
        <f>IF(IFERROR('1-Kurs'!G562/'1-Kurs'!G561-1,"")&lt;&gt;-100%,IFERROR('1-Kurs'!G562/'1-Kurs'!G561-1,""),"")</f>
        <v/>
      </c>
      <c r="H562" s="1" t="str">
        <f>IF(IFERROR('1-Kurs'!H562/'1-Kurs'!H561-1,"")&lt;&gt;-100%,IFERROR('1-Kurs'!H562/'1-Kurs'!H561-1,""),"")</f>
        <v/>
      </c>
      <c r="I562" s="1" t="str">
        <f>IF(IFERROR('1-Kurs'!I562/'1-Kurs'!I561-1,"")&lt;&gt;-100%,IFERROR('1-Kurs'!I562/'1-Kurs'!I561-1,""),"")</f>
        <v/>
      </c>
      <c r="J562" s="1" t="str">
        <f>IF(IFERROR('1-Kurs'!J562/'1-Kurs'!J561-1,"")&lt;&gt;-100%,IFERROR('1-Kurs'!J562/'1-Kurs'!J561-1,""),"")</f>
        <v/>
      </c>
      <c r="K562" s="1" t="str">
        <f>IF(IFERROR('1-Kurs'!K562/'1-Kurs'!K561-1,"")&lt;&gt;-100%,IFERROR('1-Kurs'!K562/'1-Kurs'!K561-1,""),"")</f>
        <v/>
      </c>
      <c r="L562" s="1" t="str">
        <f>IF(IFERROR('1-Kurs'!L562/'1-Kurs'!L561-1,"")&lt;&gt;-100%,IFERROR('1-Kurs'!L562/'1-Kurs'!L561-1,""),"")</f>
        <v/>
      </c>
      <c r="M562" s="1" t="str">
        <f>IF(IFERROR('1-Kurs'!M562/'1-Kurs'!M561-1,"")&lt;&gt;-100%,IFERROR('1-Kurs'!M562/'1-Kurs'!M561-1,""),"")</f>
        <v/>
      </c>
      <c r="N562" s="1" t="str">
        <f>IF(IFERROR('1-Kurs'!N562/'1-Kurs'!N561-1,"")&lt;&gt;-100%,IFERROR('1-Kurs'!N562/'1-Kurs'!N561-1,""),"")</f>
        <v/>
      </c>
      <c r="O562" s="1" t="str">
        <f>IF(IFERROR('1-Kurs'!O562/'1-Kurs'!O561-1,"")&lt;&gt;-100%,IFERROR('1-Kurs'!O562/'1-Kurs'!O561-1,""),"")</f>
        <v/>
      </c>
      <c r="P562" s="1" t="str">
        <f>IF(IFERROR('1-Kurs'!P562/'1-Kurs'!P561-1,"")&lt;&gt;-100%,IFERROR('1-Kurs'!P562/'1-Kurs'!P561-1,""),"")</f>
        <v/>
      </c>
      <c r="Q562" s="1" t="str">
        <f>IF(IFERROR('1-Kurs'!Q562/'1-Kurs'!Q561-1,"")&lt;&gt;-100%,IFERROR('1-Kurs'!Q562/'1-Kurs'!Q561-1,""),"")</f>
        <v/>
      </c>
      <c r="R562" s="1" t="str">
        <f>IF(IFERROR('1-Kurs'!R562/'1-Kurs'!R561-1,"")&lt;&gt;-100%,IFERROR('1-Kurs'!R562/'1-Kurs'!R561-1,""),"")</f>
        <v/>
      </c>
      <c r="S562" s="1" t="str">
        <f>IF(IFERROR('1-Kurs'!S562/'1-Kurs'!S561-1,"")&lt;&gt;-100%,IFERROR('1-Kurs'!S562/'1-Kurs'!S561-1,""),"")</f>
        <v/>
      </c>
      <c r="T562" s="1" t="str">
        <f>IF(IFERROR('1-Kurs'!T562/'1-Kurs'!T561-1,"")&lt;&gt;-100%,IFERROR('1-Kurs'!T562/'1-Kurs'!T561-1,""),"")</f>
        <v/>
      </c>
      <c r="U562" s="1" t="str">
        <f>IF(IFERROR('1-Kurs'!U562/'1-Kurs'!U561-1,"")&lt;&gt;-100%,IFERROR('1-Kurs'!U562/'1-Kurs'!U561-1,""),"")</f>
        <v/>
      </c>
      <c r="V562" s="1" t="str">
        <f>IF(IFERROR('1-Kurs'!V562/'1-Kurs'!V561-1,"")&lt;&gt;-100%,IFERROR('1-Kurs'!V562/'1-Kurs'!V561-1,""),"")</f>
        <v/>
      </c>
      <c r="W562" s="1" t="str">
        <f>IF(IFERROR('1-Kurs'!W562/'1-Kurs'!W561-1,"")&lt;&gt;-100%,IFERROR('1-Kurs'!W562/'1-Kurs'!W561-1,""),"")</f>
        <v/>
      </c>
      <c r="X562" s="1" t="str">
        <f>IF(IFERROR('1-Kurs'!X562/'1-Kurs'!X561-1,"")&lt;&gt;-100%,IFERROR('1-Kurs'!X562/'1-Kurs'!X561-1,""),"")</f>
        <v/>
      </c>
      <c r="Y562" s="1" t="str">
        <f>IF(IFERROR('1-Kurs'!Y562/'1-Kurs'!Y561-1,"")&lt;&gt;-100%,IFERROR('1-Kurs'!Y562/'1-Kurs'!Y561-1,""),"")</f>
        <v/>
      </c>
      <c r="Z562" s="1" t="str">
        <f>IF(IFERROR('1-Kurs'!Z562/'1-Kurs'!Z561-1,"")&lt;&gt;-100%,IFERROR('1-Kurs'!Z562/'1-Kurs'!Z561-1,""),"")</f>
        <v/>
      </c>
      <c r="AA562" s="1" t="str">
        <f>IF(IFERROR('1-Kurs'!AA562/'1-Kurs'!AA561-1,"")&lt;&gt;-100%,IFERROR('1-Kurs'!AA562/'1-Kurs'!AA561-1,""),"")</f>
        <v/>
      </c>
      <c r="AB562" s="1" t="str">
        <f>IF(IFERROR('1-Kurs'!AB562/'1-Kurs'!AB561-1,"")&lt;&gt;-100%,IFERROR('1-Kurs'!AB562/'1-Kurs'!AB561-1,""),"")</f>
        <v/>
      </c>
      <c r="AC562" s="5"/>
    </row>
    <row r="563" spans="1:29" ht="12.75" customHeight="1" x14ac:dyDescent="0.2">
      <c r="A563" s="9" t="str">
        <f>IF('1-Kurs'!A563=0,"",'1-Kurs'!A563)</f>
        <v/>
      </c>
      <c r="B563" s="1" t="str">
        <f>IF(IFERROR('1-Kurs'!B563/'1-Kurs'!B562-1,"")&lt;&gt;-100%,IFERROR('1-Kurs'!B563/'1-Kurs'!B562-1,""),"")</f>
        <v/>
      </c>
      <c r="C563" s="1" t="str">
        <f>IF(IFERROR('1-Kurs'!C563/'1-Kurs'!C562-1,"")&lt;&gt;-100%,IFERROR('1-Kurs'!C563/'1-Kurs'!C562-1,""),"")</f>
        <v/>
      </c>
      <c r="D563" s="1" t="str">
        <f>IF(IFERROR('1-Kurs'!D563/'1-Kurs'!D562-1,"")&lt;&gt;-100%,IFERROR('1-Kurs'!D563/'1-Kurs'!D562-1,""),"")</f>
        <v/>
      </c>
      <c r="E563" s="1" t="str">
        <f>IF(IFERROR('1-Kurs'!E563/'1-Kurs'!E562-1,"")&lt;&gt;-100%,IFERROR('1-Kurs'!E563/'1-Kurs'!E562-1,""),"")</f>
        <v/>
      </c>
      <c r="F563" s="1" t="str">
        <f>IF(IFERROR('1-Kurs'!F563/'1-Kurs'!F562-1,"")&lt;&gt;-100%,IFERROR('1-Kurs'!F563/'1-Kurs'!F562-1,""),"")</f>
        <v/>
      </c>
      <c r="G563" s="1" t="str">
        <f>IF(IFERROR('1-Kurs'!G563/'1-Kurs'!G562-1,"")&lt;&gt;-100%,IFERROR('1-Kurs'!G563/'1-Kurs'!G562-1,""),"")</f>
        <v/>
      </c>
      <c r="H563" s="1" t="str">
        <f>IF(IFERROR('1-Kurs'!H563/'1-Kurs'!H562-1,"")&lt;&gt;-100%,IFERROR('1-Kurs'!H563/'1-Kurs'!H562-1,""),"")</f>
        <v/>
      </c>
      <c r="I563" s="1" t="str">
        <f>IF(IFERROR('1-Kurs'!I563/'1-Kurs'!I562-1,"")&lt;&gt;-100%,IFERROR('1-Kurs'!I563/'1-Kurs'!I562-1,""),"")</f>
        <v/>
      </c>
      <c r="J563" s="1" t="str">
        <f>IF(IFERROR('1-Kurs'!J563/'1-Kurs'!J562-1,"")&lt;&gt;-100%,IFERROR('1-Kurs'!J563/'1-Kurs'!J562-1,""),"")</f>
        <v/>
      </c>
      <c r="K563" s="1" t="str">
        <f>IF(IFERROR('1-Kurs'!K563/'1-Kurs'!K562-1,"")&lt;&gt;-100%,IFERROR('1-Kurs'!K563/'1-Kurs'!K562-1,""),"")</f>
        <v/>
      </c>
      <c r="L563" s="1" t="str">
        <f>IF(IFERROR('1-Kurs'!L563/'1-Kurs'!L562-1,"")&lt;&gt;-100%,IFERROR('1-Kurs'!L563/'1-Kurs'!L562-1,""),"")</f>
        <v/>
      </c>
      <c r="M563" s="1" t="str">
        <f>IF(IFERROR('1-Kurs'!M563/'1-Kurs'!M562-1,"")&lt;&gt;-100%,IFERROR('1-Kurs'!M563/'1-Kurs'!M562-1,""),"")</f>
        <v/>
      </c>
      <c r="N563" s="1" t="str">
        <f>IF(IFERROR('1-Kurs'!N563/'1-Kurs'!N562-1,"")&lt;&gt;-100%,IFERROR('1-Kurs'!N563/'1-Kurs'!N562-1,""),"")</f>
        <v/>
      </c>
      <c r="O563" s="1" t="str">
        <f>IF(IFERROR('1-Kurs'!O563/'1-Kurs'!O562-1,"")&lt;&gt;-100%,IFERROR('1-Kurs'!O563/'1-Kurs'!O562-1,""),"")</f>
        <v/>
      </c>
      <c r="P563" s="1" t="str">
        <f>IF(IFERROR('1-Kurs'!P563/'1-Kurs'!P562-1,"")&lt;&gt;-100%,IFERROR('1-Kurs'!P563/'1-Kurs'!P562-1,""),"")</f>
        <v/>
      </c>
      <c r="Q563" s="1" t="str">
        <f>IF(IFERROR('1-Kurs'!Q563/'1-Kurs'!Q562-1,"")&lt;&gt;-100%,IFERROR('1-Kurs'!Q563/'1-Kurs'!Q562-1,""),"")</f>
        <v/>
      </c>
      <c r="R563" s="1" t="str">
        <f>IF(IFERROR('1-Kurs'!R563/'1-Kurs'!R562-1,"")&lt;&gt;-100%,IFERROR('1-Kurs'!R563/'1-Kurs'!R562-1,""),"")</f>
        <v/>
      </c>
      <c r="S563" s="1" t="str">
        <f>IF(IFERROR('1-Kurs'!S563/'1-Kurs'!S562-1,"")&lt;&gt;-100%,IFERROR('1-Kurs'!S563/'1-Kurs'!S562-1,""),"")</f>
        <v/>
      </c>
      <c r="T563" s="1" t="str">
        <f>IF(IFERROR('1-Kurs'!T563/'1-Kurs'!T562-1,"")&lt;&gt;-100%,IFERROR('1-Kurs'!T563/'1-Kurs'!T562-1,""),"")</f>
        <v/>
      </c>
      <c r="U563" s="1" t="str">
        <f>IF(IFERROR('1-Kurs'!U563/'1-Kurs'!U562-1,"")&lt;&gt;-100%,IFERROR('1-Kurs'!U563/'1-Kurs'!U562-1,""),"")</f>
        <v/>
      </c>
      <c r="V563" s="1" t="str">
        <f>IF(IFERROR('1-Kurs'!V563/'1-Kurs'!V562-1,"")&lt;&gt;-100%,IFERROR('1-Kurs'!V563/'1-Kurs'!V562-1,""),"")</f>
        <v/>
      </c>
      <c r="W563" s="1" t="str">
        <f>IF(IFERROR('1-Kurs'!W563/'1-Kurs'!W562-1,"")&lt;&gt;-100%,IFERROR('1-Kurs'!W563/'1-Kurs'!W562-1,""),"")</f>
        <v/>
      </c>
      <c r="X563" s="1" t="str">
        <f>IF(IFERROR('1-Kurs'!X563/'1-Kurs'!X562-1,"")&lt;&gt;-100%,IFERROR('1-Kurs'!X563/'1-Kurs'!X562-1,""),"")</f>
        <v/>
      </c>
      <c r="Y563" s="1" t="str">
        <f>IF(IFERROR('1-Kurs'!Y563/'1-Kurs'!Y562-1,"")&lt;&gt;-100%,IFERROR('1-Kurs'!Y563/'1-Kurs'!Y562-1,""),"")</f>
        <v/>
      </c>
      <c r="Z563" s="1" t="str">
        <f>IF(IFERROR('1-Kurs'!Z563/'1-Kurs'!Z562-1,"")&lt;&gt;-100%,IFERROR('1-Kurs'!Z563/'1-Kurs'!Z562-1,""),"")</f>
        <v/>
      </c>
      <c r="AA563" s="1" t="str">
        <f>IF(IFERROR('1-Kurs'!AA563/'1-Kurs'!AA562-1,"")&lt;&gt;-100%,IFERROR('1-Kurs'!AA563/'1-Kurs'!AA562-1,""),"")</f>
        <v/>
      </c>
      <c r="AB563" s="1" t="str">
        <f>IF(IFERROR('1-Kurs'!AB563/'1-Kurs'!AB562-1,"")&lt;&gt;-100%,IFERROR('1-Kurs'!AB563/'1-Kurs'!AB562-1,""),"")</f>
        <v/>
      </c>
      <c r="AC563" s="5"/>
    </row>
    <row r="564" spans="1:29" ht="12.75" customHeight="1" x14ac:dyDescent="0.2">
      <c r="A564" s="9" t="str">
        <f>IF('1-Kurs'!A564=0,"",'1-Kurs'!A564)</f>
        <v/>
      </c>
      <c r="B564" s="1" t="str">
        <f>IF(IFERROR('1-Kurs'!B564/'1-Kurs'!B563-1,"")&lt;&gt;-100%,IFERROR('1-Kurs'!B564/'1-Kurs'!B563-1,""),"")</f>
        <v/>
      </c>
      <c r="C564" s="1" t="str">
        <f>IF(IFERROR('1-Kurs'!C564/'1-Kurs'!C563-1,"")&lt;&gt;-100%,IFERROR('1-Kurs'!C564/'1-Kurs'!C563-1,""),"")</f>
        <v/>
      </c>
      <c r="D564" s="1" t="str">
        <f>IF(IFERROR('1-Kurs'!D564/'1-Kurs'!D563-1,"")&lt;&gt;-100%,IFERROR('1-Kurs'!D564/'1-Kurs'!D563-1,""),"")</f>
        <v/>
      </c>
      <c r="E564" s="1" t="str">
        <f>IF(IFERROR('1-Kurs'!E564/'1-Kurs'!E563-1,"")&lt;&gt;-100%,IFERROR('1-Kurs'!E564/'1-Kurs'!E563-1,""),"")</f>
        <v/>
      </c>
      <c r="F564" s="1" t="str">
        <f>IF(IFERROR('1-Kurs'!F564/'1-Kurs'!F563-1,"")&lt;&gt;-100%,IFERROR('1-Kurs'!F564/'1-Kurs'!F563-1,""),"")</f>
        <v/>
      </c>
      <c r="G564" s="1" t="str">
        <f>IF(IFERROR('1-Kurs'!G564/'1-Kurs'!G563-1,"")&lt;&gt;-100%,IFERROR('1-Kurs'!G564/'1-Kurs'!G563-1,""),"")</f>
        <v/>
      </c>
      <c r="H564" s="1" t="str">
        <f>IF(IFERROR('1-Kurs'!H564/'1-Kurs'!H563-1,"")&lt;&gt;-100%,IFERROR('1-Kurs'!H564/'1-Kurs'!H563-1,""),"")</f>
        <v/>
      </c>
      <c r="I564" s="1" t="str">
        <f>IF(IFERROR('1-Kurs'!I564/'1-Kurs'!I563-1,"")&lt;&gt;-100%,IFERROR('1-Kurs'!I564/'1-Kurs'!I563-1,""),"")</f>
        <v/>
      </c>
      <c r="J564" s="1" t="str">
        <f>IF(IFERROR('1-Kurs'!J564/'1-Kurs'!J563-1,"")&lt;&gt;-100%,IFERROR('1-Kurs'!J564/'1-Kurs'!J563-1,""),"")</f>
        <v/>
      </c>
      <c r="K564" s="1" t="str">
        <f>IF(IFERROR('1-Kurs'!K564/'1-Kurs'!K563-1,"")&lt;&gt;-100%,IFERROR('1-Kurs'!K564/'1-Kurs'!K563-1,""),"")</f>
        <v/>
      </c>
      <c r="L564" s="1" t="str">
        <f>IF(IFERROR('1-Kurs'!L564/'1-Kurs'!L563-1,"")&lt;&gt;-100%,IFERROR('1-Kurs'!L564/'1-Kurs'!L563-1,""),"")</f>
        <v/>
      </c>
      <c r="M564" s="1" t="str">
        <f>IF(IFERROR('1-Kurs'!M564/'1-Kurs'!M563-1,"")&lt;&gt;-100%,IFERROR('1-Kurs'!M564/'1-Kurs'!M563-1,""),"")</f>
        <v/>
      </c>
      <c r="N564" s="1" t="str">
        <f>IF(IFERROR('1-Kurs'!N564/'1-Kurs'!N563-1,"")&lt;&gt;-100%,IFERROR('1-Kurs'!N564/'1-Kurs'!N563-1,""),"")</f>
        <v/>
      </c>
      <c r="O564" s="1" t="str">
        <f>IF(IFERROR('1-Kurs'!O564/'1-Kurs'!O563-1,"")&lt;&gt;-100%,IFERROR('1-Kurs'!O564/'1-Kurs'!O563-1,""),"")</f>
        <v/>
      </c>
      <c r="P564" s="1" t="str">
        <f>IF(IFERROR('1-Kurs'!P564/'1-Kurs'!P563-1,"")&lt;&gt;-100%,IFERROR('1-Kurs'!P564/'1-Kurs'!P563-1,""),"")</f>
        <v/>
      </c>
      <c r="Q564" s="1" t="str">
        <f>IF(IFERROR('1-Kurs'!Q564/'1-Kurs'!Q563-1,"")&lt;&gt;-100%,IFERROR('1-Kurs'!Q564/'1-Kurs'!Q563-1,""),"")</f>
        <v/>
      </c>
      <c r="R564" s="1" t="str">
        <f>IF(IFERROR('1-Kurs'!R564/'1-Kurs'!R563-1,"")&lt;&gt;-100%,IFERROR('1-Kurs'!R564/'1-Kurs'!R563-1,""),"")</f>
        <v/>
      </c>
      <c r="S564" s="1" t="str">
        <f>IF(IFERROR('1-Kurs'!S564/'1-Kurs'!S563-1,"")&lt;&gt;-100%,IFERROR('1-Kurs'!S564/'1-Kurs'!S563-1,""),"")</f>
        <v/>
      </c>
      <c r="T564" s="1" t="str">
        <f>IF(IFERROR('1-Kurs'!T564/'1-Kurs'!T563-1,"")&lt;&gt;-100%,IFERROR('1-Kurs'!T564/'1-Kurs'!T563-1,""),"")</f>
        <v/>
      </c>
      <c r="U564" s="1" t="str">
        <f>IF(IFERROR('1-Kurs'!U564/'1-Kurs'!U563-1,"")&lt;&gt;-100%,IFERROR('1-Kurs'!U564/'1-Kurs'!U563-1,""),"")</f>
        <v/>
      </c>
      <c r="V564" s="1" t="str">
        <f>IF(IFERROR('1-Kurs'!V564/'1-Kurs'!V563-1,"")&lt;&gt;-100%,IFERROR('1-Kurs'!V564/'1-Kurs'!V563-1,""),"")</f>
        <v/>
      </c>
      <c r="W564" s="1" t="str">
        <f>IF(IFERROR('1-Kurs'!W564/'1-Kurs'!W563-1,"")&lt;&gt;-100%,IFERROR('1-Kurs'!W564/'1-Kurs'!W563-1,""),"")</f>
        <v/>
      </c>
      <c r="X564" s="1" t="str">
        <f>IF(IFERROR('1-Kurs'!X564/'1-Kurs'!X563-1,"")&lt;&gt;-100%,IFERROR('1-Kurs'!X564/'1-Kurs'!X563-1,""),"")</f>
        <v/>
      </c>
      <c r="Y564" s="1" t="str">
        <f>IF(IFERROR('1-Kurs'!Y564/'1-Kurs'!Y563-1,"")&lt;&gt;-100%,IFERROR('1-Kurs'!Y564/'1-Kurs'!Y563-1,""),"")</f>
        <v/>
      </c>
      <c r="Z564" s="1" t="str">
        <f>IF(IFERROR('1-Kurs'!Z564/'1-Kurs'!Z563-1,"")&lt;&gt;-100%,IFERROR('1-Kurs'!Z564/'1-Kurs'!Z563-1,""),"")</f>
        <v/>
      </c>
      <c r="AA564" s="1" t="str">
        <f>IF(IFERROR('1-Kurs'!AA564/'1-Kurs'!AA563-1,"")&lt;&gt;-100%,IFERROR('1-Kurs'!AA564/'1-Kurs'!AA563-1,""),"")</f>
        <v/>
      </c>
      <c r="AB564" s="1" t="str">
        <f>IF(IFERROR('1-Kurs'!AB564/'1-Kurs'!AB563-1,"")&lt;&gt;-100%,IFERROR('1-Kurs'!AB564/'1-Kurs'!AB563-1,""),"")</f>
        <v/>
      </c>
      <c r="AC564" s="5"/>
    </row>
    <row r="565" spans="1:29" ht="12.75" customHeight="1" x14ac:dyDescent="0.2">
      <c r="A565" s="9" t="str">
        <f>IF('1-Kurs'!A565=0,"",'1-Kurs'!A565)</f>
        <v/>
      </c>
      <c r="B565" s="1" t="str">
        <f>IF(IFERROR('1-Kurs'!B565/'1-Kurs'!B564-1,"")&lt;&gt;-100%,IFERROR('1-Kurs'!B565/'1-Kurs'!B564-1,""),"")</f>
        <v/>
      </c>
      <c r="C565" s="1" t="str">
        <f>IF(IFERROR('1-Kurs'!C565/'1-Kurs'!C564-1,"")&lt;&gt;-100%,IFERROR('1-Kurs'!C565/'1-Kurs'!C564-1,""),"")</f>
        <v/>
      </c>
      <c r="D565" s="1" t="str">
        <f>IF(IFERROR('1-Kurs'!D565/'1-Kurs'!D564-1,"")&lt;&gt;-100%,IFERROR('1-Kurs'!D565/'1-Kurs'!D564-1,""),"")</f>
        <v/>
      </c>
      <c r="E565" s="1" t="str">
        <f>IF(IFERROR('1-Kurs'!E565/'1-Kurs'!E564-1,"")&lt;&gt;-100%,IFERROR('1-Kurs'!E565/'1-Kurs'!E564-1,""),"")</f>
        <v/>
      </c>
      <c r="F565" s="1" t="str">
        <f>IF(IFERROR('1-Kurs'!F565/'1-Kurs'!F564-1,"")&lt;&gt;-100%,IFERROR('1-Kurs'!F565/'1-Kurs'!F564-1,""),"")</f>
        <v/>
      </c>
      <c r="G565" s="1" t="str">
        <f>IF(IFERROR('1-Kurs'!G565/'1-Kurs'!G564-1,"")&lt;&gt;-100%,IFERROR('1-Kurs'!G565/'1-Kurs'!G564-1,""),"")</f>
        <v/>
      </c>
      <c r="H565" s="1" t="str">
        <f>IF(IFERROR('1-Kurs'!H565/'1-Kurs'!H564-1,"")&lt;&gt;-100%,IFERROR('1-Kurs'!H565/'1-Kurs'!H564-1,""),"")</f>
        <v/>
      </c>
      <c r="I565" s="1" t="str">
        <f>IF(IFERROR('1-Kurs'!I565/'1-Kurs'!I564-1,"")&lt;&gt;-100%,IFERROR('1-Kurs'!I565/'1-Kurs'!I564-1,""),"")</f>
        <v/>
      </c>
      <c r="J565" s="1" t="str">
        <f>IF(IFERROR('1-Kurs'!J565/'1-Kurs'!J564-1,"")&lt;&gt;-100%,IFERROR('1-Kurs'!J565/'1-Kurs'!J564-1,""),"")</f>
        <v/>
      </c>
      <c r="K565" s="1" t="str">
        <f>IF(IFERROR('1-Kurs'!K565/'1-Kurs'!K564-1,"")&lt;&gt;-100%,IFERROR('1-Kurs'!K565/'1-Kurs'!K564-1,""),"")</f>
        <v/>
      </c>
      <c r="L565" s="1" t="str">
        <f>IF(IFERROR('1-Kurs'!L565/'1-Kurs'!L564-1,"")&lt;&gt;-100%,IFERROR('1-Kurs'!L565/'1-Kurs'!L564-1,""),"")</f>
        <v/>
      </c>
      <c r="M565" s="1" t="str">
        <f>IF(IFERROR('1-Kurs'!M565/'1-Kurs'!M564-1,"")&lt;&gt;-100%,IFERROR('1-Kurs'!M565/'1-Kurs'!M564-1,""),"")</f>
        <v/>
      </c>
      <c r="N565" s="1" t="str">
        <f>IF(IFERROR('1-Kurs'!N565/'1-Kurs'!N564-1,"")&lt;&gt;-100%,IFERROR('1-Kurs'!N565/'1-Kurs'!N564-1,""),"")</f>
        <v/>
      </c>
      <c r="O565" s="1" t="str">
        <f>IF(IFERROR('1-Kurs'!O565/'1-Kurs'!O564-1,"")&lt;&gt;-100%,IFERROR('1-Kurs'!O565/'1-Kurs'!O564-1,""),"")</f>
        <v/>
      </c>
      <c r="P565" s="1" t="str">
        <f>IF(IFERROR('1-Kurs'!P565/'1-Kurs'!P564-1,"")&lt;&gt;-100%,IFERROR('1-Kurs'!P565/'1-Kurs'!P564-1,""),"")</f>
        <v/>
      </c>
      <c r="Q565" s="1" t="str">
        <f>IF(IFERROR('1-Kurs'!Q565/'1-Kurs'!Q564-1,"")&lt;&gt;-100%,IFERROR('1-Kurs'!Q565/'1-Kurs'!Q564-1,""),"")</f>
        <v/>
      </c>
      <c r="R565" s="1" t="str">
        <f>IF(IFERROR('1-Kurs'!R565/'1-Kurs'!R564-1,"")&lt;&gt;-100%,IFERROR('1-Kurs'!R565/'1-Kurs'!R564-1,""),"")</f>
        <v/>
      </c>
      <c r="S565" s="1" t="str">
        <f>IF(IFERROR('1-Kurs'!S565/'1-Kurs'!S564-1,"")&lt;&gt;-100%,IFERROR('1-Kurs'!S565/'1-Kurs'!S564-1,""),"")</f>
        <v/>
      </c>
      <c r="T565" s="1" t="str">
        <f>IF(IFERROR('1-Kurs'!T565/'1-Kurs'!T564-1,"")&lt;&gt;-100%,IFERROR('1-Kurs'!T565/'1-Kurs'!T564-1,""),"")</f>
        <v/>
      </c>
      <c r="U565" s="1" t="str">
        <f>IF(IFERROR('1-Kurs'!U565/'1-Kurs'!U564-1,"")&lt;&gt;-100%,IFERROR('1-Kurs'!U565/'1-Kurs'!U564-1,""),"")</f>
        <v/>
      </c>
      <c r="V565" s="1" t="str">
        <f>IF(IFERROR('1-Kurs'!V565/'1-Kurs'!V564-1,"")&lt;&gt;-100%,IFERROR('1-Kurs'!V565/'1-Kurs'!V564-1,""),"")</f>
        <v/>
      </c>
      <c r="W565" s="1" t="str">
        <f>IF(IFERROR('1-Kurs'!W565/'1-Kurs'!W564-1,"")&lt;&gt;-100%,IFERROR('1-Kurs'!W565/'1-Kurs'!W564-1,""),"")</f>
        <v/>
      </c>
      <c r="X565" s="1" t="str">
        <f>IF(IFERROR('1-Kurs'!X565/'1-Kurs'!X564-1,"")&lt;&gt;-100%,IFERROR('1-Kurs'!X565/'1-Kurs'!X564-1,""),"")</f>
        <v/>
      </c>
      <c r="Y565" s="1" t="str">
        <f>IF(IFERROR('1-Kurs'!Y565/'1-Kurs'!Y564-1,"")&lt;&gt;-100%,IFERROR('1-Kurs'!Y565/'1-Kurs'!Y564-1,""),"")</f>
        <v/>
      </c>
      <c r="Z565" s="1" t="str">
        <f>IF(IFERROR('1-Kurs'!Z565/'1-Kurs'!Z564-1,"")&lt;&gt;-100%,IFERROR('1-Kurs'!Z565/'1-Kurs'!Z564-1,""),"")</f>
        <v/>
      </c>
      <c r="AA565" s="1" t="str">
        <f>IF(IFERROR('1-Kurs'!AA565/'1-Kurs'!AA564-1,"")&lt;&gt;-100%,IFERROR('1-Kurs'!AA565/'1-Kurs'!AA564-1,""),"")</f>
        <v/>
      </c>
      <c r="AB565" s="1" t="str">
        <f>IF(IFERROR('1-Kurs'!AB565/'1-Kurs'!AB564-1,"")&lt;&gt;-100%,IFERROR('1-Kurs'!AB565/'1-Kurs'!AB564-1,""),"")</f>
        <v/>
      </c>
      <c r="AC565" s="5"/>
    </row>
    <row r="566" spans="1:29" ht="12.75" customHeight="1" x14ac:dyDescent="0.2">
      <c r="A566" s="9" t="str">
        <f>IF('1-Kurs'!A566=0,"",'1-Kurs'!A566)</f>
        <v/>
      </c>
      <c r="B566" s="1" t="str">
        <f>IF(IFERROR('1-Kurs'!B566/'1-Kurs'!B565-1,"")&lt;&gt;-100%,IFERROR('1-Kurs'!B566/'1-Kurs'!B565-1,""),"")</f>
        <v/>
      </c>
      <c r="C566" s="1" t="str">
        <f>IF(IFERROR('1-Kurs'!C566/'1-Kurs'!C565-1,"")&lt;&gt;-100%,IFERROR('1-Kurs'!C566/'1-Kurs'!C565-1,""),"")</f>
        <v/>
      </c>
      <c r="D566" s="1" t="str">
        <f>IF(IFERROR('1-Kurs'!D566/'1-Kurs'!D565-1,"")&lt;&gt;-100%,IFERROR('1-Kurs'!D566/'1-Kurs'!D565-1,""),"")</f>
        <v/>
      </c>
      <c r="E566" s="1" t="str">
        <f>IF(IFERROR('1-Kurs'!E566/'1-Kurs'!E565-1,"")&lt;&gt;-100%,IFERROR('1-Kurs'!E566/'1-Kurs'!E565-1,""),"")</f>
        <v/>
      </c>
      <c r="F566" s="1" t="str">
        <f>IF(IFERROR('1-Kurs'!F566/'1-Kurs'!F565-1,"")&lt;&gt;-100%,IFERROR('1-Kurs'!F566/'1-Kurs'!F565-1,""),"")</f>
        <v/>
      </c>
      <c r="G566" s="1" t="str">
        <f>IF(IFERROR('1-Kurs'!G566/'1-Kurs'!G565-1,"")&lt;&gt;-100%,IFERROR('1-Kurs'!G566/'1-Kurs'!G565-1,""),"")</f>
        <v/>
      </c>
      <c r="H566" s="1" t="str">
        <f>IF(IFERROR('1-Kurs'!H566/'1-Kurs'!H565-1,"")&lt;&gt;-100%,IFERROR('1-Kurs'!H566/'1-Kurs'!H565-1,""),"")</f>
        <v/>
      </c>
      <c r="I566" s="1" t="str">
        <f>IF(IFERROR('1-Kurs'!I566/'1-Kurs'!I565-1,"")&lt;&gt;-100%,IFERROR('1-Kurs'!I566/'1-Kurs'!I565-1,""),"")</f>
        <v/>
      </c>
      <c r="J566" s="1" t="str">
        <f>IF(IFERROR('1-Kurs'!J566/'1-Kurs'!J565-1,"")&lt;&gt;-100%,IFERROR('1-Kurs'!J566/'1-Kurs'!J565-1,""),"")</f>
        <v/>
      </c>
      <c r="K566" s="1" t="str">
        <f>IF(IFERROR('1-Kurs'!K566/'1-Kurs'!K565-1,"")&lt;&gt;-100%,IFERROR('1-Kurs'!K566/'1-Kurs'!K565-1,""),"")</f>
        <v/>
      </c>
      <c r="L566" s="1" t="str">
        <f>IF(IFERROR('1-Kurs'!L566/'1-Kurs'!L565-1,"")&lt;&gt;-100%,IFERROR('1-Kurs'!L566/'1-Kurs'!L565-1,""),"")</f>
        <v/>
      </c>
      <c r="M566" s="1" t="str">
        <f>IF(IFERROR('1-Kurs'!M566/'1-Kurs'!M565-1,"")&lt;&gt;-100%,IFERROR('1-Kurs'!M566/'1-Kurs'!M565-1,""),"")</f>
        <v/>
      </c>
      <c r="N566" s="1" t="str">
        <f>IF(IFERROR('1-Kurs'!N566/'1-Kurs'!N565-1,"")&lt;&gt;-100%,IFERROR('1-Kurs'!N566/'1-Kurs'!N565-1,""),"")</f>
        <v/>
      </c>
      <c r="O566" s="1" t="str">
        <f>IF(IFERROR('1-Kurs'!O566/'1-Kurs'!O565-1,"")&lt;&gt;-100%,IFERROR('1-Kurs'!O566/'1-Kurs'!O565-1,""),"")</f>
        <v/>
      </c>
      <c r="P566" s="1" t="str">
        <f>IF(IFERROR('1-Kurs'!P566/'1-Kurs'!P565-1,"")&lt;&gt;-100%,IFERROR('1-Kurs'!P566/'1-Kurs'!P565-1,""),"")</f>
        <v/>
      </c>
      <c r="Q566" s="1" t="str">
        <f>IF(IFERROR('1-Kurs'!Q566/'1-Kurs'!Q565-1,"")&lt;&gt;-100%,IFERROR('1-Kurs'!Q566/'1-Kurs'!Q565-1,""),"")</f>
        <v/>
      </c>
      <c r="R566" s="1" t="str">
        <f>IF(IFERROR('1-Kurs'!R566/'1-Kurs'!R565-1,"")&lt;&gt;-100%,IFERROR('1-Kurs'!R566/'1-Kurs'!R565-1,""),"")</f>
        <v/>
      </c>
      <c r="S566" s="1" t="str">
        <f>IF(IFERROR('1-Kurs'!S566/'1-Kurs'!S565-1,"")&lt;&gt;-100%,IFERROR('1-Kurs'!S566/'1-Kurs'!S565-1,""),"")</f>
        <v/>
      </c>
      <c r="T566" s="1" t="str">
        <f>IF(IFERROR('1-Kurs'!T566/'1-Kurs'!T565-1,"")&lt;&gt;-100%,IFERROR('1-Kurs'!T566/'1-Kurs'!T565-1,""),"")</f>
        <v/>
      </c>
      <c r="U566" s="1" t="str">
        <f>IF(IFERROR('1-Kurs'!U566/'1-Kurs'!U565-1,"")&lt;&gt;-100%,IFERROR('1-Kurs'!U566/'1-Kurs'!U565-1,""),"")</f>
        <v/>
      </c>
      <c r="V566" s="1" t="str">
        <f>IF(IFERROR('1-Kurs'!V566/'1-Kurs'!V565-1,"")&lt;&gt;-100%,IFERROR('1-Kurs'!V566/'1-Kurs'!V565-1,""),"")</f>
        <v/>
      </c>
      <c r="W566" s="1" t="str">
        <f>IF(IFERROR('1-Kurs'!W566/'1-Kurs'!W565-1,"")&lt;&gt;-100%,IFERROR('1-Kurs'!W566/'1-Kurs'!W565-1,""),"")</f>
        <v/>
      </c>
      <c r="X566" s="1" t="str">
        <f>IF(IFERROR('1-Kurs'!X566/'1-Kurs'!X565-1,"")&lt;&gt;-100%,IFERROR('1-Kurs'!X566/'1-Kurs'!X565-1,""),"")</f>
        <v/>
      </c>
      <c r="Y566" s="1" t="str">
        <f>IF(IFERROR('1-Kurs'!Y566/'1-Kurs'!Y565-1,"")&lt;&gt;-100%,IFERROR('1-Kurs'!Y566/'1-Kurs'!Y565-1,""),"")</f>
        <v/>
      </c>
      <c r="Z566" s="1" t="str">
        <f>IF(IFERROR('1-Kurs'!Z566/'1-Kurs'!Z565-1,"")&lt;&gt;-100%,IFERROR('1-Kurs'!Z566/'1-Kurs'!Z565-1,""),"")</f>
        <v/>
      </c>
      <c r="AA566" s="1" t="str">
        <f>IF(IFERROR('1-Kurs'!AA566/'1-Kurs'!AA565-1,"")&lt;&gt;-100%,IFERROR('1-Kurs'!AA566/'1-Kurs'!AA565-1,""),"")</f>
        <v/>
      </c>
      <c r="AB566" s="1" t="str">
        <f>IF(IFERROR('1-Kurs'!AB566/'1-Kurs'!AB565-1,"")&lt;&gt;-100%,IFERROR('1-Kurs'!AB566/'1-Kurs'!AB565-1,""),"")</f>
        <v/>
      </c>
      <c r="AC566" s="5"/>
    </row>
    <row r="567" spans="1:29" ht="12.75" customHeight="1" x14ac:dyDescent="0.2">
      <c r="A567" s="9" t="str">
        <f>IF('1-Kurs'!A567=0,"",'1-Kurs'!A567)</f>
        <v/>
      </c>
      <c r="B567" s="1" t="str">
        <f>IF(IFERROR('1-Kurs'!B567/'1-Kurs'!B566-1,"")&lt;&gt;-100%,IFERROR('1-Kurs'!B567/'1-Kurs'!B566-1,""),"")</f>
        <v/>
      </c>
      <c r="C567" s="1" t="str">
        <f>IF(IFERROR('1-Kurs'!C567/'1-Kurs'!C566-1,"")&lt;&gt;-100%,IFERROR('1-Kurs'!C567/'1-Kurs'!C566-1,""),"")</f>
        <v/>
      </c>
      <c r="D567" s="1" t="str">
        <f>IF(IFERROR('1-Kurs'!D567/'1-Kurs'!D566-1,"")&lt;&gt;-100%,IFERROR('1-Kurs'!D567/'1-Kurs'!D566-1,""),"")</f>
        <v/>
      </c>
      <c r="E567" s="1" t="str">
        <f>IF(IFERROR('1-Kurs'!E567/'1-Kurs'!E566-1,"")&lt;&gt;-100%,IFERROR('1-Kurs'!E567/'1-Kurs'!E566-1,""),"")</f>
        <v/>
      </c>
      <c r="F567" s="1" t="str">
        <f>IF(IFERROR('1-Kurs'!F567/'1-Kurs'!F566-1,"")&lt;&gt;-100%,IFERROR('1-Kurs'!F567/'1-Kurs'!F566-1,""),"")</f>
        <v/>
      </c>
      <c r="G567" s="1" t="str">
        <f>IF(IFERROR('1-Kurs'!G567/'1-Kurs'!G566-1,"")&lt;&gt;-100%,IFERROR('1-Kurs'!G567/'1-Kurs'!G566-1,""),"")</f>
        <v/>
      </c>
      <c r="H567" s="1" t="str">
        <f>IF(IFERROR('1-Kurs'!H567/'1-Kurs'!H566-1,"")&lt;&gt;-100%,IFERROR('1-Kurs'!H567/'1-Kurs'!H566-1,""),"")</f>
        <v/>
      </c>
      <c r="I567" s="1" t="str">
        <f>IF(IFERROR('1-Kurs'!I567/'1-Kurs'!I566-1,"")&lt;&gt;-100%,IFERROR('1-Kurs'!I567/'1-Kurs'!I566-1,""),"")</f>
        <v/>
      </c>
      <c r="J567" s="1" t="str">
        <f>IF(IFERROR('1-Kurs'!J567/'1-Kurs'!J566-1,"")&lt;&gt;-100%,IFERROR('1-Kurs'!J567/'1-Kurs'!J566-1,""),"")</f>
        <v/>
      </c>
      <c r="K567" s="1" t="str">
        <f>IF(IFERROR('1-Kurs'!K567/'1-Kurs'!K566-1,"")&lt;&gt;-100%,IFERROR('1-Kurs'!K567/'1-Kurs'!K566-1,""),"")</f>
        <v/>
      </c>
      <c r="L567" s="1" t="str">
        <f>IF(IFERROR('1-Kurs'!L567/'1-Kurs'!L566-1,"")&lt;&gt;-100%,IFERROR('1-Kurs'!L567/'1-Kurs'!L566-1,""),"")</f>
        <v/>
      </c>
      <c r="M567" s="1" t="str">
        <f>IF(IFERROR('1-Kurs'!M567/'1-Kurs'!M566-1,"")&lt;&gt;-100%,IFERROR('1-Kurs'!M567/'1-Kurs'!M566-1,""),"")</f>
        <v/>
      </c>
      <c r="N567" s="1" t="str">
        <f>IF(IFERROR('1-Kurs'!N567/'1-Kurs'!N566-1,"")&lt;&gt;-100%,IFERROR('1-Kurs'!N567/'1-Kurs'!N566-1,""),"")</f>
        <v/>
      </c>
      <c r="O567" s="1" t="str">
        <f>IF(IFERROR('1-Kurs'!O567/'1-Kurs'!O566-1,"")&lt;&gt;-100%,IFERROR('1-Kurs'!O567/'1-Kurs'!O566-1,""),"")</f>
        <v/>
      </c>
      <c r="P567" s="1" t="str">
        <f>IF(IFERROR('1-Kurs'!P567/'1-Kurs'!P566-1,"")&lt;&gt;-100%,IFERROR('1-Kurs'!P567/'1-Kurs'!P566-1,""),"")</f>
        <v/>
      </c>
      <c r="Q567" s="1" t="str">
        <f>IF(IFERROR('1-Kurs'!Q567/'1-Kurs'!Q566-1,"")&lt;&gt;-100%,IFERROR('1-Kurs'!Q567/'1-Kurs'!Q566-1,""),"")</f>
        <v/>
      </c>
      <c r="R567" s="1" t="str">
        <f>IF(IFERROR('1-Kurs'!R567/'1-Kurs'!R566-1,"")&lt;&gt;-100%,IFERROR('1-Kurs'!R567/'1-Kurs'!R566-1,""),"")</f>
        <v/>
      </c>
      <c r="S567" s="1" t="str">
        <f>IF(IFERROR('1-Kurs'!S567/'1-Kurs'!S566-1,"")&lt;&gt;-100%,IFERROR('1-Kurs'!S567/'1-Kurs'!S566-1,""),"")</f>
        <v/>
      </c>
      <c r="T567" s="1" t="str">
        <f>IF(IFERROR('1-Kurs'!T567/'1-Kurs'!T566-1,"")&lt;&gt;-100%,IFERROR('1-Kurs'!T567/'1-Kurs'!T566-1,""),"")</f>
        <v/>
      </c>
      <c r="U567" s="1" t="str">
        <f>IF(IFERROR('1-Kurs'!U567/'1-Kurs'!U566-1,"")&lt;&gt;-100%,IFERROR('1-Kurs'!U567/'1-Kurs'!U566-1,""),"")</f>
        <v/>
      </c>
      <c r="V567" s="1" t="str">
        <f>IF(IFERROR('1-Kurs'!V567/'1-Kurs'!V566-1,"")&lt;&gt;-100%,IFERROR('1-Kurs'!V567/'1-Kurs'!V566-1,""),"")</f>
        <v/>
      </c>
      <c r="W567" s="1" t="str">
        <f>IF(IFERROR('1-Kurs'!W567/'1-Kurs'!W566-1,"")&lt;&gt;-100%,IFERROR('1-Kurs'!W567/'1-Kurs'!W566-1,""),"")</f>
        <v/>
      </c>
      <c r="X567" s="1" t="str">
        <f>IF(IFERROR('1-Kurs'!X567/'1-Kurs'!X566-1,"")&lt;&gt;-100%,IFERROR('1-Kurs'!X567/'1-Kurs'!X566-1,""),"")</f>
        <v/>
      </c>
      <c r="Y567" s="1" t="str">
        <f>IF(IFERROR('1-Kurs'!Y567/'1-Kurs'!Y566-1,"")&lt;&gt;-100%,IFERROR('1-Kurs'!Y567/'1-Kurs'!Y566-1,""),"")</f>
        <v/>
      </c>
      <c r="Z567" s="1" t="str">
        <f>IF(IFERROR('1-Kurs'!Z567/'1-Kurs'!Z566-1,"")&lt;&gt;-100%,IFERROR('1-Kurs'!Z567/'1-Kurs'!Z566-1,""),"")</f>
        <v/>
      </c>
      <c r="AA567" s="1" t="str">
        <f>IF(IFERROR('1-Kurs'!AA567/'1-Kurs'!AA566-1,"")&lt;&gt;-100%,IFERROR('1-Kurs'!AA567/'1-Kurs'!AA566-1,""),"")</f>
        <v/>
      </c>
      <c r="AB567" s="1" t="str">
        <f>IF(IFERROR('1-Kurs'!AB567/'1-Kurs'!AB566-1,"")&lt;&gt;-100%,IFERROR('1-Kurs'!AB567/'1-Kurs'!AB566-1,""),"")</f>
        <v/>
      </c>
      <c r="AC567" s="5"/>
    </row>
    <row r="568" spans="1:29" ht="12.75" customHeight="1" x14ac:dyDescent="0.2">
      <c r="A568" s="9" t="str">
        <f>IF('1-Kurs'!A568=0,"",'1-Kurs'!A568)</f>
        <v/>
      </c>
      <c r="B568" s="1" t="str">
        <f>IF(IFERROR('1-Kurs'!B568/'1-Kurs'!B567-1,"")&lt;&gt;-100%,IFERROR('1-Kurs'!B568/'1-Kurs'!B567-1,""),"")</f>
        <v/>
      </c>
      <c r="C568" s="1" t="str">
        <f>IF(IFERROR('1-Kurs'!C568/'1-Kurs'!C567-1,"")&lt;&gt;-100%,IFERROR('1-Kurs'!C568/'1-Kurs'!C567-1,""),"")</f>
        <v/>
      </c>
      <c r="D568" s="1" t="str">
        <f>IF(IFERROR('1-Kurs'!D568/'1-Kurs'!D567-1,"")&lt;&gt;-100%,IFERROR('1-Kurs'!D568/'1-Kurs'!D567-1,""),"")</f>
        <v/>
      </c>
      <c r="E568" s="1" t="str">
        <f>IF(IFERROR('1-Kurs'!E568/'1-Kurs'!E567-1,"")&lt;&gt;-100%,IFERROR('1-Kurs'!E568/'1-Kurs'!E567-1,""),"")</f>
        <v/>
      </c>
      <c r="F568" s="1" t="str">
        <f>IF(IFERROR('1-Kurs'!F568/'1-Kurs'!F567-1,"")&lt;&gt;-100%,IFERROR('1-Kurs'!F568/'1-Kurs'!F567-1,""),"")</f>
        <v/>
      </c>
      <c r="G568" s="1" t="str">
        <f>IF(IFERROR('1-Kurs'!G568/'1-Kurs'!G567-1,"")&lt;&gt;-100%,IFERROR('1-Kurs'!G568/'1-Kurs'!G567-1,""),"")</f>
        <v/>
      </c>
      <c r="H568" s="1" t="str">
        <f>IF(IFERROR('1-Kurs'!H568/'1-Kurs'!H567-1,"")&lt;&gt;-100%,IFERROR('1-Kurs'!H568/'1-Kurs'!H567-1,""),"")</f>
        <v/>
      </c>
      <c r="I568" s="1" t="str">
        <f>IF(IFERROR('1-Kurs'!I568/'1-Kurs'!I567-1,"")&lt;&gt;-100%,IFERROR('1-Kurs'!I568/'1-Kurs'!I567-1,""),"")</f>
        <v/>
      </c>
      <c r="J568" s="1" t="str">
        <f>IF(IFERROR('1-Kurs'!J568/'1-Kurs'!J567-1,"")&lt;&gt;-100%,IFERROR('1-Kurs'!J568/'1-Kurs'!J567-1,""),"")</f>
        <v/>
      </c>
      <c r="K568" s="1" t="str">
        <f>IF(IFERROR('1-Kurs'!K568/'1-Kurs'!K567-1,"")&lt;&gt;-100%,IFERROR('1-Kurs'!K568/'1-Kurs'!K567-1,""),"")</f>
        <v/>
      </c>
      <c r="L568" s="1" t="str">
        <f>IF(IFERROR('1-Kurs'!L568/'1-Kurs'!L567-1,"")&lt;&gt;-100%,IFERROR('1-Kurs'!L568/'1-Kurs'!L567-1,""),"")</f>
        <v/>
      </c>
      <c r="M568" s="1" t="str">
        <f>IF(IFERROR('1-Kurs'!M568/'1-Kurs'!M567-1,"")&lt;&gt;-100%,IFERROR('1-Kurs'!M568/'1-Kurs'!M567-1,""),"")</f>
        <v/>
      </c>
      <c r="N568" s="1" t="str">
        <f>IF(IFERROR('1-Kurs'!N568/'1-Kurs'!N567-1,"")&lt;&gt;-100%,IFERROR('1-Kurs'!N568/'1-Kurs'!N567-1,""),"")</f>
        <v/>
      </c>
      <c r="O568" s="1" t="str">
        <f>IF(IFERROR('1-Kurs'!O568/'1-Kurs'!O567-1,"")&lt;&gt;-100%,IFERROR('1-Kurs'!O568/'1-Kurs'!O567-1,""),"")</f>
        <v/>
      </c>
      <c r="P568" s="1" t="str">
        <f>IF(IFERROR('1-Kurs'!P568/'1-Kurs'!P567-1,"")&lt;&gt;-100%,IFERROR('1-Kurs'!P568/'1-Kurs'!P567-1,""),"")</f>
        <v/>
      </c>
      <c r="Q568" s="1" t="str">
        <f>IF(IFERROR('1-Kurs'!Q568/'1-Kurs'!Q567-1,"")&lt;&gt;-100%,IFERROR('1-Kurs'!Q568/'1-Kurs'!Q567-1,""),"")</f>
        <v/>
      </c>
      <c r="R568" s="1" t="str">
        <f>IF(IFERROR('1-Kurs'!R568/'1-Kurs'!R567-1,"")&lt;&gt;-100%,IFERROR('1-Kurs'!R568/'1-Kurs'!R567-1,""),"")</f>
        <v/>
      </c>
      <c r="S568" s="1" t="str">
        <f>IF(IFERROR('1-Kurs'!S568/'1-Kurs'!S567-1,"")&lt;&gt;-100%,IFERROR('1-Kurs'!S568/'1-Kurs'!S567-1,""),"")</f>
        <v/>
      </c>
      <c r="T568" s="1" t="str">
        <f>IF(IFERROR('1-Kurs'!T568/'1-Kurs'!T567-1,"")&lt;&gt;-100%,IFERROR('1-Kurs'!T568/'1-Kurs'!T567-1,""),"")</f>
        <v/>
      </c>
      <c r="U568" s="1" t="str">
        <f>IF(IFERROR('1-Kurs'!U568/'1-Kurs'!U567-1,"")&lt;&gt;-100%,IFERROR('1-Kurs'!U568/'1-Kurs'!U567-1,""),"")</f>
        <v/>
      </c>
      <c r="V568" s="1" t="str">
        <f>IF(IFERROR('1-Kurs'!V568/'1-Kurs'!V567-1,"")&lt;&gt;-100%,IFERROR('1-Kurs'!V568/'1-Kurs'!V567-1,""),"")</f>
        <v/>
      </c>
      <c r="W568" s="1" t="str">
        <f>IF(IFERROR('1-Kurs'!W568/'1-Kurs'!W567-1,"")&lt;&gt;-100%,IFERROR('1-Kurs'!W568/'1-Kurs'!W567-1,""),"")</f>
        <v/>
      </c>
      <c r="X568" s="1" t="str">
        <f>IF(IFERROR('1-Kurs'!X568/'1-Kurs'!X567-1,"")&lt;&gt;-100%,IFERROR('1-Kurs'!X568/'1-Kurs'!X567-1,""),"")</f>
        <v/>
      </c>
      <c r="Y568" s="1" t="str">
        <f>IF(IFERROR('1-Kurs'!Y568/'1-Kurs'!Y567-1,"")&lt;&gt;-100%,IFERROR('1-Kurs'!Y568/'1-Kurs'!Y567-1,""),"")</f>
        <v/>
      </c>
      <c r="Z568" s="1" t="str">
        <f>IF(IFERROR('1-Kurs'!Z568/'1-Kurs'!Z567-1,"")&lt;&gt;-100%,IFERROR('1-Kurs'!Z568/'1-Kurs'!Z567-1,""),"")</f>
        <v/>
      </c>
      <c r="AA568" s="1" t="str">
        <f>IF(IFERROR('1-Kurs'!AA568/'1-Kurs'!AA567-1,"")&lt;&gt;-100%,IFERROR('1-Kurs'!AA568/'1-Kurs'!AA567-1,""),"")</f>
        <v/>
      </c>
      <c r="AB568" s="1" t="str">
        <f>IF(IFERROR('1-Kurs'!AB568/'1-Kurs'!AB567-1,"")&lt;&gt;-100%,IFERROR('1-Kurs'!AB568/'1-Kurs'!AB567-1,""),"")</f>
        <v/>
      </c>
      <c r="AC568" s="5"/>
    </row>
    <row r="569" spans="1:29" ht="12.75" customHeight="1" x14ac:dyDescent="0.2">
      <c r="A569" s="9" t="str">
        <f>IF('1-Kurs'!A569=0,"",'1-Kurs'!A569)</f>
        <v/>
      </c>
      <c r="B569" s="1" t="str">
        <f>IF(IFERROR('1-Kurs'!B569/'1-Kurs'!B568-1,"")&lt;&gt;-100%,IFERROR('1-Kurs'!B569/'1-Kurs'!B568-1,""),"")</f>
        <v/>
      </c>
      <c r="C569" s="1" t="str">
        <f>IF(IFERROR('1-Kurs'!C569/'1-Kurs'!C568-1,"")&lt;&gt;-100%,IFERROR('1-Kurs'!C569/'1-Kurs'!C568-1,""),"")</f>
        <v/>
      </c>
      <c r="D569" s="1" t="str">
        <f>IF(IFERROR('1-Kurs'!D569/'1-Kurs'!D568-1,"")&lt;&gt;-100%,IFERROR('1-Kurs'!D569/'1-Kurs'!D568-1,""),"")</f>
        <v/>
      </c>
      <c r="E569" s="1" t="str">
        <f>IF(IFERROR('1-Kurs'!E569/'1-Kurs'!E568-1,"")&lt;&gt;-100%,IFERROR('1-Kurs'!E569/'1-Kurs'!E568-1,""),"")</f>
        <v/>
      </c>
      <c r="F569" s="1" t="str">
        <f>IF(IFERROR('1-Kurs'!F569/'1-Kurs'!F568-1,"")&lt;&gt;-100%,IFERROR('1-Kurs'!F569/'1-Kurs'!F568-1,""),"")</f>
        <v/>
      </c>
      <c r="G569" s="1" t="str">
        <f>IF(IFERROR('1-Kurs'!G569/'1-Kurs'!G568-1,"")&lt;&gt;-100%,IFERROR('1-Kurs'!G569/'1-Kurs'!G568-1,""),"")</f>
        <v/>
      </c>
      <c r="H569" s="1" t="str">
        <f>IF(IFERROR('1-Kurs'!H569/'1-Kurs'!H568-1,"")&lt;&gt;-100%,IFERROR('1-Kurs'!H569/'1-Kurs'!H568-1,""),"")</f>
        <v/>
      </c>
      <c r="I569" s="1" t="str">
        <f>IF(IFERROR('1-Kurs'!I569/'1-Kurs'!I568-1,"")&lt;&gt;-100%,IFERROR('1-Kurs'!I569/'1-Kurs'!I568-1,""),"")</f>
        <v/>
      </c>
      <c r="J569" s="1" t="str">
        <f>IF(IFERROR('1-Kurs'!J569/'1-Kurs'!J568-1,"")&lt;&gt;-100%,IFERROR('1-Kurs'!J569/'1-Kurs'!J568-1,""),"")</f>
        <v/>
      </c>
      <c r="K569" s="1" t="str">
        <f>IF(IFERROR('1-Kurs'!K569/'1-Kurs'!K568-1,"")&lt;&gt;-100%,IFERROR('1-Kurs'!K569/'1-Kurs'!K568-1,""),"")</f>
        <v/>
      </c>
      <c r="L569" s="1" t="str">
        <f>IF(IFERROR('1-Kurs'!L569/'1-Kurs'!L568-1,"")&lt;&gt;-100%,IFERROR('1-Kurs'!L569/'1-Kurs'!L568-1,""),"")</f>
        <v/>
      </c>
      <c r="M569" s="1" t="str">
        <f>IF(IFERROR('1-Kurs'!M569/'1-Kurs'!M568-1,"")&lt;&gt;-100%,IFERROR('1-Kurs'!M569/'1-Kurs'!M568-1,""),"")</f>
        <v/>
      </c>
      <c r="N569" s="1" t="str">
        <f>IF(IFERROR('1-Kurs'!N569/'1-Kurs'!N568-1,"")&lt;&gt;-100%,IFERROR('1-Kurs'!N569/'1-Kurs'!N568-1,""),"")</f>
        <v/>
      </c>
      <c r="O569" s="1" t="str">
        <f>IF(IFERROR('1-Kurs'!O569/'1-Kurs'!O568-1,"")&lt;&gt;-100%,IFERROR('1-Kurs'!O569/'1-Kurs'!O568-1,""),"")</f>
        <v/>
      </c>
      <c r="P569" s="1" t="str">
        <f>IF(IFERROR('1-Kurs'!P569/'1-Kurs'!P568-1,"")&lt;&gt;-100%,IFERROR('1-Kurs'!P569/'1-Kurs'!P568-1,""),"")</f>
        <v/>
      </c>
      <c r="Q569" s="1" t="str">
        <f>IF(IFERROR('1-Kurs'!Q569/'1-Kurs'!Q568-1,"")&lt;&gt;-100%,IFERROR('1-Kurs'!Q569/'1-Kurs'!Q568-1,""),"")</f>
        <v/>
      </c>
      <c r="R569" s="1" t="str">
        <f>IF(IFERROR('1-Kurs'!R569/'1-Kurs'!R568-1,"")&lt;&gt;-100%,IFERROR('1-Kurs'!R569/'1-Kurs'!R568-1,""),"")</f>
        <v/>
      </c>
      <c r="S569" s="1" t="str">
        <f>IF(IFERROR('1-Kurs'!S569/'1-Kurs'!S568-1,"")&lt;&gt;-100%,IFERROR('1-Kurs'!S569/'1-Kurs'!S568-1,""),"")</f>
        <v/>
      </c>
      <c r="T569" s="1" t="str">
        <f>IF(IFERROR('1-Kurs'!T569/'1-Kurs'!T568-1,"")&lt;&gt;-100%,IFERROR('1-Kurs'!T569/'1-Kurs'!T568-1,""),"")</f>
        <v/>
      </c>
      <c r="U569" s="1" t="str">
        <f>IF(IFERROR('1-Kurs'!U569/'1-Kurs'!U568-1,"")&lt;&gt;-100%,IFERROR('1-Kurs'!U569/'1-Kurs'!U568-1,""),"")</f>
        <v/>
      </c>
      <c r="V569" s="1" t="str">
        <f>IF(IFERROR('1-Kurs'!V569/'1-Kurs'!V568-1,"")&lt;&gt;-100%,IFERROR('1-Kurs'!V569/'1-Kurs'!V568-1,""),"")</f>
        <v/>
      </c>
      <c r="W569" s="1" t="str">
        <f>IF(IFERROR('1-Kurs'!W569/'1-Kurs'!W568-1,"")&lt;&gt;-100%,IFERROR('1-Kurs'!W569/'1-Kurs'!W568-1,""),"")</f>
        <v/>
      </c>
      <c r="X569" s="1" t="str">
        <f>IF(IFERROR('1-Kurs'!X569/'1-Kurs'!X568-1,"")&lt;&gt;-100%,IFERROR('1-Kurs'!X569/'1-Kurs'!X568-1,""),"")</f>
        <v/>
      </c>
      <c r="Y569" s="1" t="str">
        <f>IF(IFERROR('1-Kurs'!Y569/'1-Kurs'!Y568-1,"")&lt;&gt;-100%,IFERROR('1-Kurs'!Y569/'1-Kurs'!Y568-1,""),"")</f>
        <v/>
      </c>
      <c r="Z569" s="1" t="str">
        <f>IF(IFERROR('1-Kurs'!Z569/'1-Kurs'!Z568-1,"")&lt;&gt;-100%,IFERROR('1-Kurs'!Z569/'1-Kurs'!Z568-1,""),"")</f>
        <v/>
      </c>
      <c r="AA569" s="1" t="str">
        <f>IF(IFERROR('1-Kurs'!AA569/'1-Kurs'!AA568-1,"")&lt;&gt;-100%,IFERROR('1-Kurs'!AA569/'1-Kurs'!AA568-1,""),"")</f>
        <v/>
      </c>
      <c r="AB569" s="1" t="str">
        <f>IF(IFERROR('1-Kurs'!AB569/'1-Kurs'!AB568-1,"")&lt;&gt;-100%,IFERROR('1-Kurs'!AB569/'1-Kurs'!AB568-1,""),"")</f>
        <v/>
      </c>
      <c r="AC569" s="5"/>
    </row>
    <row r="570" spans="1:29" ht="12.75" customHeight="1" x14ac:dyDescent="0.2">
      <c r="A570" s="9" t="str">
        <f>IF('1-Kurs'!A570=0,"",'1-Kurs'!A570)</f>
        <v/>
      </c>
      <c r="B570" s="1" t="str">
        <f>IF(IFERROR('1-Kurs'!B570/'1-Kurs'!B569-1,"")&lt;&gt;-100%,IFERROR('1-Kurs'!B570/'1-Kurs'!B569-1,""),"")</f>
        <v/>
      </c>
      <c r="C570" s="1" t="str">
        <f>IF(IFERROR('1-Kurs'!C570/'1-Kurs'!C569-1,"")&lt;&gt;-100%,IFERROR('1-Kurs'!C570/'1-Kurs'!C569-1,""),"")</f>
        <v/>
      </c>
      <c r="D570" s="1" t="str">
        <f>IF(IFERROR('1-Kurs'!D570/'1-Kurs'!D569-1,"")&lt;&gt;-100%,IFERROR('1-Kurs'!D570/'1-Kurs'!D569-1,""),"")</f>
        <v/>
      </c>
      <c r="E570" s="1" t="str">
        <f>IF(IFERROR('1-Kurs'!E570/'1-Kurs'!E569-1,"")&lt;&gt;-100%,IFERROR('1-Kurs'!E570/'1-Kurs'!E569-1,""),"")</f>
        <v/>
      </c>
      <c r="F570" s="1" t="str">
        <f>IF(IFERROR('1-Kurs'!F570/'1-Kurs'!F569-1,"")&lt;&gt;-100%,IFERROR('1-Kurs'!F570/'1-Kurs'!F569-1,""),"")</f>
        <v/>
      </c>
      <c r="G570" s="1" t="str">
        <f>IF(IFERROR('1-Kurs'!G570/'1-Kurs'!G569-1,"")&lt;&gt;-100%,IFERROR('1-Kurs'!G570/'1-Kurs'!G569-1,""),"")</f>
        <v/>
      </c>
      <c r="H570" s="1" t="str">
        <f>IF(IFERROR('1-Kurs'!H570/'1-Kurs'!H569-1,"")&lt;&gt;-100%,IFERROR('1-Kurs'!H570/'1-Kurs'!H569-1,""),"")</f>
        <v/>
      </c>
      <c r="I570" s="1" t="str">
        <f>IF(IFERROR('1-Kurs'!I570/'1-Kurs'!I569-1,"")&lt;&gt;-100%,IFERROR('1-Kurs'!I570/'1-Kurs'!I569-1,""),"")</f>
        <v/>
      </c>
      <c r="J570" s="1" t="str">
        <f>IF(IFERROR('1-Kurs'!J570/'1-Kurs'!J569-1,"")&lt;&gt;-100%,IFERROR('1-Kurs'!J570/'1-Kurs'!J569-1,""),"")</f>
        <v/>
      </c>
      <c r="K570" s="1" t="str">
        <f>IF(IFERROR('1-Kurs'!K570/'1-Kurs'!K569-1,"")&lt;&gt;-100%,IFERROR('1-Kurs'!K570/'1-Kurs'!K569-1,""),"")</f>
        <v/>
      </c>
      <c r="L570" s="1" t="str">
        <f>IF(IFERROR('1-Kurs'!L570/'1-Kurs'!L569-1,"")&lt;&gt;-100%,IFERROR('1-Kurs'!L570/'1-Kurs'!L569-1,""),"")</f>
        <v/>
      </c>
      <c r="M570" s="1" t="str">
        <f>IF(IFERROR('1-Kurs'!M570/'1-Kurs'!M569-1,"")&lt;&gt;-100%,IFERROR('1-Kurs'!M570/'1-Kurs'!M569-1,""),"")</f>
        <v/>
      </c>
      <c r="N570" s="1" t="str">
        <f>IF(IFERROR('1-Kurs'!N570/'1-Kurs'!N569-1,"")&lt;&gt;-100%,IFERROR('1-Kurs'!N570/'1-Kurs'!N569-1,""),"")</f>
        <v/>
      </c>
      <c r="O570" s="1" t="str">
        <f>IF(IFERROR('1-Kurs'!O570/'1-Kurs'!O569-1,"")&lt;&gt;-100%,IFERROR('1-Kurs'!O570/'1-Kurs'!O569-1,""),"")</f>
        <v/>
      </c>
      <c r="P570" s="1" t="str">
        <f>IF(IFERROR('1-Kurs'!P570/'1-Kurs'!P569-1,"")&lt;&gt;-100%,IFERROR('1-Kurs'!P570/'1-Kurs'!P569-1,""),"")</f>
        <v/>
      </c>
      <c r="Q570" s="1" t="str">
        <f>IF(IFERROR('1-Kurs'!Q570/'1-Kurs'!Q569-1,"")&lt;&gt;-100%,IFERROR('1-Kurs'!Q570/'1-Kurs'!Q569-1,""),"")</f>
        <v/>
      </c>
      <c r="R570" s="1" t="str">
        <f>IF(IFERROR('1-Kurs'!R570/'1-Kurs'!R569-1,"")&lt;&gt;-100%,IFERROR('1-Kurs'!R570/'1-Kurs'!R569-1,""),"")</f>
        <v/>
      </c>
      <c r="S570" s="1" t="str">
        <f>IF(IFERROR('1-Kurs'!S570/'1-Kurs'!S569-1,"")&lt;&gt;-100%,IFERROR('1-Kurs'!S570/'1-Kurs'!S569-1,""),"")</f>
        <v/>
      </c>
      <c r="T570" s="1" t="str">
        <f>IF(IFERROR('1-Kurs'!T570/'1-Kurs'!T569-1,"")&lt;&gt;-100%,IFERROR('1-Kurs'!T570/'1-Kurs'!T569-1,""),"")</f>
        <v/>
      </c>
      <c r="U570" s="1" t="str">
        <f>IF(IFERROR('1-Kurs'!U570/'1-Kurs'!U569-1,"")&lt;&gt;-100%,IFERROR('1-Kurs'!U570/'1-Kurs'!U569-1,""),"")</f>
        <v/>
      </c>
      <c r="V570" s="1" t="str">
        <f>IF(IFERROR('1-Kurs'!V570/'1-Kurs'!V569-1,"")&lt;&gt;-100%,IFERROR('1-Kurs'!V570/'1-Kurs'!V569-1,""),"")</f>
        <v/>
      </c>
      <c r="W570" s="1" t="str">
        <f>IF(IFERROR('1-Kurs'!W570/'1-Kurs'!W569-1,"")&lt;&gt;-100%,IFERROR('1-Kurs'!W570/'1-Kurs'!W569-1,""),"")</f>
        <v/>
      </c>
      <c r="X570" s="1" t="str">
        <f>IF(IFERROR('1-Kurs'!X570/'1-Kurs'!X569-1,"")&lt;&gt;-100%,IFERROR('1-Kurs'!X570/'1-Kurs'!X569-1,""),"")</f>
        <v/>
      </c>
      <c r="Y570" s="1" t="str">
        <f>IF(IFERROR('1-Kurs'!Y570/'1-Kurs'!Y569-1,"")&lt;&gt;-100%,IFERROR('1-Kurs'!Y570/'1-Kurs'!Y569-1,""),"")</f>
        <v/>
      </c>
      <c r="Z570" s="1" t="str">
        <f>IF(IFERROR('1-Kurs'!Z570/'1-Kurs'!Z569-1,"")&lt;&gt;-100%,IFERROR('1-Kurs'!Z570/'1-Kurs'!Z569-1,""),"")</f>
        <v/>
      </c>
      <c r="AA570" s="1" t="str">
        <f>IF(IFERROR('1-Kurs'!AA570/'1-Kurs'!AA569-1,"")&lt;&gt;-100%,IFERROR('1-Kurs'!AA570/'1-Kurs'!AA569-1,""),"")</f>
        <v/>
      </c>
      <c r="AB570" s="1" t="str">
        <f>IF(IFERROR('1-Kurs'!AB570/'1-Kurs'!AB569-1,"")&lt;&gt;-100%,IFERROR('1-Kurs'!AB570/'1-Kurs'!AB569-1,""),"")</f>
        <v/>
      </c>
      <c r="AC570" s="5"/>
    </row>
    <row r="571" spans="1:29" ht="12.75" customHeight="1" x14ac:dyDescent="0.2">
      <c r="A571" s="9" t="str">
        <f>IF('1-Kurs'!A571=0,"",'1-Kurs'!A571)</f>
        <v/>
      </c>
      <c r="B571" s="1" t="str">
        <f>IF(IFERROR('1-Kurs'!B571/'1-Kurs'!B570-1,"")&lt;&gt;-100%,IFERROR('1-Kurs'!B571/'1-Kurs'!B570-1,""),"")</f>
        <v/>
      </c>
      <c r="C571" s="1" t="str">
        <f>IF(IFERROR('1-Kurs'!C571/'1-Kurs'!C570-1,"")&lt;&gt;-100%,IFERROR('1-Kurs'!C571/'1-Kurs'!C570-1,""),"")</f>
        <v/>
      </c>
      <c r="D571" s="1" t="str">
        <f>IF(IFERROR('1-Kurs'!D571/'1-Kurs'!D570-1,"")&lt;&gt;-100%,IFERROR('1-Kurs'!D571/'1-Kurs'!D570-1,""),"")</f>
        <v/>
      </c>
      <c r="E571" s="1" t="str">
        <f>IF(IFERROR('1-Kurs'!E571/'1-Kurs'!E570-1,"")&lt;&gt;-100%,IFERROR('1-Kurs'!E571/'1-Kurs'!E570-1,""),"")</f>
        <v/>
      </c>
      <c r="F571" s="1" t="str">
        <f>IF(IFERROR('1-Kurs'!F571/'1-Kurs'!F570-1,"")&lt;&gt;-100%,IFERROR('1-Kurs'!F571/'1-Kurs'!F570-1,""),"")</f>
        <v/>
      </c>
      <c r="G571" s="1" t="str">
        <f>IF(IFERROR('1-Kurs'!G571/'1-Kurs'!G570-1,"")&lt;&gt;-100%,IFERROR('1-Kurs'!G571/'1-Kurs'!G570-1,""),"")</f>
        <v/>
      </c>
      <c r="H571" s="1" t="str">
        <f>IF(IFERROR('1-Kurs'!H571/'1-Kurs'!H570-1,"")&lt;&gt;-100%,IFERROR('1-Kurs'!H571/'1-Kurs'!H570-1,""),"")</f>
        <v/>
      </c>
      <c r="I571" s="1" t="str">
        <f>IF(IFERROR('1-Kurs'!I571/'1-Kurs'!I570-1,"")&lt;&gt;-100%,IFERROR('1-Kurs'!I571/'1-Kurs'!I570-1,""),"")</f>
        <v/>
      </c>
      <c r="J571" s="1" t="str">
        <f>IF(IFERROR('1-Kurs'!J571/'1-Kurs'!J570-1,"")&lt;&gt;-100%,IFERROR('1-Kurs'!J571/'1-Kurs'!J570-1,""),"")</f>
        <v/>
      </c>
      <c r="K571" s="1" t="str">
        <f>IF(IFERROR('1-Kurs'!K571/'1-Kurs'!K570-1,"")&lt;&gt;-100%,IFERROR('1-Kurs'!K571/'1-Kurs'!K570-1,""),"")</f>
        <v/>
      </c>
      <c r="L571" s="1" t="str">
        <f>IF(IFERROR('1-Kurs'!L571/'1-Kurs'!L570-1,"")&lt;&gt;-100%,IFERROR('1-Kurs'!L571/'1-Kurs'!L570-1,""),"")</f>
        <v/>
      </c>
      <c r="M571" s="1" t="str">
        <f>IF(IFERROR('1-Kurs'!M571/'1-Kurs'!M570-1,"")&lt;&gt;-100%,IFERROR('1-Kurs'!M571/'1-Kurs'!M570-1,""),"")</f>
        <v/>
      </c>
      <c r="N571" s="1" t="str">
        <f>IF(IFERROR('1-Kurs'!N571/'1-Kurs'!N570-1,"")&lt;&gt;-100%,IFERROR('1-Kurs'!N571/'1-Kurs'!N570-1,""),"")</f>
        <v/>
      </c>
      <c r="O571" s="1" t="str">
        <f>IF(IFERROR('1-Kurs'!O571/'1-Kurs'!O570-1,"")&lt;&gt;-100%,IFERROR('1-Kurs'!O571/'1-Kurs'!O570-1,""),"")</f>
        <v/>
      </c>
      <c r="P571" s="1" t="str">
        <f>IF(IFERROR('1-Kurs'!P571/'1-Kurs'!P570-1,"")&lt;&gt;-100%,IFERROR('1-Kurs'!P571/'1-Kurs'!P570-1,""),"")</f>
        <v/>
      </c>
      <c r="Q571" s="1" t="str">
        <f>IF(IFERROR('1-Kurs'!Q571/'1-Kurs'!Q570-1,"")&lt;&gt;-100%,IFERROR('1-Kurs'!Q571/'1-Kurs'!Q570-1,""),"")</f>
        <v/>
      </c>
      <c r="R571" s="1" t="str">
        <f>IF(IFERROR('1-Kurs'!R571/'1-Kurs'!R570-1,"")&lt;&gt;-100%,IFERROR('1-Kurs'!R571/'1-Kurs'!R570-1,""),"")</f>
        <v/>
      </c>
      <c r="S571" s="1" t="str">
        <f>IF(IFERROR('1-Kurs'!S571/'1-Kurs'!S570-1,"")&lt;&gt;-100%,IFERROR('1-Kurs'!S571/'1-Kurs'!S570-1,""),"")</f>
        <v/>
      </c>
      <c r="T571" s="1" t="str">
        <f>IF(IFERROR('1-Kurs'!T571/'1-Kurs'!T570-1,"")&lt;&gt;-100%,IFERROR('1-Kurs'!T571/'1-Kurs'!T570-1,""),"")</f>
        <v/>
      </c>
      <c r="U571" s="1" t="str">
        <f>IF(IFERROR('1-Kurs'!U571/'1-Kurs'!U570-1,"")&lt;&gt;-100%,IFERROR('1-Kurs'!U571/'1-Kurs'!U570-1,""),"")</f>
        <v/>
      </c>
      <c r="V571" s="1" t="str">
        <f>IF(IFERROR('1-Kurs'!V571/'1-Kurs'!V570-1,"")&lt;&gt;-100%,IFERROR('1-Kurs'!V571/'1-Kurs'!V570-1,""),"")</f>
        <v/>
      </c>
      <c r="W571" s="1" t="str">
        <f>IF(IFERROR('1-Kurs'!W571/'1-Kurs'!W570-1,"")&lt;&gt;-100%,IFERROR('1-Kurs'!W571/'1-Kurs'!W570-1,""),"")</f>
        <v/>
      </c>
      <c r="X571" s="1" t="str">
        <f>IF(IFERROR('1-Kurs'!X571/'1-Kurs'!X570-1,"")&lt;&gt;-100%,IFERROR('1-Kurs'!X571/'1-Kurs'!X570-1,""),"")</f>
        <v/>
      </c>
      <c r="Y571" s="1" t="str">
        <f>IF(IFERROR('1-Kurs'!Y571/'1-Kurs'!Y570-1,"")&lt;&gt;-100%,IFERROR('1-Kurs'!Y571/'1-Kurs'!Y570-1,""),"")</f>
        <v/>
      </c>
      <c r="Z571" s="1" t="str">
        <f>IF(IFERROR('1-Kurs'!Z571/'1-Kurs'!Z570-1,"")&lt;&gt;-100%,IFERROR('1-Kurs'!Z571/'1-Kurs'!Z570-1,""),"")</f>
        <v/>
      </c>
      <c r="AA571" s="1" t="str">
        <f>IF(IFERROR('1-Kurs'!AA571/'1-Kurs'!AA570-1,"")&lt;&gt;-100%,IFERROR('1-Kurs'!AA571/'1-Kurs'!AA570-1,""),"")</f>
        <v/>
      </c>
      <c r="AB571" s="1" t="str">
        <f>IF(IFERROR('1-Kurs'!AB571/'1-Kurs'!AB570-1,"")&lt;&gt;-100%,IFERROR('1-Kurs'!AB571/'1-Kurs'!AB570-1,""),"")</f>
        <v/>
      </c>
      <c r="AC571" s="5"/>
    </row>
    <row r="572" spans="1:29" ht="12.75" customHeight="1" x14ac:dyDescent="0.2">
      <c r="A572" s="9" t="str">
        <f>IF('1-Kurs'!A572=0,"",'1-Kurs'!A572)</f>
        <v/>
      </c>
      <c r="B572" s="1" t="str">
        <f>IF(IFERROR('1-Kurs'!B572/'1-Kurs'!B571-1,"")&lt;&gt;-100%,IFERROR('1-Kurs'!B572/'1-Kurs'!B571-1,""),"")</f>
        <v/>
      </c>
      <c r="C572" s="1" t="str">
        <f>IF(IFERROR('1-Kurs'!C572/'1-Kurs'!C571-1,"")&lt;&gt;-100%,IFERROR('1-Kurs'!C572/'1-Kurs'!C571-1,""),"")</f>
        <v/>
      </c>
      <c r="D572" s="1" t="str">
        <f>IF(IFERROR('1-Kurs'!D572/'1-Kurs'!D571-1,"")&lt;&gt;-100%,IFERROR('1-Kurs'!D572/'1-Kurs'!D571-1,""),"")</f>
        <v/>
      </c>
      <c r="E572" s="1" t="str">
        <f>IF(IFERROR('1-Kurs'!E572/'1-Kurs'!E571-1,"")&lt;&gt;-100%,IFERROR('1-Kurs'!E572/'1-Kurs'!E571-1,""),"")</f>
        <v/>
      </c>
      <c r="F572" s="1" t="str">
        <f>IF(IFERROR('1-Kurs'!F572/'1-Kurs'!F571-1,"")&lt;&gt;-100%,IFERROR('1-Kurs'!F572/'1-Kurs'!F571-1,""),"")</f>
        <v/>
      </c>
      <c r="G572" s="1" t="str">
        <f>IF(IFERROR('1-Kurs'!G572/'1-Kurs'!G571-1,"")&lt;&gt;-100%,IFERROR('1-Kurs'!G572/'1-Kurs'!G571-1,""),"")</f>
        <v/>
      </c>
      <c r="H572" s="1" t="str">
        <f>IF(IFERROR('1-Kurs'!H572/'1-Kurs'!H571-1,"")&lt;&gt;-100%,IFERROR('1-Kurs'!H572/'1-Kurs'!H571-1,""),"")</f>
        <v/>
      </c>
      <c r="I572" s="1" t="str">
        <f>IF(IFERROR('1-Kurs'!I572/'1-Kurs'!I571-1,"")&lt;&gt;-100%,IFERROR('1-Kurs'!I572/'1-Kurs'!I571-1,""),"")</f>
        <v/>
      </c>
      <c r="J572" s="1" t="str">
        <f>IF(IFERROR('1-Kurs'!J572/'1-Kurs'!J571-1,"")&lt;&gt;-100%,IFERROR('1-Kurs'!J572/'1-Kurs'!J571-1,""),"")</f>
        <v/>
      </c>
      <c r="K572" s="1" t="str">
        <f>IF(IFERROR('1-Kurs'!K572/'1-Kurs'!K571-1,"")&lt;&gt;-100%,IFERROR('1-Kurs'!K572/'1-Kurs'!K571-1,""),"")</f>
        <v/>
      </c>
      <c r="L572" s="1" t="str">
        <f>IF(IFERROR('1-Kurs'!L572/'1-Kurs'!L571-1,"")&lt;&gt;-100%,IFERROR('1-Kurs'!L572/'1-Kurs'!L571-1,""),"")</f>
        <v/>
      </c>
      <c r="M572" s="1" t="str">
        <f>IF(IFERROR('1-Kurs'!M572/'1-Kurs'!M571-1,"")&lt;&gt;-100%,IFERROR('1-Kurs'!M572/'1-Kurs'!M571-1,""),"")</f>
        <v/>
      </c>
      <c r="N572" s="1" t="str">
        <f>IF(IFERROR('1-Kurs'!N572/'1-Kurs'!N571-1,"")&lt;&gt;-100%,IFERROR('1-Kurs'!N572/'1-Kurs'!N571-1,""),"")</f>
        <v/>
      </c>
      <c r="O572" s="1" t="str">
        <f>IF(IFERROR('1-Kurs'!O572/'1-Kurs'!O571-1,"")&lt;&gt;-100%,IFERROR('1-Kurs'!O572/'1-Kurs'!O571-1,""),"")</f>
        <v/>
      </c>
      <c r="P572" s="1" t="str">
        <f>IF(IFERROR('1-Kurs'!P572/'1-Kurs'!P571-1,"")&lt;&gt;-100%,IFERROR('1-Kurs'!P572/'1-Kurs'!P571-1,""),"")</f>
        <v/>
      </c>
      <c r="Q572" s="1" t="str">
        <f>IF(IFERROR('1-Kurs'!Q572/'1-Kurs'!Q571-1,"")&lt;&gt;-100%,IFERROR('1-Kurs'!Q572/'1-Kurs'!Q571-1,""),"")</f>
        <v/>
      </c>
      <c r="R572" s="1" t="str">
        <f>IF(IFERROR('1-Kurs'!R572/'1-Kurs'!R571-1,"")&lt;&gt;-100%,IFERROR('1-Kurs'!R572/'1-Kurs'!R571-1,""),"")</f>
        <v/>
      </c>
      <c r="S572" s="1" t="str">
        <f>IF(IFERROR('1-Kurs'!S572/'1-Kurs'!S571-1,"")&lt;&gt;-100%,IFERROR('1-Kurs'!S572/'1-Kurs'!S571-1,""),"")</f>
        <v/>
      </c>
      <c r="T572" s="1" t="str">
        <f>IF(IFERROR('1-Kurs'!T572/'1-Kurs'!T571-1,"")&lt;&gt;-100%,IFERROR('1-Kurs'!T572/'1-Kurs'!T571-1,""),"")</f>
        <v/>
      </c>
      <c r="U572" s="1" t="str">
        <f>IF(IFERROR('1-Kurs'!U572/'1-Kurs'!U571-1,"")&lt;&gt;-100%,IFERROR('1-Kurs'!U572/'1-Kurs'!U571-1,""),"")</f>
        <v/>
      </c>
      <c r="V572" s="1" t="str">
        <f>IF(IFERROR('1-Kurs'!V572/'1-Kurs'!V571-1,"")&lt;&gt;-100%,IFERROR('1-Kurs'!V572/'1-Kurs'!V571-1,""),"")</f>
        <v/>
      </c>
      <c r="W572" s="1" t="str">
        <f>IF(IFERROR('1-Kurs'!W572/'1-Kurs'!W571-1,"")&lt;&gt;-100%,IFERROR('1-Kurs'!W572/'1-Kurs'!W571-1,""),"")</f>
        <v/>
      </c>
      <c r="X572" s="1" t="str">
        <f>IF(IFERROR('1-Kurs'!X572/'1-Kurs'!X571-1,"")&lt;&gt;-100%,IFERROR('1-Kurs'!X572/'1-Kurs'!X571-1,""),"")</f>
        <v/>
      </c>
      <c r="Y572" s="1" t="str">
        <f>IF(IFERROR('1-Kurs'!Y572/'1-Kurs'!Y571-1,"")&lt;&gt;-100%,IFERROR('1-Kurs'!Y572/'1-Kurs'!Y571-1,""),"")</f>
        <v/>
      </c>
      <c r="Z572" s="1" t="str">
        <f>IF(IFERROR('1-Kurs'!Z572/'1-Kurs'!Z571-1,"")&lt;&gt;-100%,IFERROR('1-Kurs'!Z572/'1-Kurs'!Z571-1,""),"")</f>
        <v/>
      </c>
      <c r="AA572" s="1" t="str">
        <f>IF(IFERROR('1-Kurs'!AA572/'1-Kurs'!AA571-1,"")&lt;&gt;-100%,IFERROR('1-Kurs'!AA572/'1-Kurs'!AA571-1,""),"")</f>
        <v/>
      </c>
      <c r="AB572" s="1" t="str">
        <f>IF(IFERROR('1-Kurs'!AB572/'1-Kurs'!AB571-1,"")&lt;&gt;-100%,IFERROR('1-Kurs'!AB572/'1-Kurs'!AB571-1,""),"")</f>
        <v/>
      </c>
      <c r="AC572" s="5"/>
    </row>
    <row r="573" spans="1:29" ht="12.75" customHeight="1" x14ac:dyDescent="0.2">
      <c r="A573" s="9" t="str">
        <f>IF('1-Kurs'!A573=0,"",'1-Kurs'!A573)</f>
        <v/>
      </c>
      <c r="B573" s="1" t="str">
        <f>IF(IFERROR('1-Kurs'!B573/'1-Kurs'!B572-1,"")&lt;&gt;-100%,IFERROR('1-Kurs'!B573/'1-Kurs'!B572-1,""),"")</f>
        <v/>
      </c>
      <c r="C573" s="1" t="str">
        <f>IF(IFERROR('1-Kurs'!C573/'1-Kurs'!C572-1,"")&lt;&gt;-100%,IFERROR('1-Kurs'!C573/'1-Kurs'!C572-1,""),"")</f>
        <v/>
      </c>
      <c r="D573" s="1" t="str">
        <f>IF(IFERROR('1-Kurs'!D573/'1-Kurs'!D572-1,"")&lt;&gt;-100%,IFERROR('1-Kurs'!D573/'1-Kurs'!D572-1,""),"")</f>
        <v/>
      </c>
      <c r="E573" s="1" t="str">
        <f>IF(IFERROR('1-Kurs'!E573/'1-Kurs'!E572-1,"")&lt;&gt;-100%,IFERROR('1-Kurs'!E573/'1-Kurs'!E572-1,""),"")</f>
        <v/>
      </c>
      <c r="F573" s="1" t="str">
        <f>IF(IFERROR('1-Kurs'!F573/'1-Kurs'!F572-1,"")&lt;&gt;-100%,IFERROR('1-Kurs'!F573/'1-Kurs'!F572-1,""),"")</f>
        <v/>
      </c>
      <c r="G573" s="1" t="str">
        <f>IF(IFERROR('1-Kurs'!G573/'1-Kurs'!G572-1,"")&lt;&gt;-100%,IFERROR('1-Kurs'!G573/'1-Kurs'!G572-1,""),"")</f>
        <v/>
      </c>
      <c r="H573" s="1" t="str">
        <f>IF(IFERROR('1-Kurs'!H573/'1-Kurs'!H572-1,"")&lt;&gt;-100%,IFERROR('1-Kurs'!H573/'1-Kurs'!H572-1,""),"")</f>
        <v/>
      </c>
      <c r="I573" s="1" t="str">
        <f>IF(IFERROR('1-Kurs'!I573/'1-Kurs'!I572-1,"")&lt;&gt;-100%,IFERROR('1-Kurs'!I573/'1-Kurs'!I572-1,""),"")</f>
        <v/>
      </c>
      <c r="J573" s="1" t="str">
        <f>IF(IFERROR('1-Kurs'!J573/'1-Kurs'!J572-1,"")&lt;&gt;-100%,IFERROR('1-Kurs'!J573/'1-Kurs'!J572-1,""),"")</f>
        <v/>
      </c>
      <c r="K573" s="1" t="str">
        <f>IF(IFERROR('1-Kurs'!K573/'1-Kurs'!K572-1,"")&lt;&gt;-100%,IFERROR('1-Kurs'!K573/'1-Kurs'!K572-1,""),"")</f>
        <v/>
      </c>
      <c r="L573" s="1" t="str">
        <f>IF(IFERROR('1-Kurs'!L573/'1-Kurs'!L572-1,"")&lt;&gt;-100%,IFERROR('1-Kurs'!L573/'1-Kurs'!L572-1,""),"")</f>
        <v/>
      </c>
      <c r="M573" s="1" t="str">
        <f>IF(IFERROR('1-Kurs'!M573/'1-Kurs'!M572-1,"")&lt;&gt;-100%,IFERROR('1-Kurs'!M573/'1-Kurs'!M572-1,""),"")</f>
        <v/>
      </c>
      <c r="N573" s="1" t="str">
        <f>IF(IFERROR('1-Kurs'!N573/'1-Kurs'!N572-1,"")&lt;&gt;-100%,IFERROR('1-Kurs'!N573/'1-Kurs'!N572-1,""),"")</f>
        <v/>
      </c>
      <c r="O573" s="1" t="str">
        <f>IF(IFERROR('1-Kurs'!O573/'1-Kurs'!O572-1,"")&lt;&gt;-100%,IFERROR('1-Kurs'!O573/'1-Kurs'!O572-1,""),"")</f>
        <v/>
      </c>
      <c r="P573" s="1" t="str">
        <f>IF(IFERROR('1-Kurs'!P573/'1-Kurs'!P572-1,"")&lt;&gt;-100%,IFERROR('1-Kurs'!P573/'1-Kurs'!P572-1,""),"")</f>
        <v/>
      </c>
      <c r="Q573" s="1" t="str">
        <f>IF(IFERROR('1-Kurs'!Q573/'1-Kurs'!Q572-1,"")&lt;&gt;-100%,IFERROR('1-Kurs'!Q573/'1-Kurs'!Q572-1,""),"")</f>
        <v/>
      </c>
      <c r="R573" s="1" t="str">
        <f>IF(IFERROR('1-Kurs'!R573/'1-Kurs'!R572-1,"")&lt;&gt;-100%,IFERROR('1-Kurs'!R573/'1-Kurs'!R572-1,""),"")</f>
        <v/>
      </c>
      <c r="S573" s="1" t="str">
        <f>IF(IFERROR('1-Kurs'!S573/'1-Kurs'!S572-1,"")&lt;&gt;-100%,IFERROR('1-Kurs'!S573/'1-Kurs'!S572-1,""),"")</f>
        <v/>
      </c>
      <c r="T573" s="1" t="str">
        <f>IF(IFERROR('1-Kurs'!T573/'1-Kurs'!T572-1,"")&lt;&gt;-100%,IFERROR('1-Kurs'!T573/'1-Kurs'!T572-1,""),"")</f>
        <v/>
      </c>
      <c r="U573" s="1" t="str">
        <f>IF(IFERROR('1-Kurs'!U573/'1-Kurs'!U572-1,"")&lt;&gt;-100%,IFERROR('1-Kurs'!U573/'1-Kurs'!U572-1,""),"")</f>
        <v/>
      </c>
      <c r="V573" s="1" t="str">
        <f>IF(IFERROR('1-Kurs'!V573/'1-Kurs'!V572-1,"")&lt;&gt;-100%,IFERROR('1-Kurs'!V573/'1-Kurs'!V572-1,""),"")</f>
        <v/>
      </c>
      <c r="W573" s="1" t="str">
        <f>IF(IFERROR('1-Kurs'!W573/'1-Kurs'!W572-1,"")&lt;&gt;-100%,IFERROR('1-Kurs'!W573/'1-Kurs'!W572-1,""),"")</f>
        <v/>
      </c>
      <c r="X573" s="1" t="str">
        <f>IF(IFERROR('1-Kurs'!X573/'1-Kurs'!X572-1,"")&lt;&gt;-100%,IFERROR('1-Kurs'!X573/'1-Kurs'!X572-1,""),"")</f>
        <v/>
      </c>
      <c r="Y573" s="1" t="str">
        <f>IF(IFERROR('1-Kurs'!Y573/'1-Kurs'!Y572-1,"")&lt;&gt;-100%,IFERROR('1-Kurs'!Y573/'1-Kurs'!Y572-1,""),"")</f>
        <v/>
      </c>
      <c r="Z573" s="1" t="str">
        <f>IF(IFERROR('1-Kurs'!Z573/'1-Kurs'!Z572-1,"")&lt;&gt;-100%,IFERROR('1-Kurs'!Z573/'1-Kurs'!Z572-1,""),"")</f>
        <v/>
      </c>
      <c r="AA573" s="1" t="str">
        <f>IF(IFERROR('1-Kurs'!AA573/'1-Kurs'!AA572-1,"")&lt;&gt;-100%,IFERROR('1-Kurs'!AA573/'1-Kurs'!AA572-1,""),"")</f>
        <v/>
      </c>
      <c r="AB573" s="1" t="str">
        <f>IF(IFERROR('1-Kurs'!AB573/'1-Kurs'!AB572-1,"")&lt;&gt;-100%,IFERROR('1-Kurs'!AB573/'1-Kurs'!AB572-1,""),"")</f>
        <v/>
      </c>
      <c r="AC573" s="5"/>
    </row>
    <row r="574" spans="1:29" ht="12.75" customHeight="1" x14ac:dyDescent="0.2">
      <c r="A574" s="9" t="str">
        <f>IF('1-Kurs'!A574=0,"",'1-Kurs'!A574)</f>
        <v/>
      </c>
      <c r="B574" s="1" t="str">
        <f>IF(IFERROR('1-Kurs'!B574/'1-Kurs'!B573-1,"")&lt;&gt;-100%,IFERROR('1-Kurs'!B574/'1-Kurs'!B573-1,""),"")</f>
        <v/>
      </c>
      <c r="C574" s="1" t="str">
        <f>IF(IFERROR('1-Kurs'!C574/'1-Kurs'!C573-1,"")&lt;&gt;-100%,IFERROR('1-Kurs'!C574/'1-Kurs'!C573-1,""),"")</f>
        <v/>
      </c>
      <c r="D574" s="1" t="str">
        <f>IF(IFERROR('1-Kurs'!D574/'1-Kurs'!D573-1,"")&lt;&gt;-100%,IFERROR('1-Kurs'!D574/'1-Kurs'!D573-1,""),"")</f>
        <v/>
      </c>
      <c r="E574" s="1" t="str">
        <f>IF(IFERROR('1-Kurs'!E574/'1-Kurs'!E573-1,"")&lt;&gt;-100%,IFERROR('1-Kurs'!E574/'1-Kurs'!E573-1,""),"")</f>
        <v/>
      </c>
      <c r="F574" s="1" t="str">
        <f>IF(IFERROR('1-Kurs'!F574/'1-Kurs'!F573-1,"")&lt;&gt;-100%,IFERROR('1-Kurs'!F574/'1-Kurs'!F573-1,""),"")</f>
        <v/>
      </c>
      <c r="G574" s="1" t="str">
        <f>IF(IFERROR('1-Kurs'!G574/'1-Kurs'!G573-1,"")&lt;&gt;-100%,IFERROR('1-Kurs'!G574/'1-Kurs'!G573-1,""),"")</f>
        <v/>
      </c>
      <c r="H574" s="1" t="str">
        <f>IF(IFERROR('1-Kurs'!H574/'1-Kurs'!H573-1,"")&lt;&gt;-100%,IFERROR('1-Kurs'!H574/'1-Kurs'!H573-1,""),"")</f>
        <v/>
      </c>
      <c r="I574" s="1" t="str">
        <f>IF(IFERROR('1-Kurs'!I574/'1-Kurs'!I573-1,"")&lt;&gt;-100%,IFERROR('1-Kurs'!I574/'1-Kurs'!I573-1,""),"")</f>
        <v/>
      </c>
      <c r="J574" s="1" t="str">
        <f>IF(IFERROR('1-Kurs'!J574/'1-Kurs'!J573-1,"")&lt;&gt;-100%,IFERROR('1-Kurs'!J574/'1-Kurs'!J573-1,""),"")</f>
        <v/>
      </c>
      <c r="K574" s="1" t="str">
        <f>IF(IFERROR('1-Kurs'!K574/'1-Kurs'!K573-1,"")&lt;&gt;-100%,IFERROR('1-Kurs'!K574/'1-Kurs'!K573-1,""),"")</f>
        <v/>
      </c>
      <c r="L574" s="1" t="str">
        <f>IF(IFERROR('1-Kurs'!L574/'1-Kurs'!L573-1,"")&lt;&gt;-100%,IFERROR('1-Kurs'!L574/'1-Kurs'!L573-1,""),"")</f>
        <v/>
      </c>
      <c r="M574" s="1" t="str">
        <f>IF(IFERROR('1-Kurs'!M574/'1-Kurs'!M573-1,"")&lt;&gt;-100%,IFERROR('1-Kurs'!M574/'1-Kurs'!M573-1,""),"")</f>
        <v/>
      </c>
      <c r="N574" s="1" t="str">
        <f>IF(IFERROR('1-Kurs'!N574/'1-Kurs'!N573-1,"")&lt;&gt;-100%,IFERROR('1-Kurs'!N574/'1-Kurs'!N573-1,""),"")</f>
        <v/>
      </c>
      <c r="O574" s="1" t="str">
        <f>IF(IFERROR('1-Kurs'!O574/'1-Kurs'!O573-1,"")&lt;&gt;-100%,IFERROR('1-Kurs'!O574/'1-Kurs'!O573-1,""),"")</f>
        <v/>
      </c>
      <c r="P574" s="1" t="str">
        <f>IF(IFERROR('1-Kurs'!P574/'1-Kurs'!P573-1,"")&lt;&gt;-100%,IFERROR('1-Kurs'!P574/'1-Kurs'!P573-1,""),"")</f>
        <v/>
      </c>
      <c r="Q574" s="1" t="str">
        <f>IF(IFERROR('1-Kurs'!Q574/'1-Kurs'!Q573-1,"")&lt;&gt;-100%,IFERROR('1-Kurs'!Q574/'1-Kurs'!Q573-1,""),"")</f>
        <v/>
      </c>
      <c r="R574" s="1" t="str">
        <f>IF(IFERROR('1-Kurs'!R574/'1-Kurs'!R573-1,"")&lt;&gt;-100%,IFERROR('1-Kurs'!R574/'1-Kurs'!R573-1,""),"")</f>
        <v/>
      </c>
      <c r="S574" s="1" t="str">
        <f>IF(IFERROR('1-Kurs'!S574/'1-Kurs'!S573-1,"")&lt;&gt;-100%,IFERROR('1-Kurs'!S574/'1-Kurs'!S573-1,""),"")</f>
        <v/>
      </c>
      <c r="T574" s="1" t="str">
        <f>IF(IFERROR('1-Kurs'!T574/'1-Kurs'!T573-1,"")&lt;&gt;-100%,IFERROR('1-Kurs'!T574/'1-Kurs'!T573-1,""),"")</f>
        <v/>
      </c>
      <c r="U574" s="1" t="str">
        <f>IF(IFERROR('1-Kurs'!U574/'1-Kurs'!U573-1,"")&lt;&gt;-100%,IFERROR('1-Kurs'!U574/'1-Kurs'!U573-1,""),"")</f>
        <v/>
      </c>
      <c r="V574" s="1" t="str">
        <f>IF(IFERROR('1-Kurs'!V574/'1-Kurs'!V573-1,"")&lt;&gt;-100%,IFERROR('1-Kurs'!V574/'1-Kurs'!V573-1,""),"")</f>
        <v/>
      </c>
      <c r="W574" s="1" t="str">
        <f>IF(IFERROR('1-Kurs'!W574/'1-Kurs'!W573-1,"")&lt;&gt;-100%,IFERROR('1-Kurs'!W574/'1-Kurs'!W573-1,""),"")</f>
        <v/>
      </c>
      <c r="X574" s="1" t="str">
        <f>IF(IFERROR('1-Kurs'!X574/'1-Kurs'!X573-1,"")&lt;&gt;-100%,IFERROR('1-Kurs'!X574/'1-Kurs'!X573-1,""),"")</f>
        <v/>
      </c>
      <c r="Y574" s="1" t="str">
        <f>IF(IFERROR('1-Kurs'!Y574/'1-Kurs'!Y573-1,"")&lt;&gt;-100%,IFERROR('1-Kurs'!Y574/'1-Kurs'!Y573-1,""),"")</f>
        <v/>
      </c>
      <c r="Z574" s="1" t="str">
        <f>IF(IFERROR('1-Kurs'!Z574/'1-Kurs'!Z573-1,"")&lt;&gt;-100%,IFERROR('1-Kurs'!Z574/'1-Kurs'!Z573-1,""),"")</f>
        <v/>
      </c>
      <c r="AA574" s="1" t="str">
        <f>IF(IFERROR('1-Kurs'!AA574/'1-Kurs'!AA573-1,"")&lt;&gt;-100%,IFERROR('1-Kurs'!AA574/'1-Kurs'!AA573-1,""),"")</f>
        <v/>
      </c>
      <c r="AB574" s="1" t="str">
        <f>IF(IFERROR('1-Kurs'!AB574/'1-Kurs'!AB573-1,"")&lt;&gt;-100%,IFERROR('1-Kurs'!AB574/'1-Kurs'!AB573-1,""),"")</f>
        <v/>
      </c>
      <c r="AC574" s="5"/>
    </row>
    <row r="575" spans="1:29" ht="12.75" customHeight="1" x14ac:dyDescent="0.2">
      <c r="A575" s="9" t="str">
        <f>IF('1-Kurs'!A575=0,"",'1-Kurs'!A575)</f>
        <v/>
      </c>
      <c r="B575" s="1" t="str">
        <f>IF(IFERROR('1-Kurs'!B575/'1-Kurs'!B574-1,"")&lt;&gt;-100%,IFERROR('1-Kurs'!B575/'1-Kurs'!B574-1,""),"")</f>
        <v/>
      </c>
      <c r="C575" s="1" t="str">
        <f>IF(IFERROR('1-Kurs'!C575/'1-Kurs'!C574-1,"")&lt;&gt;-100%,IFERROR('1-Kurs'!C575/'1-Kurs'!C574-1,""),"")</f>
        <v/>
      </c>
      <c r="D575" s="1" t="str">
        <f>IF(IFERROR('1-Kurs'!D575/'1-Kurs'!D574-1,"")&lt;&gt;-100%,IFERROR('1-Kurs'!D575/'1-Kurs'!D574-1,""),"")</f>
        <v/>
      </c>
      <c r="E575" s="1" t="str">
        <f>IF(IFERROR('1-Kurs'!E575/'1-Kurs'!E574-1,"")&lt;&gt;-100%,IFERROR('1-Kurs'!E575/'1-Kurs'!E574-1,""),"")</f>
        <v/>
      </c>
      <c r="F575" s="1" t="str">
        <f>IF(IFERROR('1-Kurs'!F575/'1-Kurs'!F574-1,"")&lt;&gt;-100%,IFERROR('1-Kurs'!F575/'1-Kurs'!F574-1,""),"")</f>
        <v/>
      </c>
      <c r="G575" s="1" t="str">
        <f>IF(IFERROR('1-Kurs'!G575/'1-Kurs'!G574-1,"")&lt;&gt;-100%,IFERROR('1-Kurs'!G575/'1-Kurs'!G574-1,""),"")</f>
        <v/>
      </c>
      <c r="H575" s="1" t="str">
        <f>IF(IFERROR('1-Kurs'!H575/'1-Kurs'!H574-1,"")&lt;&gt;-100%,IFERROR('1-Kurs'!H575/'1-Kurs'!H574-1,""),"")</f>
        <v/>
      </c>
      <c r="I575" s="1" t="str">
        <f>IF(IFERROR('1-Kurs'!I575/'1-Kurs'!I574-1,"")&lt;&gt;-100%,IFERROR('1-Kurs'!I575/'1-Kurs'!I574-1,""),"")</f>
        <v/>
      </c>
      <c r="J575" s="1" t="str">
        <f>IF(IFERROR('1-Kurs'!J575/'1-Kurs'!J574-1,"")&lt;&gt;-100%,IFERROR('1-Kurs'!J575/'1-Kurs'!J574-1,""),"")</f>
        <v/>
      </c>
      <c r="K575" s="1" t="str">
        <f>IF(IFERROR('1-Kurs'!K575/'1-Kurs'!K574-1,"")&lt;&gt;-100%,IFERROR('1-Kurs'!K575/'1-Kurs'!K574-1,""),"")</f>
        <v/>
      </c>
      <c r="L575" s="1" t="str">
        <f>IF(IFERROR('1-Kurs'!L575/'1-Kurs'!L574-1,"")&lt;&gt;-100%,IFERROR('1-Kurs'!L575/'1-Kurs'!L574-1,""),"")</f>
        <v/>
      </c>
      <c r="M575" s="1" t="str">
        <f>IF(IFERROR('1-Kurs'!M575/'1-Kurs'!M574-1,"")&lt;&gt;-100%,IFERROR('1-Kurs'!M575/'1-Kurs'!M574-1,""),"")</f>
        <v/>
      </c>
      <c r="N575" s="1" t="str">
        <f>IF(IFERROR('1-Kurs'!N575/'1-Kurs'!N574-1,"")&lt;&gt;-100%,IFERROR('1-Kurs'!N575/'1-Kurs'!N574-1,""),"")</f>
        <v/>
      </c>
      <c r="O575" s="1" t="str">
        <f>IF(IFERROR('1-Kurs'!O575/'1-Kurs'!O574-1,"")&lt;&gt;-100%,IFERROR('1-Kurs'!O575/'1-Kurs'!O574-1,""),"")</f>
        <v/>
      </c>
      <c r="P575" s="1" t="str">
        <f>IF(IFERROR('1-Kurs'!P575/'1-Kurs'!P574-1,"")&lt;&gt;-100%,IFERROR('1-Kurs'!P575/'1-Kurs'!P574-1,""),"")</f>
        <v/>
      </c>
      <c r="Q575" s="1" t="str">
        <f>IF(IFERROR('1-Kurs'!Q575/'1-Kurs'!Q574-1,"")&lt;&gt;-100%,IFERROR('1-Kurs'!Q575/'1-Kurs'!Q574-1,""),"")</f>
        <v/>
      </c>
      <c r="R575" s="1" t="str">
        <f>IF(IFERROR('1-Kurs'!R575/'1-Kurs'!R574-1,"")&lt;&gt;-100%,IFERROR('1-Kurs'!R575/'1-Kurs'!R574-1,""),"")</f>
        <v/>
      </c>
      <c r="S575" s="1" t="str">
        <f>IF(IFERROR('1-Kurs'!S575/'1-Kurs'!S574-1,"")&lt;&gt;-100%,IFERROR('1-Kurs'!S575/'1-Kurs'!S574-1,""),"")</f>
        <v/>
      </c>
      <c r="T575" s="1" t="str">
        <f>IF(IFERROR('1-Kurs'!T575/'1-Kurs'!T574-1,"")&lt;&gt;-100%,IFERROR('1-Kurs'!T575/'1-Kurs'!T574-1,""),"")</f>
        <v/>
      </c>
      <c r="U575" s="1" t="str">
        <f>IF(IFERROR('1-Kurs'!U575/'1-Kurs'!U574-1,"")&lt;&gt;-100%,IFERROR('1-Kurs'!U575/'1-Kurs'!U574-1,""),"")</f>
        <v/>
      </c>
      <c r="V575" s="1" t="str">
        <f>IF(IFERROR('1-Kurs'!V575/'1-Kurs'!V574-1,"")&lt;&gt;-100%,IFERROR('1-Kurs'!V575/'1-Kurs'!V574-1,""),"")</f>
        <v/>
      </c>
      <c r="W575" s="1" t="str">
        <f>IF(IFERROR('1-Kurs'!W575/'1-Kurs'!W574-1,"")&lt;&gt;-100%,IFERROR('1-Kurs'!W575/'1-Kurs'!W574-1,""),"")</f>
        <v/>
      </c>
      <c r="X575" s="1" t="str">
        <f>IF(IFERROR('1-Kurs'!X575/'1-Kurs'!X574-1,"")&lt;&gt;-100%,IFERROR('1-Kurs'!X575/'1-Kurs'!X574-1,""),"")</f>
        <v/>
      </c>
      <c r="Y575" s="1" t="str">
        <f>IF(IFERROR('1-Kurs'!Y575/'1-Kurs'!Y574-1,"")&lt;&gt;-100%,IFERROR('1-Kurs'!Y575/'1-Kurs'!Y574-1,""),"")</f>
        <v/>
      </c>
      <c r="Z575" s="1" t="str">
        <f>IF(IFERROR('1-Kurs'!Z575/'1-Kurs'!Z574-1,"")&lt;&gt;-100%,IFERROR('1-Kurs'!Z575/'1-Kurs'!Z574-1,""),"")</f>
        <v/>
      </c>
      <c r="AA575" s="1" t="str">
        <f>IF(IFERROR('1-Kurs'!AA575/'1-Kurs'!AA574-1,"")&lt;&gt;-100%,IFERROR('1-Kurs'!AA575/'1-Kurs'!AA574-1,""),"")</f>
        <v/>
      </c>
      <c r="AB575" s="1" t="str">
        <f>IF(IFERROR('1-Kurs'!AB575/'1-Kurs'!AB574-1,"")&lt;&gt;-100%,IFERROR('1-Kurs'!AB575/'1-Kurs'!AB574-1,""),"")</f>
        <v/>
      </c>
      <c r="AC575" s="5"/>
    </row>
    <row r="576" spans="1:29" ht="12.75" customHeight="1" x14ac:dyDescent="0.2">
      <c r="A576" s="9" t="str">
        <f>IF('1-Kurs'!A576=0,"",'1-Kurs'!A576)</f>
        <v/>
      </c>
      <c r="B576" s="1" t="str">
        <f>IF(IFERROR('1-Kurs'!B576/'1-Kurs'!B575-1,"")&lt;&gt;-100%,IFERROR('1-Kurs'!B576/'1-Kurs'!B575-1,""),"")</f>
        <v/>
      </c>
      <c r="C576" s="1" t="str">
        <f>IF(IFERROR('1-Kurs'!C576/'1-Kurs'!C575-1,"")&lt;&gt;-100%,IFERROR('1-Kurs'!C576/'1-Kurs'!C575-1,""),"")</f>
        <v/>
      </c>
      <c r="D576" s="1" t="str">
        <f>IF(IFERROR('1-Kurs'!D576/'1-Kurs'!D575-1,"")&lt;&gt;-100%,IFERROR('1-Kurs'!D576/'1-Kurs'!D575-1,""),"")</f>
        <v/>
      </c>
      <c r="E576" s="1" t="str">
        <f>IF(IFERROR('1-Kurs'!E576/'1-Kurs'!E575-1,"")&lt;&gt;-100%,IFERROR('1-Kurs'!E576/'1-Kurs'!E575-1,""),"")</f>
        <v/>
      </c>
      <c r="F576" s="1" t="str">
        <f>IF(IFERROR('1-Kurs'!F576/'1-Kurs'!F575-1,"")&lt;&gt;-100%,IFERROR('1-Kurs'!F576/'1-Kurs'!F575-1,""),"")</f>
        <v/>
      </c>
      <c r="G576" s="1" t="str">
        <f>IF(IFERROR('1-Kurs'!G576/'1-Kurs'!G575-1,"")&lt;&gt;-100%,IFERROR('1-Kurs'!G576/'1-Kurs'!G575-1,""),"")</f>
        <v/>
      </c>
      <c r="H576" s="1" t="str">
        <f>IF(IFERROR('1-Kurs'!H576/'1-Kurs'!H575-1,"")&lt;&gt;-100%,IFERROR('1-Kurs'!H576/'1-Kurs'!H575-1,""),"")</f>
        <v/>
      </c>
      <c r="I576" s="1" t="str">
        <f>IF(IFERROR('1-Kurs'!I576/'1-Kurs'!I575-1,"")&lt;&gt;-100%,IFERROR('1-Kurs'!I576/'1-Kurs'!I575-1,""),"")</f>
        <v/>
      </c>
      <c r="J576" s="1" t="str">
        <f>IF(IFERROR('1-Kurs'!J576/'1-Kurs'!J575-1,"")&lt;&gt;-100%,IFERROR('1-Kurs'!J576/'1-Kurs'!J575-1,""),"")</f>
        <v/>
      </c>
      <c r="K576" s="1" t="str">
        <f>IF(IFERROR('1-Kurs'!K576/'1-Kurs'!K575-1,"")&lt;&gt;-100%,IFERROR('1-Kurs'!K576/'1-Kurs'!K575-1,""),"")</f>
        <v/>
      </c>
      <c r="L576" s="1" t="str">
        <f>IF(IFERROR('1-Kurs'!L576/'1-Kurs'!L575-1,"")&lt;&gt;-100%,IFERROR('1-Kurs'!L576/'1-Kurs'!L575-1,""),"")</f>
        <v/>
      </c>
      <c r="M576" s="1" t="str">
        <f>IF(IFERROR('1-Kurs'!M576/'1-Kurs'!M575-1,"")&lt;&gt;-100%,IFERROR('1-Kurs'!M576/'1-Kurs'!M575-1,""),"")</f>
        <v/>
      </c>
      <c r="N576" s="1" t="str">
        <f>IF(IFERROR('1-Kurs'!N576/'1-Kurs'!N575-1,"")&lt;&gt;-100%,IFERROR('1-Kurs'!N576/'1-Kurs'!N575-1,""),"")</f>
        <v/>
      </c>
      <c r="O576" s="1" t="str">
        <f>IF(IFERROR('1-Kurs'!O576/'1-Kurs'!O575-1,"")&lt;&gt;-100%,IFERROR('1-Kurs'!O576/'1-Kurs'!O575-1,""),"")</f>
        <v/>
      </c>
      <c r="P576" s="1" t="str">
        <f>IF(IFERROR('1-Kurs'!P576/'1-Kurs'!P575-1,"")&lt;&gt;-100%,IFERROR('1-Kurs'!P576/'1-Kurs'!P575-1,""),"")</f>
        <v/>
      </c>
      <c r="Q576" s="1" t="str">
        <f>IF(IFERROR('1-Kurs'!Q576/'1-Kurs'!Q575-1,"")&lt;&gt;-100%,IFERROR('1-Kurs'!Q576/'1-Kurs'!Q575-1,""),"")</f>
        <v/>
      </c>
      <c r="R576" s="1" t="str">
        <f>IF(IFERROR('1-Kurs'!R576/'1-Kurs'!R575-1,"")&lt;&gt;-100%,IFERROR('1-Kurs'!R576/'1-Kurs'!R575-1,""),"")</f>
        <v/>
      </c>
      <c r="S576" s="1" t="str">
        <f>IF(IFERROR('1-Kurs'!S576/'1-Kurs'!S575-1,"")&lt;&gt;-100%,IFERROR('1-Kurs'!S576/'1-Kurs'!S575-1,""),"")</f>
        <v/>
      </c>
      <c r="T576" s="1" t="str">
        <f>IF(IFERROR('1-Kurs'!T576/'1-Kurs'!T575-1,"")&lt;&gt;-100%,IFERROR('1-Kurs'!T576/'1-Kurs'!T575-1,""),"")</f>
        <v/>
      </c>
      <c r="U576" s="1" t="str">
        <f>IF(IFERROR('1-Kurs'!U576/'1-Kurs'!U575-1,"")&lt;&gt;-100%,IFERROR('1-Kurs'!U576/'1-Kurs'!U575-1,""),"")</f>
        <v/>
      </c>
      <c r="V576" s="1" t="str">
        <f>IF(IFERROR('1-Kurs'!V576/'1-Kurs'!V575-1,"")&lt;&gt;-100%,IFERROR('1-Kurs'!V576/'1-Kurs'!V575-1,""),"")</f>
        <v/>
      </c>
      <c r="W576" s="1" t="str">
        <f>IF(IFERROR('1-Kurs'!W576/'1-Kurs'!W575-1,"")&lt;&gt;-100%,IFERROR('1-Kurs'!W576/'1-Kurs'!W575-1,""),"")</f>
        <v/>
      </c>
      <c r="X576" s="1" t="str">
        <f>IF(IFERROR('1-Kurs'!X576/'1-Kurs'!X575-1,"")&lt;&gt;-100%,IFERROR('1-Kurs'!X576/'1-Kurs'!X575-1,""),"")</f>
        <v/>
      </c>
      <c r="Y576" s="1" t="str">
        <f>IF(IFERROR('1-Kurs'!Y576/'1-Kurs'!Y575-1,"")&lt;&gt;-100%,IFERROR('1-Kurs'!Y576/'1-Kurs'!Y575-1,""),"")</f>
        <v/>
      </c>
      <c r="Z576" s="1" t="str">
        <f>IF(IFERROR('1-Kurs'!Z576/'1-Kurs'!Z575-1,"")&lt;&gt;-100%,IFERROR('1-Kurs'!Z576/'1-Kurs'!Z575-1,""),"")</f>
        <v/>
      </c>
      <c r="AA576" s="1" t="str">
        <f>IF(IFERROR('1-Kurs'!AA576/'1-Kurs'!AA575-1,"")&lt;&gt;-100%,IFERROR('1-Kurs'!AA576/'1-Kurs'!AA575-1,""),"")</f>
        <v/>
      </c>
      <c r="AB576" s="1" t="str">
        <f>IF(IFERROR('1-Kurs'!AB576/'1-Kurs'!AB575-1,"")&lt;&gt;-100%,IFERROR('1-Kurs'!AB576/'1-Kurs'!AB575-1,""),"")</f>
        <v/>
      </c>
      <c r="AC576" s="5"/>
    </row>
    <row r="577" spans="1:29" ht="12.75" customHeight="1" x14ac:dyDescent="0.2">
      <c r="A577" s="9" t="str">
        <f>IF('1-Kurs'!A577=0,"",'1-Kurs'!A577)</f>
        <v/>
      </c>
      <c r="B577" s="1" t="str">
        <f>IF(IFERROR('1-Kurs'!B577/'1-Kurs'!B576-1,"")&lt;&gt;-100%,IFERROR('1-Kurs'!B577/'1-Kurs'!B576-1,""),"")</f>
        <v/>
      </c>
      <c r="C577" s="1" t="str">
        <f>IF(IFERROR('1-Kurs'!C577/'1-Kurs'!C576-1,"")&lt;&gt;-100%,IFERROR('1-Kurs'!C577/'1-Kurs'!C576-1,""),"")</f>
        <v/>
      </c>
      <c r="D577" s="1" t="str">
        <f>IF(IFERROR('1-Kurs'!D577/'1-Kurs'!D576-1,"")&lt;&gt;-100%,IFERROR('1-Kurs'!D577/'1-Kurs'!D576-1,""),"")</f>
        <v/>
      </c>
      <c r="E577" s="1" t="str">
        <f>IF(IFERROR('1-Kurs'!E577/'1-Kurs'!E576-1,"")&lt;&gt;-100%,IFERROR('1-Kurs'!E577/'1-Kurs'!E576-1,""),"")</f>
        <v/>
      </c>
      <c r="F577" s="1" t="str">
        <f>IF(IFERROR('1-Kurs'!F577/'1-Kurs'!F576-1,"")&lt;&gt;-100%,IFERROR('1-Kurs'!F577/'1-Kurs'!F576-1,""),"")</f>
        <v/>
      </c>
      <c r="G577" s="1" t="str">
        <f>IF(IFERROR('1-Kurs'!G577/'1-Kurs'!G576-1,"")&lt;&gt;-100%,IFERROR('1-Kurs'!G577/'1-Kurs'!G576-1,""),"")</f>
        <v/>
      </c>
      <c r="H577" s="1" t="str">
        <f>IF(IFERROR('1-Kurs'!H577/'1-Kurs'!H576-1,"")&lt;&gt;-100%,IFERROR('1-Kurs'!H577/'1-Kurs'!H576-1,""),"")</f>
        <v/>
      </c>
      <c r="I577" s="1" t="str">
        <f>IF(IFERROR('1-Kurs'!I577/'1-Kurs'!I576-1,"")&lt;&gt;-100%,IFERROR('1-Kurs'!I577/'1-Kurs'!I576-1,""),"")</f>
        <v/>
      </c>
      <c r="J577" s="1" t="str">
        <f>IF(IFERROR('1-Kurs'!J577/'1-Kurs'!J576-1,"")&lt;&gt;-100%,IFERROR('1-Kurs'!J577/'1-Kurs'!J576-1,""),"")</f>
        <v/>
      </c>
      <c r="K577" s="1" t="str">
        <f>IF(IFERROR('1-Kurs'!K577/'1-Kurs'!K576-1,"")&lt;&gt;-100%,IFERROR('1-Kurs'!K577/'1-Kurs'!K576-1,""),"")</f>
        <v/>
      </c>
      <c r="L577" s="1" t="str">
        <f>IF(IFERROR('1-Kurs'!L577/'1-Kurs'!L576-1,"")&lt;&gt;-100%,IFERROR('1-Kurs'!L577/'1-Kurs'!L576-1,""),"")</f>
        <v/>
      </c>
      <c r="M577" s="1" t="str">
        <f>IF(IFERROR('1-Kurs'!M577/'1-Kurs'!M576-1,"")&lt;&gt;-100%,IFERROR('1-Kurs'!M577/'1-Kurs'!M576-1,""),"")</f>
        <v/>
      </c>
      <c r="N577" s="1" t="str">
        <f>IF(IFERROR('1-Kurs'!N577/'1-Kurs'!N576-1,"")&lt;&gt;-100%,IFERROR('1-Kurs'!N577/'1-Kurs'!N576-1,""),"")</f>
        <v/>
      </c>
      <c r="O577" s="1" t="str">
        <f>IF(IFERROR('1-Kurs'!O577/'1-Kurs'!O576-1,"")&lt;&gt;-100%,IFERROR('1-Kurs'!O577/'1-Kurs'!O576-1,""),"")</f>
        <v/>
      </c>
      <c r="P577" s="1" t="str">
        <f>IF(IFERROR('1-Kurs'!P577/'1-Kurs'!P576-1,"")&lt;&gt;-100%,IFERROR('1-Kurs'!P577/'1-Kurs'!P576-1,""),"")</f>
        <v/>
      </c>
      <c r="Q577" s="1" t="str">
        <f>IF(IFERROR('1-Kurs'!Q577/'1-Kurs'!Q576-1,"")&lt;&gt;-100%,IFERROR('1-Kurs'!Q577/'1-Kurs'!Q576-1,""),"")</f>
        <v/>
      </c>
      <c r="R577" s="1" t="str">
        <f>IF(IFERROR('1-Kurs'!R577/'1-Kurs'!R576-1,"")&lt;&gt;-100%,IFERROR('1-Kurs'!R577/'1-Kurs'!R576-1,""),"")</f>
        <v/>
      </c>
      <c r="S577" s="1" t="str">
        <f>IF(IFERROR('1-Kurs'!S577/'1-Kurs'!S576-1,"")&lt;&gt;-100%,IFERROR('1-Kurs'!S577/'1-Kurs'!S576-1,""),"")</f>
        <v/>
      </c>
      <c r="T577" s="1" t="str">
        <f>IF(IFERROR('1-Kurs'!T577/'1-Kurs'!T576-1,"")&lt;&gt;-100%,IFERROR('1-Kurs'!T577/'1-Kurs'!T576-1,""),"")</f>
        <v/>
      </c>
      <c r="U577" s="1" t="str">
        <f>IF(IFERROR('1-Kurs'!U577/'1-Kurs'!U576-1,"")&lt;&gt;-100%,IFERROR('1-Kurs'!U577/'1-Kurs'!U576-1,""),"")</f>
        <v/>
      </c>
      <c r="V577" s="1" t="str">
        <f>IF(IFERROR('1-Kurs'!V577/'1-Kurs'!V576-1,"")&lt;&gt;-100%,IFERROR('1-Kurs'!V577/'1-Kurs'!V576-1,""),"")</f>
        <v/>
      </c>
      <c r="W577" s="1" t="str">
        <f>IF(IFERROR('1-Kurs'!W577/'1-Kurs'!W576-1,"")&lt;&gt;-100%,IFERROR('1-Kurs'!W577/'1-Kurs'!W576-1,""),"")</f>
        <v/>
      </c>
      <c r="X577" s="1" t="str">
        <f>IF(IFERROR('1-Kurs'!X577/'1-Kurs'!X576-1,"")&lt;&gt;-100%,IFERROR('1-Kurs'!X577/'1-Kurs'!X576-1,""),"")</f>
        <v/>
      </c>
      <c r="Y577" s="1" t="str">
        <f>IF(IFERROR('1-Kurs'!Y577/'1-Kurs'!Y576-1,"")&lt;&gt;-100%,IFERROR('1-Kurs'!Y577/'1-Kurs'!Y576-1,""),"")</f>
        <v/>
      </c>
      <c r="Z577" s="1" t="str">
        <f>IF(IFERROR('1-Kurs'!Z577/'1-Kurs'!Z576-1,"")&lt;&gt;-100%,IFERROR('1-Kurs'!Z577/'1-Kurs'!Z576-1,""),"")</f>
        <v/>
      </c>
      <c r="AA577" s="1" t="str">
        <f>IF(IFERROR('1-Kurs'!AA577/'1-Kurs'!AA576-1,"")&lt;&gt;-100%,IFERROR('1-Kurs'!AA577/'1-Kurs'!AA576-1,""),"")</f>
        <v/>
      </c>
      <c r="AB577" s="1" t="str">
        <f>IF(IFERROR('1-Kurs'!AB577/'1-Kurs'!AB576-1,"")&lt;&gt;-100%,IFERROR('1-Kurs'!AB577/'1-Kurs'!AB576-1,""),"")</f>
        <v/>
      </c>
      <c r="AC577" s="5"/>
    </row>
    <row r="578" spans="1:29" ht="12.75" customHeight="1" x14ac:dyDescent="0.2">
      <c r="A578" s="9" t="str">
        <f>IF('1-Kurs'!A578=0,"",'1-Kurs'!A578)</f>
        <v/>
      </c>
      <c r="B578" s="1" t="str">
        <f>IF(IFERROR('1-Kurs'!B578/'1-Kurs'!B577-1,"")&lt;&gt;-100%,IFERROR('1-Kurs'!B578/'1-Kurs'!B577-1,""),"")</f>
        <v/>
      </c>
      <c r="C578" s="1" t="str">
        <f>IF(IFERROR('1-Kurs'!C578/'1-Kurs'!C577-1,"")&lt;&gt;-100%,IFERROR('1-Kurs'!C578/'1-Kurs'!C577-1,""),"")</f>
        <v/>
      </c>
      <c r="D578" s="1" t="str">
        <f>IF(IFERROR('1-Kurs'!D578/'1-Kurs'!D577-1,"")&lt;&gt;-100%,IFERROR('1-Kurs'!D578/'1-Kurs'!D577-1,""),"")</f>
        <v/>
      </c>
      <c r="E578" s="1" t="str">
        <f>IF(IFERROR('1-Kurs'!E578/'1-Kurs'!E577-1,"")&lt;&gt;-100%,IFERROR('1-Kurs'!E578/'1-Kurs'!E577-1,""),"")</f>
        <v/>
      </c>
      <c r="F578" s="1" t="str">
        <f>IF(IFERROR('1-Kurs'!F578/'1-Kurs'!F577-1,"")&lt;&gt;-100%,IFERROR('1-Kurs'!F578/'1-Kurs'!F577-1,""),"")</f>
        <v/>
      </c>
      <c r="G578" s="1" t="str">
        <f>IF(IFERROR('1-Kurs'!G578/'1-Kurs'!G577-1,"")&lt;&gt;-100%,IFERROR('1-Kurs'!G578/'1-Kurs'!G577-1,""),"")</f>
        <v/>
      </c>
      <c r="H578" s="1" t="str">
        <f>IF(IFERROR('1-Kurs'!H578/'1-Kurs'!H577-1,"")&lt;&gt;-100%,IFERROR('1-Kurs'!H578/'1-Kurs'!H577-1,""),"")</f>
        <v/>
      </c>
      <c r="I578" s="1" t="str">
        <f>IF(IFERROR('1-Kurs'!I578/'1-Kurs'!I577-1,"")&lt;&gt;-100%,IFERROR('1-Kurs'!I578/'1-Kurs'!I577-1,""),"")</f>
        <v/>
      </c>
      <c r="J578" s="1" t="str">
        <f>IF(IFERROR('1-Kurs'!J578/'1-Kurs'!J577-1,"")&lt;&gt;-100%,IFERROR('1-Kurs'!J578/'1-Kurs'!J577-1,""),"")</f>
        <v/>
      </c>
      <c r="K578" s="1" t="str">
        <f>IF(IFERROR('1-Kurs'!K578/'1-Kurs'!K577-1,"")&lt;&gt;-100%,IFERROR('1-Kurs'!K578/'1-Kurs'!K577-1,""),"")</f>
        <v/>
      </c>
      <c r="L578" s="1" t="str">
        <f>IF(IFERROR('1-Kurs'!L578/'1-Kurs'!L577-1,"")&lt;&gt;-100%,IFERROR('1-Kurs'!L578/'1-Kurs'!L577-1,""),"")</f>
        <v/>
      </c>
      <c r="M578" s="1" t="str">
        <f>IF(IFERROR('1-Kurs'!M578/'1-Kurs'!M577-1,"")&lt;&gt;-100%,IFERROR('1-Kurs'!M578/'1-Kurs'!M577-1,""),"")</f>
        <v/>
      </c>
      <c r="N578" s="1" t="str">
        <f>IF(IFERROR('1-Kurs'!N578/'1-Kurs'!N577-1,"")&lt;&gt;-100%,IFERROR('1-Kurs'!N578/'1-Kurs'!N577-1,""),"")</f>
        <v/>
      </c>
      <c r="O578" s="1" t="str">
        <f>IF(IFERROR('1-Kurs'!O578/'1-Kurs'!O577-1,"")&lt;&gt;-100%,IFERROR('1-Kurs'!O578/'1-Kurs'!O577-1,""),"")</f>
        <v/>
      </c>
      <c r="P578" s="1" t="str">
        <f>IF(IFERROR('1-Kurs'!P578/'1-Kurs'!P577-1,"")&lt;&gt;-100%,IFERROR('1-Kurs'!P578/'1-Kurs'!P577-1,""),"")</f>
        <v/>
      </c>
      <c r="Q578" s="1" t="str">
        <f>IF(IFERROR('1-Kurs'!Q578/'1-Kurs'!Q577-1,"")&lt;&gt;-100%,IFERROR('1-Kurs'!Q578/'1-Kurs'!Q577-1,""),"")</f>
        <v/>
      </c>
      <c r="R578" s="1" t="str">
        <f>IF(IFERROR('1-Kurs'!R578/'1-Kurs'!R577-1,"")&lt;&gt;-100%,IFERROR('1-Kurs'!R578/'1-Kurs'!R577-1,""),"")</f>
        <v/>
      </c>
      <c r="S578" s="1" t="str">
        <f>IF(IFERROR('1-Kurs'!S578/'1-Kurs'!S577-1,"")&lt;&gt;-100%,IFERROR('1-Kurs'!S578/'1-Kurs'!S577-1,""),"")</f>
        <v/>
      </c>
      <c r="T578" s="1" t="str">
        <f>IF(IFERROR('1-Kurs'!T578/'1-Kurs'!T577-1,"")&lt;&gt;-100%,IFERROR('1-Kurs'!T578/'1-Kurs'!T577-1,""),"")</f>
        <v/>
      </c>
      <c r="U578" s="1" t="str">
        <f>IF(IFERROR('1-Kurs'!U578/'1-Kurs'!U577-1,"")&lt;&gt;-100%,IFERROR('1-Kurs'!U578/'1-Kurs'!U577-1,""),"")</f>
        <v/>
      </c>
      <c r="V578" s="1" t="str">
        <f>IF(IFERROR('1-Kurs'!V578/'1-Kurs'!V577-1,"")&lt;&gt;-100%,IFERROR('1-Kurs'!V578/'1-Kurs'!V577-1,""),"")</f>
        <v/>
      </c>
      <c r="W578" s="1" t="str">
        <f>IF(IFERROR('1-Kurs'!W578/'1-Kurs'!W577-1,"")&lt;&gt;-100%,IFERROR('1-Kurs'!W578/'1-Kurs'!W577-1,""),"")</f>
        <v/>
      </c>
      <c r="X578" s="1" t="str">
        <f>IF(IFERROR('1-Kurs'!X578/'1-Kurs'!X577-1,"")&lt;&gt;-100%,IFERROR('1-Kurs'!X578/'1-Kurs'!X577-1,""),"")</f>
        <v/>
      </c>
      <c r="Y578" s="1" t="str">
        <f>IF(IFERROR('1-Kurs'!Y578/'1-Kurs'!Y577-1,"")&lt;&gt;-100%,IFERROR('1-Kurs'!Y578/'1-Kurs'!Y577-1,""),"")</f>
        <v/>
      </c>
      <c r="Z578" s="1" t="str">
        <f>IF(IFERROR('1-Kurs'!Z578/'1-Kurs'!Z577-1,"")&lt;&gt;-100%,IFERROR('1-Kurs'!Z578/'1-Kurs'!Z577-1,""),"")</f>
        <v/>
      </c>
      <c r="AA578" s="1" t="str">
        <f>IF(IFERROR('1-Kurs'!AA578/'1-Kurs'!AA577-1,"")&lt;&gt;-100%,IFERROR('1-Kurs'!AA578/'1-Kurs'!AA577-1,""),"")</f>
        <v/>
      </c>
      <c r="AB578" s="1" t="str">
        <f>IF(IFERROR('1-Kurs'!AB578/'1-Kurs'!AB577-1,"")&lt;&gt;-100%,IFERROR('1-Kurs'!AB578/'1-Kurs'!AB577-1,""),"")</f>
        <v/>
      </c>
      <c r="AC578" s="5"/>
    </row>
    <row r="579" spans="1:29" ht="12.75" customHeight="1" x14ac:dyDescent="0.2">
      <c r="A579" s="9" t="str">
        <f>IF('1-Kurs'!A579=0,"",'1-Kurs'!A579)</f>
        <v/>
      </c>
      <c r="B579" s="1" t="str">
        <f>IF(IFERROR('1-Kurs'!B579/'1-Kurs'!B578-1,"")&lt;&gt;-100%,IFERROR('1-Kurs'!B579/'1-Kurs'!B578-1,""),"")</f>
        <v/>
      </c>
      <c r="C579" s="1" t="str">
        <f>IF(IFERROR('1-Kurs'!C579/'1-Kurs'!C578-1,"")&lt;&gt;-100%,IFERROR('1-Kurs'!C579/'1-Kurs'!C578-1,""),"")</f>
        <v/>
      </c>
      <c r="D579" s="1" t="str">
        <f>IF(IFERROR('1-Kurs'!D579/'1-Kurs'!D578-1,"")&lt;&gt;-100%,IFERROR('1-Kurs'!D579/'1-Kurs'!D578-1,""),"")</f>
        <v/>
      </c>
      <c r="E579" s="1" t="str">
        <f>IF(IFERROR('1-Kurs'!E579/'1-Kurs'!E578-1,"")&lt;&gt;-100%,IFERROR('1-Kurs'!E579/'1-Kurs'!E578-1,""),"")</f>
        <v/>
      </c>
      <c r="F579" s="1" t="str">
        <f>IF(IFERROR('1-Kurs'!F579/'1-Kurs'!F578-1,"")&lt;&gt;-100%,IFERROR('1-Kurs'!F579/'1-Kurs'!F578-1,""),"")</f>
        <v/>
      </c>
      <c r="G579" s="1" t="str">
        <f>IF(IFERROR('1-Kurs'!G579/'1-Kurs'!G578-1,"")&lt;&gt;-100%,IFERROR('1-Kurs'!G579/'1-Kurs'!G578-1,""),"")</f>
        <v/>
      </c>
      <c r="H579" s="1" t="str">
        <f>IF(IFERROR('1-Kurs'!H579/'1-Kurs'!H578-1,"")&lt;&gt;-100%,IFERROR('1-Kurs'!H579/'1-Kurs'!H578-1,""),"")</f>
        <v/>
      </c>
      <c r="I579" s="1" t="str">
        <f>IF(IFERROR('1-Kurs'!I579/'1-Kurs'!I578-1,"")&lt;&gt;-100%,IFERROR('1-Kurs'!I579/'1-Kurs'!I578-1,""),"")</f>
        <v/>
      </c>
      <c r="J579" s="1" t="str">
        <f>IF(IFERROR('1-Kurs'!J579/'1-Kurs'!J578-1,"")&lt;&gt;-100%,IFERROR('1-Kurs'!J579/'1-Kurs'!J578-1,""),"")</f>
        <v/>
      </c>
      <c r="K579" s="1" t="str">
        <f>IF(IFERROR('1-Kurs'!K579/'1-Kurs'!K578-1,"")&lt;&gt;-100%,IFERROR('1-Kurs'!K579/'1-Kurs'!K578-1,""),"")</f>
        <v/>
      </c>
      <c r="L579" s="1" t="str">
        <f>IF(IFERROR('1-Kurs'!L579/'1-Kurs'!L578-1,"")&lt;&gt;-100%,IFERROR('1-Kurs'!L579/'1-Kurs'!L578-1,""),"")</f>
        <v/>
      </c>
      <c r="M579" s="1" t="str">
        <f>IF(IFERROR('1-Kurs'!M579/'1-Kurs'!M578-1,"")&lt;&gt;-100%,IFERROR('1-Kurs'!M579/'1-Kurs'!M578-1,""),"")</f>
        <v/>
      </c>
      <c r="N579" s="1" t="str">
        <f>IF(IFERROR('1-Kurs'!N579/'1-Kurs'!N578-1,"")&lt;&gt;-100%,IFERROR('1-Kurs'!N579/'1-Kurs'!N578-1,""),"")</f>
        <v/>
      </c>
      <c r="O579" s="1" t="str">
        <f>IF(IFERROR('1-Kurs'!O579/'1-Kurs'!O578-1,"")&lt;&gt;-100%,IFERROR('1-Kurs'!O579/'1-Kurs'!O578-1,""),"")</f>
        <v/>
      </c>
      <c r="P579" s="1" t="str">
        <f>IF(IFERROR('1-Kurs'!P579/'1-Kurs'!P578-1,"")&lt;&gt;-100%,IFERROR('1-Kurs'!P579/'1-Kurs'!P578-1,""),"")</f>
        <v/>
      </c>
      <c r="Q579" s="1" t="str">
        <f>IF(IFERROR('1-Kurs'!Q579/'1-Kurs'!Q578-1,"")&lt;&gt;-100%,IFERROR('1-Kurs'!Q579/'1-Kurs'!Q578-1,""),"")</f>
        <v/>
      </c>
      <c r="R579" s="1" t="str">
        <f>IF(IFERROR('1-Kurs'!R579/'1-Kurs'!R578-1,"")&lt;&gt;-100%,IFERROR('1-Kurs'!R579/'1-Kurs'!R578-1,""),"")</f>
        <v/>
      </c>
      <c r="S579" s="1" t="str">
        <f>IF(IFERROR('1-Kurs'!S579/'1-Kurs'!S578-1,"")&lt;&gt;-100%,IFERROR('1-Kurs'!S579/'1-Kurs'!S578-1,""),"")</f>
        <v/>
      </c>
      <c r="T579" s="1" t="str">
        <f>IF(IFERROR('1-Kurs'!T579/'1-Kurs'!T578-1,"")&lt;&gt;-100%,IFERROR('1-Kurs'!T579/'1-Kurs'!T578-1,""),"")</f>
        <v/>
      </c>
      <c r="U579" s="1" t="str">
        <f>IF(IFERROR('1-Kurs'!U579/'1-Kurs'!U578-1,"")&lt;&gt;-100%,IFERROR('1-Kurs'!U579/'1-Kurs'!U578-1,""),"")</f>
        <v/>
      </c>
      <c r="V579" s="1" t="str">
        <f>IF(IFERROR('1-Kurs'!V579/'1-Kurs'!V578-1,"")&lt;&gt;-100%,IFERROR('1-Kurs'!V579/'1-Kurs'!V578-1,""),"")</f>
        <v/>
      </c>
      <c r="W579" s="1" t="str">
        <f>IF(IFERROR('1-Kurs'!W579/'1-Kurs'!W578-1,"")&lt;&gt;-100%,IFERROR('1-Kurs'!W579/'1-Kurs'!W578-1,""),"")</f>
        <v/>
      </c>
      <c r="X579" s="1" t="str">
        <f>IF(IFERROR('1-Kurs'!X579/'1-Kurs'!X578-1,"")&lt;&gt;-100%,IFERROR('1-Kurs'!X579/'1-Kurs'!X578-1,""),"")</f>
        <v/>
      </c>
      <c r="Y579" s="1" t="str">
        <f>IF(IFERROR('1-Kurs'!Y579/'1-Kurs'!Y578-1,"")&lt;&gt;-100%,IFERROR('1-Kurs'!Y579/'1-Kurs'!Y578-1,""),"")</f>
        <v/>
      </c>
      <c r="Z579" s="1" t="str">
        <f>IF(IFERROR('1-Kurs'!Z579/'1-Kurs'!Z578-1,"")&lt;&gt;-100%,IFERROR('1-Kurs'!Z579/'1-Kurs'!Z578-1,""),"")</f>
        <v/>
      </c>
      <c r="AA579" s="1" t="str">
        <f>IF(IFERROR('1-Kurs'!AA579/'1-Kurs'!AA578-1,"")&lt;&gt;-100%,IFERROR('1-Kurs'!AA579/'1-Kurs'!AA578-1,""),"")</f>
        <v/>
      </c>
      <c r="AB579" s="1" t="str">
        <f>IF(IFERROR('1-Kurs'!AB579/'1-Kurs'!AB578-1,"")&lt;&gt;-100%,IFERROR('1-Kurs'!AB579/'1-Kurs'!AB578-1,""),"")</f>
        <v/>
      </c>
      <c r="AC579" s="5"/>
    </row>
    <row r="580" spans="1:29" ht="12.75" customHeight="1" x14ac:dyDescent="0.2">
      <c r="A580" s="9" t="str">
        <f>IF('1-Kurs'!A580=0,"",'1-Kurs'!A580)</f>
        <v/>
      </c>
      <c r="B580" s="1" t="str">
        <f>IF(IFERROR('1-Kurs'!B580/'1-Kurs'!B579-1,"")&lt;&gt;-100%,IFERROR('1-Kurs'!B580/'1-Kurs'!B579-1,""),"")</f>
        <v/>
      </c>
      <c r="C580" s="1" t="str">
        <f>IF(IFERROR('1-Kurs'!C580/'1-Kurs'!C579-1,"")&lt;&gt;-100%,IFERROR('1-Kurs'!C580/'1-Kurs'!C579-1,""),"")</f>
        <v/>
      </c>
      <c r="D580" s="1" t="str">
        <f>IF(IFERROR('1-Kurs'!D580/'1-Kurs'!D579-1,"")&lt;&gt;-100%,IFERROR('1-Kurs'!D580/'1-Kurs'!D579-1,""),"")</f>
        <v/>
      </c>
      <c r="E580" s="1" t="str">
        <f>IF(IFERROR('1-Kurs'!E580/'1-Kurs'!E579-1,"")&lt;&gt;-100%,IFERROR('1-Kurs'!E580/'1-Kurs'!E579-1,""),"")</f>
        <v/>
      </c>
      <c r="F580" s="1" t="str">
        <f>IF(IFERROR('1-Kurs'!F580/'1-Kurs'!F579-1,"")&lt;&gt;-100%,IFERROR('1-Kurs'!F580/'1-Kurs'!F579-1,""),"")</f>
        <v/>
      </c>
      <c r="G580" s="1" t="str">
        <f>IF(IFERROR('1-Kurs'!G580/'1-Kurs'!G579-1,"")&lt;&gt;-100%,IFERROR('1-Kurs'!G580/'1-Kurs'!G579-1,""),"")</f>
        <v/>
      </c>
      <c r="H580" s="1" t="str">
        <f>IF(IFERROR('1-Kurs'!H580/'1-Kurs'!H579-1,"")&lt;&gt;-100%,IFERROR('1-Kurs'!H580/'1-Kurs'!H579-1,""),"")</f>
        <v/>
      </c>
      <c r="I580" s="1" t="str">
        <f>IF(IFERROR('1-Kurs'!I580/'1-Kurs'!I579-1,"")&lt;&gt;-100%,IFERROR('1-Kurs'!I580/'1-Kurs'!I579-1,""),"")</f>
        <v/>
      </c>
      <c r="J580" s="1" t="str">
        <f>IF(IFERROR('1-Kurs'!J580/'1-Kurs'!J579-1,"")&lt;&gt;-100%,IFERROR('1-Kurs'!J580/'1-Kurs'!J579-1,""),"")</f>
        <v/>
      </c>
      <c r="K580" s="1" t="str">
        <f>IF(IFERROR('1-Kurs'!K580/'1-Kurs'!K579-1,"")&lt;&gt;-100%,IFERROR('1-Kurs'!K580/'1-Kurs'!K579-1,""),"")</f>
        <v/>
      </c>
      <c r="L580" s="1" t="str">
        <f>IF(IFERROR('1-Kurs'!L580/'1-Kurs'!L579-1,"")&lt;&gt;-100%,IFERROR('1-Kurs'!L580/'1-Kurs'!L579-1,""),"")</f>
        <v/>
      </c>
      <c r="M580" s="1" t="str">
        <f>IF(IFERROR('1-Kurs'!M580/'1-Kurs'!M579-1,"")&lt;&gt;-100%,IFERROR('1-Kurs'!M580/'1-Kurs'!M579-1,""),"")</f>
        <v/>
      </c>
      <c r="N580" s="1" t="str">
        <f>IF(IFERROR('1-Kurs'!N580/'1-Kurs'!N579-1,"")&lt;&gt;-100%,IFERROR('1-Kurs'!N580/'1-Kurs'!N579-1,""),"")</f>
        <v/>
      </c>
      <c r="O580" s="1" t="str">
        <f>IF(IFERROR('1-Kurs'!O580/'1-Kurs'!O579-1,"")&lt;&gt;-100%,IFERROR('1-Kurs'!O580/'1-Kurs'!O579-1,""),"")</f>
        <v/>
      </c>
      <c r="P580" s="1" t="str">
        <f>IF(IFERROR('1-Kurs'!P580/'1-Kurs'!P579-1,"")&lt;&gt;-100%,IFERROR('1-Kurs'!P580/'1-Kurs'!P579-1,""),"")</f>
        <v/>
      </c>
      <c r="Q580" s="1" t="str">
        <f>IF(IFERROR('1-Kurs'!Q580/'1-Kurs'!Q579-1,"")&lt;&gt;-100%,IFERROR('1-Kurs'!Q580/'1-Kurs'!Q579-1,""),"")</f>
        <v/>
      </c>
      <c r="R580" s="1" t="str">
        <f>IF(IFERROR('1-Kurs'!R580/'1-Kurs'!R579-1,"")&lt;&gt;-100%,IFERROR('1-Kurs'!R580/'1-Kurs'!R579-1,""),"")</f>
        <v/>
      </c>
      <c r="S580" s="1" t="str">
        <f>IF(IFERROR('1-Kurs'!S580/'1-Kurs'!S579-1,"")&lt;&gt;-100%,IFERROR('1-Kurs'!S580/'1-Kurs'!S579-1,""),"")</f>
        <v/>
      </c>
      <c r="T580" s="1" t="str">
        <f>IF(IFERROR('1-Kurs'!T580/'1-Kurs'!T579-1,"")&lt;&gt;-100%,IFERROR('1-Kurs'!T580/'1-Kurs'!T579-1,""),"")</f>
        <v/>
      </c>
      <c r="U580" s="1" t="str">
        <f>IF(IFERROR('1-Kurs'!U580/'1-Kurs'!U579-1,"")&lt;&gt;-100%,IFERROR('1-Kurs'!U580/'1-Kurs'!U579-1,""),"")</f>
        <v/>
      </c>
      <c r="V580" s="1" t="str">
        <f>IF(IFERROR('1-Kurs'!V580/'1-Kurs'!V579-1,"")&lt;&gt;-100%,IFERROR('1-Kurs'!V580/'1-Kurs'!V579-1,""),"")</f>
        <v/>
      </c>
      <c r="W580" s="1" t="str">
        <f>IF(IFERROR('1-Kurs'!W580/'1-Kurs'!W579-1,"")&lt;&gt;-100%,IFERROR('1-Kurs'!W580/'1-Kurs'!W579-1,""),"")</f>
        <v/>
      </c>
      <c r="X580" s="1" t="str">
        <f>IF(IFERROR('1-Kurs'!X580/'1-Kurs'!X579-1,"")&lt;&gt;-100%,IFERROR('1-Kurs'!X580/'1-Kurs'!X579-1,""),"")</f>
        <v/>
      </c>
      <c r="Y580" s="1" t="str">
        <f>IF(IFERROR('1-Kurs'!Y580/'1-Kurs'!Y579-1,"")&lt;&gt;-100%,IFERROR('1-Kurs'!Y580/'1-Kurs'!Y579-1,""),"")</f>
        <v/>
      </c>
      <c r="Z580" s="1" t="str">
        <f>IF(IFERROR('1-Kurs'!Z580/'1-Kurs'!Z579-1,"")&lt;&gt;-100%,IFERROR('1-Kurs'!Z580/'1-Kurs'!Z579-1,""),"")</f>
        <v/>
      </c>
      <c r="AA580" s="1" t="str">
        <f>IF(IFERROR('1-Kurs'!AA580/'1-Kurs'!AA579-1,"")&lt;&gt;-100%,IFERROR('1-Kurs'!AA580/'1-Kurs'!AA579-1,""),"")</f>
        <v/>
      </c>
      <c r="AB580" s="1" t="str">
        <f>IF(IFERROR('1-Kurs'!AB580/'1-Kurs'!AB579-1,"")&lt;&gt;-100%,IFERROR('1-Kurs'!AB580/'1-Kurs'!AB579-1,""),"")</f>
        <v/>
      </c>
      <c r="AC580" s="5"/>
    </row>
    <row r="581" spans="1:29" s="1" customFormat="1" ht="12.75" customHeight="1" x14ac:dyDescent="0.2">
      <c r="A581" s="9" t="str">
        <f>IF('1-Kurs'!A581=0,"",'1-Kurs'!A581)</f>
        <v/>
      </c>
      <c r="B581" s="1" t="str">
        <f>IF(IFERROR('1-Kurs'!B581/'1-Kurs'!B580-1,"")&lt;&gt;-100%,IFERROR('1-Kurs'!B581/'1-Kurs'!B580-1,""),"")</f>
        <v/>
      </c>
      <c r="C581" s="1" t="str">
        <f>IF(IFERROR('1-Kurs'!C581/'1-Kurs'!C580-1,"")&lt;&gt;-100%,IFERROR('1-Kurs'!C581/'1-Kurs'!C580-1,""),"")</f>
        <v/>
      </c>
      <c r="D581" s="1" t="str">
        <f>IF(IFERROR('1-Kurs'!D581/'1-Kurs'!D580-1,"")&lt;&gt;-100%,IFERROR('1-Kurs'!D581/'1-Kurs'!D580-1,""),"")</f>
        <v/>
      </c>
      <c r="E581" s="1" t="str">
        <f>IF(IFERROR('1-Kurs'!E581/'1-Kurs'!E580-1,"")&lt;&gt;-100%,IFERROR('1-Kurs'!E581/'1-Kurs'!E580-1,""),"")</f>
        <v/>
      </c>
      <c r="F581" s="1" t="str">
        <f>IF(IFERROR('1-Kurs'!F581/'1-Kurs'!F580-1,"")&lt;&gt;-100%,IFERROR('1-Kurs'!F581/'1-Kurs'!F580-1,""),"")</f>
        <v/>
      </c>
      <c r="G581" s="1" t="str">
        <f>IF(IFERROR('1-Kurs'!G581/'1-Kurs'!G580-1,"")&lt;&gt;-100%,IFERROR('1-Kurs'!G581/'1-Kurs'!G580-1,""),"")</f>
        <v/>
      </c>
      <c r="H581" s="1" t="str">
        <f>IF(IFERROR('1-Kurs'!H581/'1-Kurs'!H580-1,"")&lt;&gt;-100%,IFERROR('1-Kurs'!H581/'1-Kurs'!H580-1,""),"")</f>
        <v/>
      </c>
      <c r="I581" s="1" t="str">
        <f>IF(IFERROR('1-Kurs'!I581/'1-Kurs'!I580-1,"")&lt;&gt;-100%,IFERROR('1-Kurs'!I581/'1-Kurs'!I580-1,""),"")</f>
        <v/>
      </c>
      <c r="J581" s="1" t="str">
        <f>IF(IFERROR('1-Kurs'!J581/'1-Kurs'!J580-1,"")&lt;&gt;-100%,IFERROR('1-Kurs'!J581/'1-Kurs'!J580-1,""),"")</f>
        <v/>
      </c>
      <c r="K581" s="1" t="str">
        <f>IF(IFERROR('1-Kurs'!K581/'1-Kurs'!K580-1,"")&lt;&gt;-100%,IFERROR('1-Kurs'!K581/'1-Kurs'!K580-1,""),"")</f>
        <v/>
      </c>
      <c r="L581" s="1" t="str">
        <f>IF(IFERROR('1-Kurs'!L581/'1-Kurs'!L580-1,"")&lt;&gt;-100%,IFERROR('1-Kurs'!L581/'1-Kurs'!L580-1,""),"")</f>
        <v/>
      </c>
      <c r="M581" s="1" t="str">
        <f>IF(IFERROR('1-Kurs'!M581/'1-Kurs'!M580-1,"")&lt;&gt;-100%,IFERROR('1-Kurs'!M581/'1-Kurs'!M580-1,""),"")</f>
        <v/>
      </c>
      <c r="N581" s="1" t="str">
        <f>IF(IFERROR('1-Kurs'!N581/'1-Kurs'!N580-1,"")&lt;&gt;-100%,IFERROR('1-Kurs'!N581/'1-Kurs'!N580-1,""),"")</f>
        <v/>
      </c>
      <c r="O581" s="1" t="str">
        <f>IF(IFERROR('1-Kurs'!O581/'1-Kurs'!O580-1,"")&lt;&gt;-100%,IFERROR('1-Kurs'!O581/'1-Kurs'!O580-1,""),"")</f>
        <v/>
      </c>
      <c r="P581" s="1" t="str">
        <f>IF(IFERROR('1-Kurs'!P581/'1-Kurs'!P580-1,"")&lt;&gt;-100%,IFERROR('1-Kurs'!P581/'1-Kurs'!P580-1,""),"")</f>
        <v/>
      </c>
      <c r="Q581" s="1" t="str">
        <f>IF(IFERROR('1-Kurs'!Q581/'1-Kurs'!Q580-1,"")&lt;&gt;-100%,IFERROR('1-Kurs'!Q581/'1-Kurs'!Q580-1,""),"")</f>
        <v/>
      </c>
      <c r="R581" s="1" t="str">
        <f>IF(IFERROR('1-Kurs'!R581/'1-Kurs'!R580-1,"")&lt;&gt;-100%,IFERROR('1-Kurs'!R581/'1-Kurs'!R580-1,""),"")</f>
        <v/>
      </c>
      <c r="S581" s="1" t="str">
        <f>IF(IFERROR('1-Kurs'!S581/'1-Kurs'!S580-1,"")&lt;&gt;-100%,IFERROR('1-Kurs'!S581/'1-Kurs'!S580-1,""),"")</f>
        <v/>
      </c>
      <c r="T581" s="1" t="str">
        <f>IF(IFERROR('1-Kurs'!T581/'1-Kurs'!T580-1,"")&lt;&gt;-100%,IFERROR('1-Kurs'!T581/'1-Kurs'!T580-1,""),"")</f>
        <v/>
      </c>
      <c r="U581" s="1" t="str">
        <f>IF(IFERROR('1-Kurs'!U581/'1-Kurs'!U580-1,"")&lt;&gt;-100%,IFERROR('1-Kurs'!U581/'1-Kurs'!U580-1,""),"")</f>
        <v/>
      </c>
      <c r="V581" s="1" t="str">
        <f>IF(IFERROR('1-Kurs'!V581/'1-Kurs'!V580-1,"")&lt;&gt;-100%,IFERROR('1-Kurs'!V581/'1-Kurs'!V580-1,""),"")</f>
        <v/>
      </c>
      <c r="W581" s="1" t="str">
        <f>IF(IFERROR('1-Kurs'!W581/'1-Kurs'!W580-1,"")&lt;&gt;-100%,IFERROR('1-Kurs'!W581/'1-Kurs'!W580-1,""),"")</f>
        <v/>
      </c>
      <c r="X581" s="1" t="str">
        <f>IF(IFERROR('1-Kurs'!X581/'1-Kurs'!X580-1,"")&lt;&gt;-100%,IFERROR('1-Kurs'!X581/'1-Kurs'!X580-1,""),"")</f>
        <v/>
      </c>
      <c r="Y581" s="1" t="str">
        <f>IF(IFERROR('1-Kurs'!Y581/'1-Kurs'!Y580-1,"")&lt;&gt;-100%,IFERROR('1-Kurs'!Y581/'1-Kurs'!Y580-1,""),"")</f>
        <v/>
      </c>
      <c r="Z581" s="1" t="str">
        <f>IF(IFERROR('1-Kurs'!Z581/'1-Kurs'!Z580-1,"")&lt;&gt;-100%,IFERROR('1-Kurs'!Z581/'1-Kurs'!Z580-1,""),"")</f>
        <v/>
      </c>
      <c r="AA581" s="1" t="str">
        <f>IF(IFERROR('1-Kurs'!AA581/'1-Kurs'!AA580-1,"")&lt;&gt;-100%,IFERROR('1-Kurs'!AA581/'1-Kurs'!AA580-1,""),"")</f>
        <v/>
      </c>
      <c r="AB581" s="1" t="str">
        <f>IF(IFERROR('1-Kurs'!AB581/'1-Kurs'!AB580-1,"")&lt;&gt;-100%,IFERROR('1-Kurs'!AB581/'1-Kurs'!AB580-1,""),"")</f>
        <v/>
      </c>
      <c r="AC581" s="5"/>
    </row>
    <row r="582" spans="1:29" ht="12.75" customHeight="1" x14ac:dyDescent="0.2">
      <c r="A582" s="10"/>
      <c r="B582" s="1" t="str">
        <f>IFERROR('1-Kurs'!B582/'1-Kurs'!B581-1,"")</f>
        <v/>
      </c>
      <c r="C582" s="6"/>
      <c r="D582" s="6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2.75" x14ac:dyDescent="0.2">
      <c r="A583" s="21" t="s">
        <v>0</v>
      </c>
      <c r="B583" s="22">
        <f>(1+SUBTOTAL(101,Tabelle22[Aluminum]))^12-1</f>
        <v>-1.124429311428643E-3</v>
      </c>
      <c r="C583" s="22">
        <f>(1+SUBTOTAL(101,Tabelle22[Brent Crude]))^12-1</f>
        <v>0.13042402145063758</v>
      </c>
      <c r="D583" s="22">
        <f>(1+SUBTOTAL(101,Tabelle22[Coffee]))^12-1</f>
        <v>2.1373307369938477E-2</v>
      </c>
      <c r="E583" s="22">
        <f>(1+SUBTOTAL(101,Tabelle22[Copper (COMEX)]))^12-1</f>
        <v>0.10954783867268048</v>
      </c>
      <c r="F583" s="22">
        <f>(1+SUBTOTAL(101,Tabelle22[Corn]))^12-1</f>
        <v>-2.3893909934714963E-2</v>
      </c>
      <c r="G583" s="22">
        <f>(1+SUBTOTAL(101,Tabelle22[Cotton]))^12-1</f>
        <v>2.0263447340802543E-3</v>
      </c>
      <c r="H583" s="22">
        <f>(1+SUBTOTAL(101,Tabelle22[Gold]))^12-1</f>
        <v>5.8864119525688263E-2</v>
      </c>
      <c r="I583" s="22">
        <f>(1+SUBTOTAL(101,Tabelle22[Heating Oil]))^12-1</f>
        <v>9.2775220155590032E-2</v>
      </c>
      <c r="J583" s="22">
        <f>(1+SUBTOTAL(101,Tabelle22[Kansas Wheat]))^12-1</f>
        <v>3.8030190661941798E-2</v>
      </c>
      <c r="K583" s="22">
        <f>(1+SUBTOTAL(101,Tabelle22[Lean Hogs]))^12-1</f>
        <v>-4.4804183016259436E-2</v>
      </c>
      <c r="L583" s="22">
        <f>(1+SUBTOTAL(101,Tabelle22[Live Cattle]))^12-1</f>
        <v>2.9409532334702115E-2</v>
      </c>
      <c r="M583" s="22">
        <f>(1+SUBTOTAL(101,Tabelle22[Natural Gas]))^12-1</f>
        <v>-6.1689604747462545E-2</v>
      </c>
      <c r="N583" s="22">
        <f>(1+SUBTOTAL(101,Tabelle22[Nickel]))^12-1</f>
        <v>0.10060209922778762</v>
      </c>
      <c r="O583" s="22">
        <f>(1+SUBTOTAL(101,Tabelle22[Silver]))^12-1</f>
        <v>9.8189309317753048E-2</v>
      </c>
      <c r="P583" s="22">
        <f>(1+SUBTOTAL(101,Tabelle22[Soybeans]))^12-1</f>
        <v>9.1226328579608884E-2</v>
      </c>
      <c r="Q583" s="22">
        <f>(1+SUBTOTAL(101,Tabelle22[Soybean Meal]))^12-1</f>
        <v>0.15065263869033263</v>
      </c>
      <c r="R583" s="22">
        <f>(1+SUBTOTAL(101,Tabelle22[Soybean Oil]))^12-1</f>
        <v>2.4800734340286956E-2</v>
      </c>
      <c r="S583" s="22">
        <f>(1+SUBTOTAL(101,Tabelle22[Sugar]))^12-1</f>
        <v>7.5612540938791772E-2</v>
      </c>
      <c r="T583" s="22">
        <f>(1+SUBTOTAL(101,Tabelle22[Unleaded Gasoline]))^12-1</f>
        <v>0.13717726032575661</v>
      </c>
      <c r="U583" s="22">
        <f>(1+SUBTOTAL(101,Tabelle22[Wheat]))^12-1</f>
        <v>-2.7176440830719795E-2</v>
      </c>
      <c r="V583" s="22"/>
      <c r="W583" s="22">
        <f>(1+SUBTOTAL(101,Tabelle22[Sugar]))^12-1</f>
        <v>7.5612540938791772E-2</v>
      </c>
      <c r="X583" s="22">
        <f>(1+SUBTOTAL(101,Tabelle22[Sugar]))^12-1</f>
        <v>7.5612540938791772E-2</v>
      </c>
      <c r="Y583" s="22">
        <f>(1+SUBTOTAL(101,Tabelle22[Lead]))^12-1</f>
        <v>9.6920540210953643E-2</v>
      </c>
      <c r="Z583" s="22">
        <f>(1+SUBTOTAL(101,Tabelle22[Platinum]))^12-1</f>
        <v>9.9560607499770137E-2</v>
      </c>
      <c r="AA583" s="22">
        <f>(1+SUBTOTAL(101,Tabelle22[Tin]))^12-1</f>
        <v>9.7814663396570189E-2</v>
      </c>
      <c r="AB583" s="23"/>
      <c r="AC583" s="23"/>
    </row>
    <row r="584" spans="1:29" ht="12.75" x14ac:dyDescent="0.2">
      <c r="M584" s="6"/>
      <c r="X584" s="3"/>
      <c r="Y584" s="3"/>
      <c r="Z584" s="3"/>
      <c r="AA584" s="3"/>
    </row>
    <row r="585" spans="1:29" ht="12.75" x14ac:dyDescent="0.2">
      <c r="M585" s="6"/>
      <c r="X585" s="3"/>
      <c r="Y585" s="3"/>
      <c r="Z585" s="3"/>
      <c r="AA585" s="3"/>
    </row>
    <row r="586" spans="1:29" ht="12.75" x14ac:dyDescent="0.2">
      <c r="B586" s="4">
        <f>RANK(Tabelle22[[#Totals],[Aluminum]],Tabelle22[[#Totals],[Aluminum]:[Sugar]],0)</f>
        <v>15</v>
      </c>
      <c r="C586" s="4">
        <f>RANK(Tabelle22[[#Totals],[Brent Crude]],Tabelle22[[#Totals],[Aluminum]:[Sugar]],0)</f>
        <v>2</v>
      </c>
      <c r="D586" s="4">
        <f>RANK(Tabelle22[[#Totals],[Coffee]],Tabelle22[[#Totals],[Aluminum]:[Sugar]],0)</f>
        <v>13</v>
      </c>
      <c r="E586" s="4">
        <f>RANK(Tabelle22[[#Totals],[Copper (COMEX)]],Tabelle22[[#Totals],[Aluminum]:[Sugar]],0)</f>
        <v>3</v>
      </c>
      <c r="F586" s="4">
        <f>RANK(Tabelle22[[#Totals],[Corn]],Tabelle22[[#Totals],[Aluminum]:[Sugar]],0)</f>
        <v>16</v>
      </c>
      <c r="G586" s="4">
        <f>RANK(Tabelle22[[#Totals],[Cotton]],Tabelle22[[#Totals],[Aluminum]:[Sugar]],0)</f>
        <v>14</v>
      </c>
      <c r="H586" s="4">
        <f>RANK(Tabelle22[[#Totals],[Gold]],Tabelle22[[#Totals],[Aluminum]:[Sugar]],0)</f>
        <v>9</v>
      </c>
      <c r="I586" s="4">
        <f>RANK(Tabelle22[[#Totals],[Heating Oil]],Tabelle22[[#Totals],[Aluminum]:[Sugar]],0)</f>
        <v>6</v>
      </c>
      <c r="J586" s="4">
        <f>RANK(Tabelle22[[#Totals],[Kansas Wheat]],Tabelle22[[#Totals],[Aluminum]:[Sugar]],0)</f>
        <v>10</v>
      </c>
      <c r="K586" s="4">
        <f>RANK(Tabelle22[[#Totals],[Lean Hogs]],Tabelle22[[#Totals],[Aluminum]:[Sugar]],0)</f>
        <v>17</v>
      </c>
      <c r="L586" s="4">
        <f>RANK(Tabelle22[[#Totals],[Live Cattle]],Tabelle22[[#Totals],[Aluminum]:[Sugar]],0)</f>
        <v>11</v>
      </c>
      <c r="M586" s="4">
        <f>RANK(Tabelle22[[#Totals],[Natural Gas]],Tabelle22[[#Totals],[Aluminum]:[Sugar]],0)</f>
        <v>18</v>
      </c>
      <c r="N586" s="4">
        <f>RANK(Tabelle22[[#Totals],[Nickel]],Tabelle22[[#Totals],[Aluminum]:[Sugar]],0)</f>
        <v>4</v>
      </c>
      <c r="O586" s="4">
        <f>RANK(Tabelle22[[#Totals],[Silver]],Tabelle22[[#Totals],[Aluminum]:[Sugar]],0)</f>
        <v>5</v>
      </c>
      <c r="P586" s="4">
        <f>RANK(Tabelle22[[#Totals],[Soybeans]],Tabelle22[[#Totals],[Aluminum]:[Sugar]],0)</f>
        <v>7</v>
      </c>
      <c r="Q586" s="4">
        <f>RANK(Tabelle22[[#Totals],[Soybean Meal]],Tabelle22[[#Totals],[Aluminum]:[Sugar]],0)</f>
        <v>1</v>
      </c>
      <c r="R586" s="4">
        <f>RANK(Tabelle22[[#Totals],[Soybean Oil]],Tabelle22[[#Totals],[Aluminum]:[Sugar]],0)</f>
        <v>12</v>
      </c>
      <c r="S586" s="4">
        <f>RANK(Tabelle22[[#Totals],[Sugar]],Tabelle22[[#Totals],[Aluminum]:[Sugar]],0)</f>
        <v>8</v>
      </c>
      <c r="X586" s="3"/>
      <c r="Y586" s="3"/>
      <c r="Z586" s="3"/>
      <c r="AA586" s="3"/>
    </row>
    <row r="587" spans="1:29" ht="12.75" x14ac:dyDescent="0.2">
      <c r="M587" s="6"/>
      <c r="X587" s="3"/>
      <c r="Y587" s="3"/>
      <c r="Z587" s="3"/>
      <c r="AA587" s="3"/>
    </row>
    <row r="588" spans="1:29" ht="12.75" x14ac:dyDescent="0.2">
      <c r="M588" s="6"/>
      <c r="X588" s="3"/>
      <c r="Y588" s="3"/>
      <c r="Z588" s="3"/>
      <c r="AA588" s="3"/>
    </row>
    <row r="589" spans="1:29" ht="12.75" x14ac:dyDescent="0.2">
      <c r="M589" s="6"/>
      <c r="X589" s="3"/>
      <c r="Y589" s="3"/>
      <c r="Z589" s="3"/>
      <c r="AA589" s="3"/>
    </row>
    <row r="590" spans="1:29" ht="12.75" x14ac:dyDescent="0.2">
      <c r="M590" s="6"/>
      <c r="X590" s="3"/>
      <c r="Y590" s="3"/>
      <c r="Z590" s="3"/>
      <c r="AA590" s="3"/>
    </row>
    <row r="591" spans="1:29" ht="12.75" x14ac:dyDescent="0.2">
      <c r="M591" s="6"/>
      <c r="X591" s="3"/>
      <c r="Y591" s="3"/>
      <c r="Z591" s="3"/>
      <c r="AA591" s="3"/>
    </row>
    <row r="592" spans="1:29" ht="12.75" x14ac:dyDescent="0.2">
      <c r="M592" s="6"/>
      <c r="X592" s="3"/>
      <c r="Y592" s="3"/>
      <c r="Z592" s="3"/>
      <c r="AA592" s="3"/>
    </row>
    <row r="593" spans="13:27" ht="12.75" x14ac:dyDescent="0.2">
      <c r="M593" s="6"/>
      <c r="X593" s="3"/>
      <c r="Y593" s="3"/>
      <c r="Z593" s="3"/>
      <c r="AA593" s="3"/>
    </row>
    <row r="594" spans="13:27" ht="12.75" x14ac:dyDescent="0.2">
      <c r="M594" s="6"/>
      <c r="X594" s="3"/>
      <c r="Y594" s="3"/>
      <c r="Z594" s="3"/>
      <c r="AA594" s="3"/>
    </row>
    <row r="595" spans="13:27" ht="12.75" x14ac:dyDescent="0.2">
      <c r="M595" s="6"/>
      <c r="X595" s="3"/>
      <c r="Y595" s="3"/>
      <c r="Z595" s="3"/>
      <c r="AA595" s="3"/>
    </row>
    <row r="596" spans="13:27" ht="12.75" x14ac:dyDescent="0.2">
      <c r="M596" s="6"/>
      <c r="X596" s="3"/>
      <c r="Y596" s="3"/>
      <c r="Z596" s="3"/>
      <c r="AA596" s="3"/>
    </row>
    <row r="597" spans="13:27" ht="12.75" x14ac:dyDescent="0.2">
      <c r="M597" s="6"/>
      <c r="X597" s="3"/>
      <c r="Y597" s="3"/>
      <c r="Z597" s="3"/>
      <c r="AA597" s="3"/>
    </row>
    <row r="598" spans="13:27" ht="12.75" x14ac:dyDescent="0.2">
      <c r="M598" s="6"/>
      <c r="X598" s="3"/>
      <c r="Y598" s="3"/>
      <c r="Z598" s="3"/>
      <c r="AA598" s="3"/>
    </row>
    <row r="599" spans="13:27" ht="12.75" x14ac:dyDescent="0.2">
      <c r="M599" s="6"/>
      <c r="X599" s="3"/>
      <c r="Y599" s="3"/>
      <c r="Z599" s="3"/>
      <c r="AA599" s="3"/>
    </row>
    <row r="600" spans="13:27" ht="12.75" x14ac:dyDescent="0.2">
      <c r="M600" s="6"/>
      <c r="X600" s="3"/>
      <c r="Y600" s="3"/>
      <c r="Z600" s="3"/>
      <c r="AA600" s="3"/>
    </row>
    <row r="601" spans="13:27" ht="12.75" x14ac:dyDescent="0.2">
      <c r="M601" s="6"/>
      <c r="X601" s="3"/>
      <c r="Y601" s="3"/>
      <c r="Z601" s="3"/>
      <c r="AA601" s="3"/>
    </row>
    <row r="602" spans="13:27" ht="12.75" x14ac:dyDescent="0.2">
      <c r="M602" s="6"/>
      <c r="X602" s="3"/>
      <c r="Y602" s="3"/>
      <c r="Z602" s="3"/>
      <c r="AA602" s="3"/>
    </row>
    <row r="603" spans="13:27" ht="12.75" x14ac:dyDescent="0.2">
      <c r="M603" s="6"/>
      <c r="X603" s="3"/>
      <c r="Y603" s="3"/>
      <c r="Z603" s="3"/>
      <c r="AA603" s="3"/>
    </row>
    <row r="604" spans="13:27" ht="12.75" x14ac:dyDescent="0.2">
      <c r="M604" s="6"/>
      <c r="X604" s="3"/>
      <c r="Y604" s="3"/>
      <c r="Z604" s="3"/>
      <c r="AA604" s="3"/>
    </row>
    <row r="605" spans="13:27" ht="12.75" x14ac:dyDescent="0.2">
      <c r="M605" s="6"/>
      <c r="X605" s="3"/>
      <c r="Y605" s="3"/>
      <c r="Z605" s="3"/>
      <c r="AA605" s="3"/>
    </row>
    <row r="606" spans="13:27" ht="12.75" x14ac:dyDescent="0.2">
      <c r="M606" s="6"/>
      <c r="X606" s="3"/>
      <c r="Y606" s="3"/>
      <c r="Z606" s="3"/>
      <c r="AA606" s="3"/>
    </row>
    <row r="607" spans="13:27" ht="12.75" x14ac:dyDescent="0.2">
      <c r="M607" s="6"/>
      <c r="X607" s="3"/>
      <c r="Y607" s="3"/>
      <c r="Z607" s="3"/>
      <c r="AA607" s="3"/>
    </row>
    <row r="608" spans="13:27" ht="12.75" x14ac:dyDescent="0.2">
      <c r="M608" s="6"/>
      <c r="X608" s="3"/>
      <c r="Y608" s="3"/>
      <c r="Z608" s="3"/>
      <c r="AA608" s="3"/>
    </row>
    <row r="609" spans="13:27" ht="12.75" x14ac:dyDescent="0.2">
      <c r="M609" s="6"/>
      <c r="X609" s="3"/>
      <c r="Y609" s="3"/>
      <c r="Z609" s="3"/>
      <c r="AA609" s="3"/>
    </row>
    <row r="610" spans="13:27" ht="12.75" x14ac:dyDescent="0.2">
      <c r="M610" s="6"/>
      <c r="X610" s="3"/>
      <c r="Y610" s="3"/>
      <c r="Z610" s="3"/>
      <c r="AA610" s="3"/>
    </row>
    <row r="611" spans="13:27" ht="12.75" x14ac:dyDescent="0.2">
      <c r="M611" s="6"/>
      <c r="X611" s="3"/>
      <c r="Y611" s="3"/>
      <c r="Z611" s="3"/>
      <c r="AA611" s="3"/>
    </row>
    <row r="612" spans="13:27" ht="12.75" x14ac:dyDescent="0.2">
      <c r="M612" s="6"/>
      <c r="X612" s="3"/>
      <c r="Y612" s="3"/>
      <c r="Z612" s="3"/>
      <c r="AA612" s="3"/>
    </row>
    <row r="613" spans="13:27" ht="12.75" x14ac:dyDescent="0.2">
      <c r="M613" s="6"/>
      <c r="X613" s="3"/>
      <c r="Y613" s="3"/>
      <c r="Z613" s="3"/>
      <c r="AA613" s="3"/>
    </row>
    <row r="614" spans="13:27" ht="12.75" x14ac:dyDescent="0.2">
      <c r="M614" s="6"/>
      <c r="X614" s="3"/>
      <c r="Y614" s="3"/>
      <c r="Z614" s="3"/>
      <c r="AA614" s="3"/>
    </row>
    <row r="615" spans="13:27" ht="12.75" x14ac:dyDescent="0.2">
      <c r="M615" s="6"/>
      <c r="X615" s="3"/>
      <c r="Y615" s="3"/>
      <c r="Z615" s="3"/>
      <c r="AA615" s="3"/>
    </row>
    <row r="616" spans="13:27" ht="12.75" x14ac:dyDescent="0.2">
      <c r="M616" s="6"/>
      <c r="X616" s="3"/>
      <c r="Y616" s="3"/>
      <c r="Z616" s="3"/>
      <c r="AA616" s="3"/>
    </row>
    <row r="617" spans="13:27" ht="12.75" x14ac:dyDescent="0.2">
      <c r="M617" s="6"/>
      <c r="X617" s="3"/>
      <c r="Y617" s="3"/>
      <c r="Z617" s="3"/>
      <c r="AA617" s="3"/>
    </row>
    <row r="618" spans="13:27" ht="12.75" x14ac:dyDescent="0.2">
      <c r="M618" s="6"/>
      <c r="X618" s="3"/>
      <c r="Y618" s="3"/>
      <c r="Z618" s="3"/>
      <c r="AA618" s="3"/>
    </row>
    <row r="619" spans="13:27" ht="12.75" x14ac:dyDescent="0.2">
      <c r="M619" s="6"/>
      <c r="X619" s="3"/>
      <c r="Y619" s="3"/>
      <c r="Z619" s="3"/>
      <c r="AA619" s="3"/>
    </row>
    <row r="620" spans="13:27" ht="12.75" x14ac:dyDescent="0.2">
      <c r="M620" s="6"/>
      <c r="X620" s="3"/>
      <c r="Y620" s="3"/>
      <c r="Z620" s="3"/>
      <c r="AA620" s="3"/>
    </row>
    <row r="621" spans="13:27" ht="12.75" x14ac:dyDescent="0.2">
      <c r="M621" s="6"/>
      <c r="X621" s="3"/>
      <c r="Y621" s="3"/>
      <c r="Z621" s="3"/>
      <c r="AA621" s="3"/>
    </row>
    <row r="622" spans="13:27" ht="12.75" x14ac:dyDescent="0.2">
      <c r="M622" s="6"/>
      <c r="X622" s="3"/>
      <c r="Y622" s="3"/>
      <c r="Z622" s="3"/>
      <c r="AA622" s="3"/>
    </row>
    <row r="623" spans="13:27" ht="12.75" x14ac:dyDescent="0.2">
      <c r="M623" s="6"/>
      <c r="X623" s="3"/>
      <c r="Y623" s="3"/>
      <c r="Z623" s="3"/>
      <c r="AA623" s="3"/>
    </row>
    <row r="624" spans="13:27" ht="12.75" x14ac:dyDescent="0.2">
      <c r="M624" s="6"/>
      <c r="X624" s="3"/>
      <c r="Y624" s="3"/>
      <c r="Z624" s="3"/>
      <c r="AA624" s="3"/>
    </row>
    <row r="625" spans="13:27" ht="12.75" x14ac:dyDescent="0.2">
      <c r="M625" s="6"/>
      <c r="X625" s="3"/>
      <c r="Y625" s="3"/>
      <c r="Z625" s="3"/>
      <c r="AA625" s="3"/>
    </row>
    <row r="626" spans="13:27" ht="12.75" x14ac:dyDescent="0.2">
      <c r="M626" s="6"/>
      <c r="X626" s="3"/>
      <c r="Y626" s="3"/>
      <c r="Z626" s="3"/>
      <c r="AA626" s="3"/>
    </row>
    <row r="627" spans="13:27" ht="12.75" x14ac:dyDescent="0.2">
      <c r="M627" s="6"/>
      <c r="X627" s="3"/>
      <c r="Y627" s="3"/>
      <c r="Z627" s="3"/>
      <c r="AA627" s="3"/>
    </row>
    <row r="628" spans="13:27" ht="12.75" x14ac:dyDescent="0.2">
      <c r="M628" s="6"/>
      <c r="X628" s="3"/>
      <c r="Y628" s="3"/>
      <c r="Z628" s="3"/>
      <c r="AA628" s="3"/>
    </row>
    <row r="629" spans="13:27" ht="12.75" x14ac:dyDescent="0.2">
      <c r="M629" s="6"/>
      <c r="X629" s="3"/>
      <c r="Y629" s="3"/>
      <c r="Z629" s="3"/>
      <c r="AA629" s="3"/>
    </row>
    <row r="630" spans="13:27" ht="12.75" x14ac:dyDescent="0.2">
      <c r="M630" s="6"/>
      <c r="X630" s="3"/>
      <c r="Y630" s="3"/>
      <c r="Z630" s="3"/>
      <c r="AA630" s="3"/>
    </row>
    <row r="631" spans="13:27" ht="12.75" x14ac:dyDescent="0.2">
      <c r="M631" s="6"/>
      <c r="X631" s="3"/>
      <c r="Y631" s="3"/>
      <c r="Z631" s="3"/>
      <c r="AA631" s="3"/>
    </row>
    <row r="632" spans="13:27" ht="12.75" x14ac:dyDescent="0.2">
      <c r="M632" s="6"/>
      <c r="X632" s="3"/>
      <c r="Y632" s="3"/>
      <c r="Z632" s="3"/>
      <c r="AA632" s="3"/>
    </row>
    <row r="633" spans="13:27" ht="12.75" x14ac:dyDescent="0.2">
      <c r="M633" s="6"/>
      <c r="X633" s="3"/>
      <c r="Y633" s="3"/>
      <c r="Z633" s="3"/>
      <c r="AA633" s="3"/>
    </row>
    <row r="634" spans="13:27" ht="12.75" x14ac:dyDescent="0.2">
      <c r="M634" s="6"/>
      <c r="X634" s="3"/>
      <c r="Y634" s="3"/>
      <c r="Z634" s="3"/>
      <c r="AA634" s="3"/>
    </row>
    <row r="635" spans="13:27" ht="12.75" x14ac:dyDescent="0.2">
      <c r="M635" s="6"/>
      <c r="X635" s="3"/>
      <c r="Y635" s="3"/>
      <c r="Z635" s="3"/>
      <c r="AA635" s="3"/>
    </row>
    <row r="636" spans="13:27" ht="12.75" x14ac:dyDescent="0.2">
      <c r="M636" s="6"/>
      <c r="X636" s="3"/>
      <c r="Y636" s="3"/>
      <c r="Z636" s="3"/>
      <c r="AA636" s="3"/>
    </row>
    <row r="637" spans="13:27" ht="12.75" x14ac:dyDescent="0.2">
      <c r="M637" s="6"/>
      <c r="X637" s="3"/>
      <c r="Y637" s="3"/>
      <c r="Z637" s="3"/>
      <c r="AA637" s="3"/>
    </row>
    <row r="638" spans="13:27" ht="12.75" x14ac:dyDescent="0.2">
      <c r="M638" s="6"/>
      <c r="X638" s="3"/>
      <c r="Y638" s="3"/>
      <c r="Z638" s="3"/>
      <c r="AA638" s="3"/>
    </row>
    <row r="639" spans="13:27" ht="12.75" x14ac:dyDescent="0.2">
      <c r="M639" s="6"/>
      <c r="X639" s="3"/>
      <c r="Y639" s="3"/>
      <c r="Z639" s="3"/>
      <c r="AA639" s="3"/>
    </row>
    <row r="640" spans="13:27" ht="12.75" x14ac:dyDescent="0.2">
      <c r="M640" s="6"/>
      <c r="X640" s="3"/>
      <c r="Y640" s="3"/>
      <c r="Z640" s="3"/>
      <c r="AA640" s="3"/>
    </row>
    <row r="641" spans="13:27" ht="12.75" x14ac:dyDescent="0.2">
      <c r="M641" s="6"/>
      <c r="X641" s="3"/>
      <c r="Y641" s="3"/>
      <c r="Z641" s="3"/>
      <c r="AA641" s="3"/>
    </row>
    <row r="642" spans="13:27" ht="12.75" x14ac:dyDescent="0.2">
      <c r="M642" s="6"/>
      <c r="X642" s="3"/>
      <c r="Y642" s="3"/>
      <c r="Z642" s="3"/>
      <c r="AA642" s="3"/>
    </row>
    <row r="643" spans="13:27" ht="12.75" x14ac:dyDescent="0.2">
      <c r="M643" s="6"/>
      <c r="X643" s="3"/>
      <c r="Y643" s="3"/>
      <c r="Z643" s="3"/>
      <c r="AA643" s="3"/>
    </row>
    <row r="644" spans="13:27" ht="12.75" x14ac:dyDescent="0.2">
      <c r="M644" s="6"/>
      <c r="X644" s="3"/>
      <c r="Y644" s="3"/>
      <c r="Z644" s="3"/>
      <c r="AA644" s="3"/>
    </row>
    <row r="645" spans="13:27" ht="12.75" x14ac:dyDescent="0.2">
      <c r="M645" s="6"/>
      <c r="X645" s="3"/>
      <c r="Y645" s="3"/>
      <c r="Z645" s="3"/>
      <c r="AA645" s="3"/>
    </row>
    <row r="646" spans="13:27" ht="12.75" x14ac:dyDescent="0.2">
      <c r="M646" s="6"/>
      <c r="X646" s="3"/>
      <c r="Y646" s="3"/>
      <c r="Z646" s="3"/>
      <c r="AA646" s="3"/>
    </row>
    <row r="647" spans="13:27" ht="12.75" x14ac:dyDescent="0.2">
      <c r="M647" s="6"/>
      <c r="X647" s="3"/>
      <c r="Y647" s="3"/>
      <c r="Z647" s="3"/>
      <c r="AA647" s="3"/>
    </row>
    <row r="648" spans="13:27" ht="12.75" x14ac:dyDescent="0.2">
      <c r="M648" s="6"/>
      <c r="X648" s="3"/>
      <c r="Y648" s="3"/>
      <c r="Z648" s="3"/>
      <c r="AA648" s="3"/>
    </row>
    <row r="649" spans="13:27" ht="12.75" x14ac:dyDescent="0.2">
      <c r="M649" s="6"/>
      <c r="X649" s="3"/>
      <c r="Y649" s="3"/>
      <c r="Z649" s="3"/>
      <c r="AA649" s="3"/>
    </row>
    <row r="650" spans="13:27" ht="12.75" x14ac:dyDescent="0.2">
      <c r="M650" s="6"/>
      <c r="X650" s="3"/>
      <c r="Y650" s="3"/>
      <c r="Z650" s="3"/>
      <c r="AA650" s="3"/>
    </row>
    <row r="651" spans="13:27" ht="12.75" x14ac:dyDescent="0.2">
      <c r="M651" s="6"/>
      <c r="X651" s="3"/>
      <c r="Y651" s="3"/>
      <c r="Z651" s="3"/>
      <c r="AA651" s="3"/>
    </row>
    <row r="652" spans="13:27" ht="12.75" x14ac:dyDescent="0.2">
      <c r="M652" s="6"/>
      <c r="X652" s="3"/>
      <c r="Y652" s="3"/>
      <c r="Z652" s="3"/>
      <c r="AA652" s="3"/>
    </row>
    <row r="653" spans="13:27" ht="12.75" x14ac:dyDescent="0.2">
      <c r="M653" s="6"/>
      <c r="X653" s="3"/>
      <c r="Y653" s="3"/>
      <c r="Z653" s="3"/>
      <c r="AA653" s="3"/>
    </row>
    <row r="654" spans="13:27" ht="12.75" x14ac:dyDescent="0.2">
      <c r="M654" s="6"/>
      <c r="X654" s="3"/>
      <c r="Y654" s="3"/>
      <c r="Z654" s="3"/>
      <c r="AA654" s="3"/>
    </row>
    <row r="655" spans="13:27" ht="12.75" x14ac:dyDescent="0.2">
      <c r="M655" s="6"/>
      <c r="X655" s="3"/>
      <c r="Y655" s="3"/>
      <c r="Z655" s="3"/>
      <c r="AA655" s="3"/>
    </row>
    <row r="656" spans="13:27" ht="12.75" x14ac:dyDescent="0.2">
      <c r="M656" s="6"/>
      <c r="X656" s="3"/>
      <c r="Y656" s="3"/>
      <c r="Z656" s="3"/>
      <c r="AA656" s="3"/>
    </row>
    <row r="657" spans="13:27" ht="12.75" x14ac:dyDescent="0.2">
      <c r="M657" s="6"/>
      <c r="X657" s="3"/>
      <c r="Y657" s="3"/>
      <c r="Z657" s="3"/>
      <c r="AA657" s="3"/>
    </row>
    <row r="658" spans="13:27" ht="12.75" x14ac:dyDescent="0.2">
      <c r="M658" s="6"/>
      <c r="X658" s="3"/>
      <c r="Y658" s="3"/>
      <c r="Z658" s="3"/>
      <c r="AA658" s="3"/>
    </row>
    <row r="659" spans="13:27" ht="12.75" x14ac:dyDescent="0.2">
      <c r="M659" s="6"/>
      <c r="X659" s="3"/>
      <c r="Y659" s="3"/>
      <c r="Z659" s="3"/>
      <c r="AA659" s="3"/>
    </row>
    <row r="660" spans="13:27" ht="12.75" x14ac:dyDescent="0.2">
      <c r="M660" s="6"/>
      <c r="X660" s="3"/>
      <c r="Y660" s="3"/>
      <c r="Z660" s="3"/>
      <c r="AA660" s="3"/>
    </row>
    <row r="661" spans="13:27" ht="12.75" x14ac:dyDescent="0.2">
      <c r="M661" s="6"/>
      <c r="X661" s="3"/>
      <c r="Y661" s="3"/>
      <c r="Z661" s="3"/>
      <c r="AA661" s="3"/>
    </row>
    <row r="662" spans="13:27" ht="12.75" x14ac:dyDescent="0.2">
      <c r="M662" s="6"/>
      <c r="X662" s="3"/>
      <c r="Y662" s="3"/>
      <c r="Z662" s="3"/>
      <c r="AA662" s="3"/>
    </row>
    <row r="663" spans="13:27" ht="12.75" x14ac:dyDescent="0.2">
      <c r="M663" s="6"/>
      <c r="X663" s="3"/>
      <c r="Y663" s="3"/>
      <c r="Z663" s="3"/>
      <c r="AA663" s="3"/>
    </row>
    <row r="664" spans="13:27" ht="12.75" x14ac:dyDescent="0.2">
      <c r="M664" s="6"/>
      <c r="X664" s="3"/>
      <c r="Y664" s="3"/>
      <c r="Z664" s="3"/>
      <c r="AA664" s="3"/>
    </row>
    <row r="665" spans="13:27" ht="12.75" x14ac:dyDescent="0.2">
      <c r="M665" s="6"/>
      <c r="X665" s="3"/>
      <c r="Y665" s="3"/>
      <c r="Z665" s="3"/>
      <c r="AA665" s="3"/>
    </row>
    <row r="666" spans="13:27" ht="12.75" x14ac:dyDescent="0.2">
      <c r="M666" s="6"/>
      <c r="X666" s="3"/>
      <c r="Y666" s="3"/>
      <c r="Z666" s="3"/>
      <c r="AA666" s="3"/>
    </row>
    <row r="667" spans="13:27" ht="12.75" x14ac:dyDescent="0.2">
      <c r="M667" s="6"/>
      <c r="X667" s="3"/>
      <c r="Y667" s="3"/>
      <c r="Z667" s="3"/>
      <c r="AA667" s="3"/>
    </row>
    <row r="668" spans="13:27" ht="12.75" x14ac:dyDescent="0.2">
      <c r="M668" s="6"/>
      <c r="X668" s="3"/>
      <c r="Y668" s="3"/>
      <c r="Z668" s="3"/>
      <c r="AA668" s="3"/>
    </row>
    <row r="669" spans="13:27" ht="12.75" x14ac:dyDescent="0.2">
      <c r="M669" s="6"/>
      <c r="X669" s="3"/>
      <c r="Y669" s="3"/>
      <c r="Z669" s="3"/>
      <c r="AA669" s="3"/>
    </row>
    <row r="670" spans="13:27" ht="12.75" x14ac:dyDescent="0.2">
      <c r="M670" s="6"/>
      <c r="X670" s="3"/>
      <c r="Y670" s="3"/>
      <c r="Z670" s="3"/>
      <c r="AA670" s="3"/>
    </row>
    <row r="671" spans="13:27" ht="12.75" x14ac:dyDescent="0.2">
      <c r="M671" s="6"/>
      <c r="X671" s="3"/>
      <c r="Y671" s="3"/>
      <c r="Z671" s="3"/>
      <c r="AA671" s="3"/>
    </row>
    <row r="672" spans="13:27" ht="12.75" x14ac:dyDescent="0.2">
      <c r="M672" s="6"/>
      <c r="X672" s="3"/>
      <c r="Y672" s="3"/>
      <c r="Z672" s="3"/>
      <c r="AA672" s="3"/>
    </row>
    <row r="673" spans="13:27" ht="12.75" x14ac:dyDescent="0.2">
      <c r="M673" s="6"/>
      <c r="X673" s="3"/>
      <c r="Y673" s="3"/>
      <c r="Z673" s="3"/>
      <c r="AA673" s="3"/>
    </row>
    <row r="674" spans="13:27" ht="12.75" x14ac:dyDescent="0.2">
      <c r="M674" s="6"/>
      <c r="X674" s="3"/>
      <c r="Y674" s="3"/>
      <c r="Z674" s="3"/>
      <c r="AA674" s="3"/>
    </row>
    <row r="675" spans="13:27" ht="12.75" x14ac:dyDescent="0.2">
      <c r="M675" s="6"/>
      <c r="X675" s="3"/>
      <c r="Y675" s="3"/>
      <c r="Z675" s="3"/>
      <c r="AA675" s="3"/>
    </row>
    <row r="676" spans="13:27" ht="12.75" x14ac:dyDescent="0.2">
      <c r="M676" s="6"/>
      <c r="X676" s="3"/>
      <c r="Y676" s="3"/>
      <c r="Z676" s="3"/>
      <c r="AA676" s="3"/>
    </row>
    <row r="677" spans="13:27" ht="12.75" x14ac:dyDescent="0.2">
      <c r="M677" s="6"/>
      <c r="X677" s="3"/>
      <c r="Y677" s="3"/>
      <c r="Z677" s="3"/>
      <c r="AA677" s="3"/>
    </row>
    <row r="678" spans="13:27" ht="12.75" x14ac:dyDescent="0.2">
      <c r="M678" s="6"/>
      <c r="X678" s="3"/>
      <c r="Y678" s="3"/>
      <c r="Z678" s="3"/>
      <c r="AA678" s="3"/>
    </row>
    <row r="679" spans="13:27" ht="12.75" x14ac:dyDescent="0.2">
      <c r="M679" s="6"/>
      <c r="X679" s="3"/>
      <c r="Y679" s="3"/>
      <c r="Z679" s="3"/>
      <c r="AA679" s="3"/>
    </row>
    <row r="680" spans="13:27" ht="12.75" x14ac:dyDescent="0.2">
      <c r="M680" s="6"/>
      <c r="X680" s="3"/>
      <c r="Y680" s="3"/>
      <c r="Z680" s="3"/>
      <c r="AA680" s="3"/>
    </row>
    <row r="681" spans="13:27" ht="12.75" x14ac:dyDescent="0.2">
      <c r="M681" s="6"/>
      <c r="X681" s="3"/>
      <c r="Y681" s="3"/>
      <c r="Z681" s="3"/>
      <c r="AA681" s="3"/>
    </row>
    <row r="682" spans="13:27" ht="12.75" x14ac:dyDescent="0.2">
      <c r="M682" s="6"/>
      <c r="X682" s="3"/>
      <c r="Y682" s="3"/>
      <c r="Z682" s="3"/>
      <c r="AA682" s="3"/>
    </row>
    <row r="683" spans="13:27" ht="12.75" x14ac:dyDescent="0.2">
      <c r="M683" s="6"/>
      <c r="X683" s="3"/>
      <c r="Y683" s="3"/>
      <c r="Z683" s="3"/>
      <c r="AA683" s="3"/>
    </row>
    <row r="684" spans="13:27" ht="12.75" x14ac:dyDescent="0.2">
      <c r="M684" s="6"/>
      <c r="X684" s="3"/>
      <c r="Y684" s="3"/>
      <c r="Z684" s="3"/>
      <c r="AA684" s="3"/>
    </row>
    <row r="685" spans="13:27" ht="12.75" x14ac:dyDescent="0.2">
      <c r="M685" s="6"/>
      <c r="X685" s="3"/>
      <c r="Y685" s="3"/>
      <c r="Z685" s="3"/>
      <c r="AA685" s="3"/>
    </row>
    <row r="686" spans="13:27" ht="12.75" x14ac:dyDescent="0.2">
      <c r="M686" s="6"/>
      <c r="X686" s="3"/>
      <c r="Y686" s="3"/>
      <c r="Z686" s="3"/>
      <c r="AA686" s="3"/>
    </row>
    <row r="687" spans="13:27" ht="12.75" x14ac:dyDescent="0.2">
      <c r="M687" s="6"/>
      <c r="X687" s="3"/>
      <c r="Y687" s="3"/>
      <c r="Z687" s="3"/>
      <c r="AA687" s="3"/>
    </row>
    <row r="688" spans="13:27" ht="12.75" x14ac:dyDescent="0.2">
      <c r="M688" s="6"/>
      <c r="X688" s="3"/>
      <c r="Y688" s="3"/>
      <c r="Z688" s="3"/>
      <c r="AA688" s="3"/>
    </row>
    <row r="689" spans="13:27" ht="12.75" x14ac:dyDescent="0.2">
      <c r="M689" s="6"/>
      <c r="X689" s="3"/>
      <c r="Y689" s="3"/>
      <c r="Z689" s="3"/>
      <c r="AA689" s="3"/>
    </row>
    <row r="690" spans="13:27" ht="12.75" x14ac:dyDescent="0.2">
      <c r="M690" s="6"/>
      <c r="X690" s="3"/>
      <c r="Y690" s="3"/>
      <c r="Z690" s="3"/>
      <c r="AA690" s="3"/>
    </row>
    <row r="691" spans="13:27" ht="12.75" x14ac:dyDescent="0.2">
      <c r="M691" s="6"/>
      <c r="X691" s="3"/>
      <c r="Y691" s="3"/>
      <c r="Z691" s="3"/>
      <c r="AA691" s="3"/>
    </row>
    <row r="692" spans="13:27" ht="12.75" x14ac:dyDescent="0.2">
      <c r="M692" s="6"/>
      <c r="X692" s="3"/>
      <c r="Y692" s="3"/>
      <c r="Z692" s="3"/>
      <c r="AA692" s="3"/>
    </row>
    <row r="693" spans="13:27" ht="12.75" x14ac:dyDescent="0.2">
      <c r="M693" s="6"/>
      <c r="X693" s="3"/>
      <c r="Y693" s="3"/>
      <c r="Z693" s="3"/>
      <c r="AA693" s="3"/>
    </row>
    <row r="694" spans="13:27" ht="12.75" x14ac:dyDescent="0.2">
      <c r="M694" s="6"/>
      <c r="X694" s="3"/>
      <c r="Y694" s="3"/>
      <c r="Z694" s="3"/>
      <c r="AA694" s="3"/>
    </row>
    <row r="695" spans="13:27" ht="12.75" x14ac:dyDescent="0.2">
      <c r="M695" s="6"/>
      <c r="X695" s="3"/>
      <c r="Y695" s="3"/>
      <c r="Z695" s="3"/>
      <c r="AA695" s="3"/>
    </row>
    <row r="696" spans="13:27" ht="12.75" x14ac:dyDescent="0.2">
      <c r="M696" s="6"/>
      <c r="X696" s="3"/>
      <c r="Y696" s="3"/>
      <c r="Z696" s="3"/>
      <c r="AA696" s="3"/>
    </row>
    <row r="697" spans="13:27" ht="12.75" x14ac:dyDescent="0.2">
      <c r="M697" s="6"/>
      <c r="X697" s="3"/>
      <c r="Y697" s="3"/>
      <c r="Z697" s="3"/>
      <c r="AA697" s="3"/>
    </row>
    <row r="698" spans="13:27" ht="12.75" x14ac:dyDescent="0.2">
      <c r="M698" s="6"/>
      <c r="X698" s="3"/>
      <c r="Y698" s="3"/>
      <c r="Z698" s="3"/>
      <c r="AA698" s="3"/>
    </row>
    <row r="699" spans="13:27" ht="12.75" x14ac:dyDescent="0.2">
      <c r="M699" s="6"/>
      <c r="X699" s="3"/>
      <c r="Y699" s="3"/>
      <c r="Z699" s="3"/>
      <c r="AA699" s="3"/>
    </row>
    <row r="700" spans="13:27" ht="12.75" x14ac:dyDescent="0.2">
      <c r="M700" s="6"/>
      <c r="X700" s="3"/>
      <c r="Y700" s="3"/>
      <c r="Z700" s="3"/>
      <c r="AA700" s="3"/>
    </row>
    <row r="701" spans="13:27" ht="12.75" x14ac:dyDescent="0.2">
      <c r="M701" s="6"/>
      <c r="X701" s="3"/>
      <c r="Y701" s="3"/>
      <c r="Z701" s="3"/>
      <c r="AA701" s="3"/>
    </row>
    <row r="702" spans="13:27" ht="12.75" x14ac:dyDescent="0.2">
      <c r="M702" s="6"/>
      <c r="X702" s="3"/>
      <c r="Y702" s="3"/>
      <c r="Z702" s="3"/>
      <c r="AA702" s="3"/>
    </row>
    <row r="703" spans="13:27" ht="12.75" x14ac:dyDescent="0.2">
      <c r="M703" s="6"/>
      <c r="X703" s="3"/>
      <c r="Y703" s="3"/>
      <c r="Z703" s="3"/>
      <c r="AA703" s="3"/>
    </row>
    <row r="704" spans="13:27" ht="12.75" x14ac:dyDescent="0.2">
      <c r="M704" s="6"/>
      <c r="X704" s="3"/>
      <c r="Y704" s="3"/>
      <c r="Z704" s="3"/>
      <c r="AA704" s="3"/>
    </row>
    <row r="705" spans="13:27" ht="12.75" x14ac:dyDescent="0.2">
      <c r="M705" s="6"/>
      <c r="X705" s="3"/>
      <c r="Y705" s="3"/>
      <c r="Z705" s="3"/>
      <c r="AA705" s="3"/>
    </row>
    <row r="706" spans="13:27" ht="12.75" x14ac:dyDescent="0.2">
      <c r="M706" s="6"/>
      <c r="X706" s="3"/>
      <c r="Y706" s="3"/>
      <c r="Z706" s="3"/>
      <c r="AA706" s="3"/>
    </row>
    <row r="707" spans="13:27" ht="12.75" x14ac:dyDescent="0.2">
      <c r="M707" s="6"/>
      <c r="X707" s="3"/>
      <c r="Y707" s="3"/>
      <c r="Z707" s="3"/>
      <c r="AA707" s="3"/>
    </row>
    <row r="708" spans="13:27" ht="12.75" x14ac:dyDescent="0.2">
      <c r="M708" s="6"/>
      <c r="X708" s="3"/>
      <c r="Y708" s="3"/>
      <c r="Z708" s="3"/>
      <c r="AA708" s="3"/>
    </row>
    <row r="709" spans="13:27" ht="12.75" x14ac:dyDescent="0.2">
      <c r="M709" s="6"/>
      <c r="X709" s="3"/>
      <c r="Y709" s="3"/>
      <c r="Z709" s="3"/>
      <c r="AA709" s="3"/>
    </row>
    <row r="710" spans="13:27" ht="12.75" x14ac:dyDescent="0.2">
      <c r="M710" s="6"/>
      <c r="X710" s="3"/>
      <c r="Y710" s="3"/>
      <c r="Z710" s="3"/>
      <c r="AA710" s="3"/>
    </row>
    <row r="711" spans="13:27" ht="12.75" x14ac:dyDescent="0.2">
      <c r="M711" s="6"/>
      <c r="X711" s="3"/>
      <c r="Y711" s="3"/>
      <c r="Z711" s="3"/>
      <c r="AA711" s="3"/>
    </row>
    <row r="712" spans="13:27" ht="12.75" x14ac:dyDescent="0.2">
      <c r="M712" s="6"/>
      <c r="X712" s="3"/>
      <c r="Y712" s="3"/>
      <c r="Z712" s="3"/>
      <c r="AA712" s="3"/>
    </row>
    <row r="713" spans="13:27" ht="12.75" x14ac:dyDescent="0.2">
      <c r="M713" s="6"/>
      <c r="X713" s="3"/>
      <c r="Y713" s="3"/>
      <c r="Z713" s="3"/>
      <c r="AA713" s="3"/>
    </row>
    <row r="714" spans="13:27" ht="12.75" x14ac:dyDescent="0.2">
      <c r="M714" s="6"/>
      <c r="X714" s="3"/>
      <c r="Y714" s="3"/>
      <c r="Z714" s="3"/>
      <c r="AA714" s="3"/>
    </row>
    <row r="715" spans="13:27" ht="12.75" x14ac:dyDescent="0.2">
      <c r="M715" s="6"/>
      <c r="X715" s="3"/>
      <c r="Y715" s="3"/>
      <c r="Z715" s="3"/>
      <c r="AA715" s="3"/>
    </row>
    <row r="716" spans="13:27" ht="12.75" x14ac:dyDescent="0.2">
      <c r="M716" s="6"/>
      <c r="X716" s="3"/>
      <c r="Y716" s="3"/>
      <c r="Z716" s="3"/>
      <c r="AA716" s="3"/>
    </row>
    <row r="717" spans="13:27" ht="12.75" x14ac:dyDescent="0.2">
      <c r="M717" s="6"/>
      <c r="X717" s="3"/>
      <c r="Y717" s="3"/>
      <c r="Z717" s="3"/>
      <c r="AA717" s="3"/>
    </row>
    <row r="718" spans="13:27" ht="12.75" x14ac:dyDescent="0.2">
      <c r="M718" s="6"/>
      <c r="X718" s="3"/>
      <c r="Y718" s="3"/>
      <c r="Z718" s="3"/>
      <c r="AA718" s="3"/>
    </row>
    <row r="719" spans="13:27" ht="12.75" x14ac:dyDescent="0.2">
      <c r="M719" s="6"/>
      <c r="X719" s="3"/>
      <c r="Y719" s="3"/>
      <c r="Z719" s="3"/>
      <c r="AA719" s="3"/>
    </row>
    <row r="720" spans="13:27" ht="12.75" x14ac:dyDescent="0.2">
      <c r="M720" s="6"/>
      <c r="X720" s="3"/>
      <c r="Y720" s="3"/>
      <c r="Z720" s="3"/>
      <c r="AA720" s="3"/>
    </row>
    <row r="721" spans="13:27" ht="12.75" x14ac:dyDescent="0.2">
      <c r="M721" s="6"/>
      <c r="X721" s="3"/>
      <c r="Y721" s="3"/>
      <c r="Z721" s="3"/>
      <c r="AA721" s="3"/>
    </row>
    <row r="722" spans="13:27" ht="12.75" x14ac:dyDescent="0.2">
      <c r="M722" s="6"/>
      <c r="X722" s="3"/>
      <c r="Y722" s="3"/>
      <c r="Z722" s="3"/>
      <c r="AA722" s="3"/>
    </row>
    <row r="723" spans="13:27" ht="12.75" x14ac:dyDescent="0.2">
      <c r="M723" s="6"/>
      <c r="X723" s="3"/>
      <c r="Y723" s="3"/>
      <c r="Z723" s="3"/>
      <c r="AA723" s="3"/>
    </row>
    <row r="724" spans="13:27" ht="12.75" x14ac:dyDescent="0.2">
      <c r="M724" s="6"/>
      <c r="X724" s="3"/>
      <c r="Y724" s="3"/>
      <c r="Z724" s="3"/>
      <c r="AA724" s="3"/>
    </row>
    <row r="725" spans="13:27" ht="12.75" x14ac:dyDescent="0.2">
      <c r="M725" s="6"/>
      <c r="X725" s="3"/>
      <c r="Y725" s="3"/>
      <c r="Z725" s="3"/>
      <c r="AA725" s="3"/>
    </row>
    <row r="726" spans="13:27" ht="12.75" x14ac:dyDescent="0.2">
      <c r="M726" s="6"/>
      <c r="X726" s="3"/>
      <c r="Y726" s="3"/>
      <c r="Z726" s="3"/>
      <c r="AA726" s="3"/>
    </row>
    <row r="727" spans="13:27" ht="12.75" x14ac:dyDescent="0.2">
      <c r="M727" s="6"/>
      <c r="X727" s="3"/>
      <c r="Y727" s="3"/>
      <c r="Z727" s="3"/>
      <c r="AA727" s="3"/>
    </row>
    <row r="728" spans="13:27" ht="12.75" x14ac:dyDescent="0.2">
      <c r="M728" s="6"/>
      <c r="X728" s="3"/>
      <c r="Y728" s="3"/>
      <c r="Z728" s="3"/>
      <c r="AA728" s="3"/>
    </row>
    <row r="729" spans="13:27" ht="12.75" x14ac:dyDescent="0.2">
      <c r="M729" s="6"/>
      <c r="X729" s="3"/>
      <c r="Y729" s="3"/>
      <c r="Z729" s="3"/>
      <c r="AA729" s="3"/>
    </row>
    <row r="730" spans="13:27" ht="12.75" x14ac:dyDescent="0.2">
      <c r="M730" s="6"/>
      <c r="X730" s="3"/>
      <c r="Y730" s="3"/>
      <c r="Z730" s="3"/>
      <c r="AA730" s="3"/>
    </row>
    <row r="731" spans="13:27" ht="12.75" x14ac:dyDescent="0.2">
      <c r="M731" s="6"/>
      <c r="X731" s="3"/>
      <c r="Y731" s="3"/>
      <c r="Z731" s="3"/>
      <c r="AA731" s="3"/>
    </row>
    <row r="732" spans="13:27" ht="12.75" x14ac:dyDescent="0.2">
      <c r="M732" s="6"/>
      <c r="X732" s="3"/>
      <c r="Y732" s="3"/>
      <c r="Z732" s="3"/>
      <c r="AA732" s="3"/>
    </row>
    <row r="733" spans="13:27" ht="12.75" x14ac:dyDescent="0.2">
      <c r="M733" s="6"/>
      <c r="X733" s="3"/>
      <c r="Y733" s="3"/>
      <c r="Z733" s="3"/>
      <c r="AA733" s="3"/>
    </row>
    <row r="734" spans="13:27" ht="12.75" x14ac:dyDescent="0.2">
      <c r="M734" s="6"/>
      <c r="X734" s="3"/>
      <c r="Y734" s="3"/>
      <c r="Z734" s="3"/>
      <c r="AA734" s="3"/>
    </row>
    <row r="735" spans="13:27" ht="12.75" x14ac:dyDescent="0.2">
      <c r="M735" s="6"/>
      <c r="X735" s="3"/>
      <c r="Y735" s="3"/>
      <c r="Z735" s="3"/>
      <c r="AA735" s="3"/>
    </row>
    <row r="736" spans="13:27" ht="12.75" x14ac:dyDescent="0.2">
      <c r="M736" s="6"/>
      <c r="X736" s="3"/>
      <c r="Y736" s="3"/>
      <c r="Z736" s="3"/>
      <c r="AA736" s="3"/>
    </row>
    <row r="737" spans="13:27" ht="12.75" x14ac:dyDescent="0.2">
      <c r="M737" s="6"/>
      <c r="X737" s="3"/>
      <c r="Y737" s="3"/>
      <c r="Z737" s="3"/>
      <c r="AA737" s="3"/>
    </row>
    <row r="738" spans="13:27" ht="12.75" x14ac:dyDescent="0.2">
      <c r="M738" s="6"/>
      <c r="X738" s="3"/>
      <c r="Y738" s="3"/>
      <c r="Z738" s="3"/>
      <c r="AA738" s="3"/>
    </row>
    <row r="739" spans="13:27" ht="12.75" x14ac:dyDescent="0.2">
      <c r="M739" s="6"/>
      <c r="X739" s="3"/>
      <c r="Y739" s="3"/>
      <c r="Z739" s="3"/>
      <c r="AA739" s="3"/>
    </row>
    <row r="740" spans="13:27" ht="12.75" x14ac:dyDescent="0.2">
      <c r="M740" s="6"/>
      <c r="X740" s="3"/>
      <c r="Y740" s="3"/>
      <c r="Z740" s="3"/>
      <c r="AA740" s="3"/>
    </row>
    <row r="741" spans="13:27" ht="12.75" x14ac:dyDescent="0.2">
      <c r="M741" s="6"/>
      <c r="X741" s="3"/>
      <c r="Y741" s="3"/>
      <c r="Z741" s="3"/>
      <c r="AA741" s="3"/>
    </row>
    <row r="742" spans="13:27" ht="12.75" x14ac:dyDescent="0.2">
      <c r="M742" s="6"/>
      <c r="X742" s="3"/>
      <c r="Y742" s="3"/>
      <c r="Z742" s="3"/>
      <c r="AA742" s="3"/>
    </row>
    <row r="743" spans="13:27" ht="12.75" x14ac:dyDescent="0.2">
      <c r="M743" s="6"/>
      <c r="X743" s="3"/>
      <c r="Y743" s="3"/>
      <c r="Z743" s="3"/>
      <c r="AA743" s="3"/>
    </row>
    <row r="744" spans="13:27" ht="12.75" x14ac:dyDescent="0.2">
      <c r="M744" s="6"/>
      <c r="X744" s="3"/>
      <c r="Y744" s="3"/>
      <c r="Z744" s="3"/>
      <c r="AA744" s="3"/>
    </row>
    <row r="745" spans="13:27" ht="12.75" x14ac:dyDescent="0.2">
      <c r="M745" s="6"/>
      <c r="X745" s="3"/>
      <c r="Y745" s="3"/>
      <c r="Z745" s="3"/>
      <c r="AA745" s="3"/>
    </row>
    <row r="746" spans="13:27" ht="12.75" x14ac:dyDescent="0.2">
      <c r="M746" s="6"/>
      <c r="X746" s="3"/>
      <c r="Y746" s="3"/>
      <c r="Z746" s="3"/>
      <c r="AA746" s="3"/>
    </row>
    <row r="747" spans="13:27" ht="12.75" x14ac:dyDescent="0.2">
      <c r="M747" s="6"/>
      <c r="X747" s="3"/>
      <c r="Y747" s="3"/>
      <c r="Z747" s="3"/>
      <c r="AA747" s="3"/>
    </row>
    <row r="748" spans="13:27" ht="12.75" x14ac:dyDescent="0.2">
      <c r="M748" s="6"/>
      <c r="X748" s="3"/>
      <c r="Y748" s="3"/>
      <c r="Z748" s="3"/>
      <c r="AA748" s="3"/>
    </row>
    <row r="749" spans="13:27" ht="12.75" x14ac:dyDescent="0.2">
      <c r="M749" s="6"/>
      <c r="X749" s="3"/>
      <c r="Y749" s="3"/>
      <c r="Z749" s="3"/>
      <c r="AA749" s="3"/>
    </row>
    <row r="750" spans="13:27" ht="12.75" x14ac:dyDescent="0.2">
      <c r="M750" s="6"/>
      <c r="X750" s="3"/>
      <c r="Y750" s="3"/>
      <c r="Z750" s="3"/>
      <c r="AA750" s="3"/>
    </row>
    <row r="751" spans="13:27" ht="12.75" x14ac:dyDescent="0.2">
      <c r="M751" s="6"/>
      <c r="X751" s="3"/>
      <c r="Y751" s="3"/>
      <c r="Z751" s="3"/>
      <c r="AA751" s="3"/>
    </row>
    <row r="752" spans="13:27" ht="12.75" x14ac:dyDescent="0.2">
      <c r="M752" s="6"/>
      <c r="X752" s="3"/>
      <c r="Y752" s="3"/>
      <c r="Z752" s="3"/>
      <c r="AA752" s="3"/>
    </row>
    <row r="753" spans="13:27" ht="12.75" x14ac:dyDescent="0.2">
      <c r="M753" s="6"/>
      <c r="X753" s="3"/>
      <c r="Y753" s="3"/>
      <c r="Z753" s="3"/>
      <c r="AA753" s="3"/>
    </row>
    <row r="754" spans="13:27" ht="12.75" x14ac:dyDescent="0.2">
      <c r="M754" s="6"/>
      <c r="X754" s="3"/>
      <c r="Y754" s="3"/>
      <c r="Z754" s="3"/>
      <c r="AA754" s="3"/>
    </row>
    <row r="755" spans="13:27" ht="12.75" x14ac:dyDescent="0.2">
      <c r="M755" s="6"/>
      <c r="X755" s="3"/>
      <c r="Y755" s="3"/>
      <c r="Z755" s="3"/>
      <c r="AA755" s="3"/>
    </row>
    <row r="756" spans="13:27" ht="12.75" x14ac:dyDescent="0.2">
      <c r="M756" s="6"/>
      <c r="X756" s="3"/>
      <c r="Y756" s="3"/>
      <c r="Z756" s="3"/>
      <c r="AA756" s="3"/>
    </row>
    <row r="757" spans="13:27" ht="12.75" x14ac:dyDescent="0.2">
      <c r="M757" s="6"/>
      <c r="X757" s="3"/>
      <c r="Y757" s="3"/>
      <c r="Z757" s="3"/>
      <c r="AA757" s="3"/>
    </row>
    <row r="758" spans="13:27" ht="12.75" x14ac:dyDescent="0.2">
      <c r="M758" s="6"/>
      <c r="X758" s="3"/>
      <c r="Y758" s="3"/>
      <c r="Z758" s="3"/>
      <c r="AA758" s="3"/>
    </row>
    <row r="759" spans="13:27" ht="12.75" x14ac:dyDescent="0.2">
      <c r="M759" s="6"/>
      <c r="X759" s="3"/>
      <c r="Y759" s="3"/>
      <c r="Z759" s="3"/>
      <c r="AA759" s="3"/>
    </row>
    <row r="760" spans="13:27" ht="12.75" x14ac:dyDescent="0.2">
      <c r="M760" s="6"/>
      <c r="X760" s="3"/>
      <c r="Y760" s="3"/>
      <c r="Z760" s="3"/>
      <c r="AA760" s="3"/>
    </row>
    <row r="761" spans="13:27" ht="12.75" x14ac:dyDescent="0.2">
      <c r="M761" s="6"/>
      <c r="X761" s="3"/>
      <c r="Y761" s="3"/>
      <c r="Z761" s="3"/>
      <c r="AA761" s="3"/>
    </row>
    <row r="762" spans="13:27" ht="12.75" x14ac:dyDescent="0.2">
      <c r="M762" s="6"/>
      <c r="X762" s="3"/>
      <c r="Y762" s="3"/>
      <c r="Z762" s="3"/>
      <c r="AA762" s="3"/>
    </row>
    <row r="763" spans="13:27" ht="12.75" x14ac:dyDescent="0.2">
      <c r="M763" s="6"/>
      <c r="X763" s="3"/>
      <c r="Y763" s="3"/>
      <c r="Z763" s="3"/>
      <c r="AA763" s="3"/>
    </row>
    <row r="764" spans="13:27" ht="12.75" x14ac:dyDescent="0.2">
      <c r="M764" s="6"/>
      <c r="X764" s="3"/>
      <c r="Y764" s="3"/>
      <c r="Z764" s="3"/>
      <c r="AA764" s="3"/>
    </row>
    <row r="765" spans="13:27" ht="12.75" x14ac:dyDescent="0.2">
      <c r="M765" s="6"/>
      <c r="X765" s="3"/>
      <c r="Y765" s="3"/>
      <c r="Z765" s="3"/>
      <c r="AA765" s="3"/>
    </row>
    <row r="766" spans="13:27" ht="12.75" x14ac:dyDescent="0.2">
      <c r="M766" s="6"/>
      <c r="X766" s="3"/>
      <c r="Y766" s="3"/>
      <c r="Z766" s="3"/>
      <c r="AA766" s="3"/>
    </row>
    <row r="767" spans="13:27" ht="12.75" x14ac:dyDescent="0.2">
      <c r="M767" s="6"/>
      <c r="X767" s="3"/>
      <c r="Y767" s="3"/>
      <c r="Z767" s="3"/>
      <c r="AA767" s="3"/>
    </row>
    <row r="768" spans="13:27" ht="12.75" x14ac:dyDescent="0.2">
      <c r="M768" s="6"/>
      <c r="X768" s="3"/>
      <c r="Y768" s="3"/>
      <c r="Z768" s="3"/>
      <c r="AA768" s="3"/>
    </row>
    <row r="769" spans="13:27" ht="12.75" x14ac:dyDescent="0.2">
      <c r="M769" s="6"/>
      <c r="X769" s="3"/>
      <c r="Y769" s="3"/>
      <c r="Z769" s="3"/>
      <c r="AA769" s="3"/>
    </row>
    <row r="770" spans="13:27" ht="12.75" x14ac:dyDescent="0.2">
      <c r="M770" s="6"/>
      <c r="X770" s="3"/>
      <c r="Y770" s="3"/>
      <c r="Z770" s="3"/>
      <c r="AA770" s="3"/>
    </row>
    <row r="771" spans="13:27" ht="12.75" x14ac:dyDescent="0.2">
      <c r="M771" s="6"/>
      <c r="X771" s="3"/>
      <c r="Y771" s="3"/>
      <c r="Z771" s="3"/>
      <c r="AA771" s="3"/>
    </row>
    <row r="772" spans="13:27" ht="12.75" x14ac:dyDescent="0.2">
      <c r="M772" s="6"/>
      <c r="X772" s="3"/>
      <c r="Y772" s="3"/>
      <c r="Z772" s="3"/>
      <c r="AA772" s="3"/>
    </row>
    <row r="773" spans="13:27" ht="12.75" x14ac:dyDescent="0.2">
      <c r="M773" s="6"/>
      <c r="X773" s="3"/>
      <c r="Y773" s="3"/>
      <c r="Z773" s="3"/>
      <c r="AA773" s="3"/>
    </row>
    <row r="774" spans="13:27" ht="12.75" x14ac:dyDescent="0.2">
      <c r="M774" s="6"/>
      <c r="X774" s="3"/>
      <c r="Y774" s="3"/>
      <c r="Z774" s="3"/>
      <c r="AA774" s="3"/>
    </row>
    <row r="775" spans="13:27" ht="12.75" x14ac:dyDescent="0.2">
      <c r="M775" s="6"/>
      <c r="X775" s="3"/>
      <c r="Y775" s="3"/>
      <c r="Z775" s="3"/>
      <c r="AA775" s="3"/>
    </row>
    <row r="776" spans="13:27" ht="12.75" x14ac:dyDescent="0.2">
      <c r="M776" s="6"/>
      <c r="X776" s="3"/>
      <c r="Y776" s="3"/>
      <c r="Z776" s="3"/>
      <c r="AA776" s="3"/>
    </row>
    <row r="777" spans="13:27" ht="12.75" x14ac:dyDescent="0.2">
      <c r="M777" s="6"/>
      <c r="X777" s="3"/>
      <c r="Y777" s="3"/>
      <c r="Z777" s="3"/>
      <c r="AA777" s="3"/>
    </row>
    <row r="778" spans="13:27" ht="12.75" x14ac:dyDescent="0.2">
      <c r="M778" s="6"/>
      <c r="X778" s="3"/>
      <c r="Y778" s="3"/>
      <c r="Z778" s="3"/>
      <c r="AA778" s="3"/>
    </row>
    <row r="779" spans="13:27" ht="12.75" x14ac:dyDescent="0.2">
      <c r="M779" s="6"/>
      <c r="X779" s="3"/>
      <c r="Y779" s="3"/>
      <c r="Z779" s="3"/>
      <c r="AA779" s="3"/>
    </row>
    <row r="780" spans="13:27" ht="12.75" x14ac:dyDescent="0.2">
      <c r="M780" s="6"/>
      <c r="X780" s="3"/>
      <c r="Y780" s="3"/>
      <c r="Z780" s="3"/>
      <c r="AA780" s="3"/>
    </row>
    <row r="781" spans="13:27" ht="12.75" x14ac:dyDescent="0.2">
      <c r="M781" s="6"/>
      <c r="X781" s="3"/>
      <c r="Y781" s="3"/>
      <c r="Z781" s="3"/>
      <c r="AA781" s="3"/>
    </row>
    <row r="782" spans="13:27" ht="12.75" x14ac:dyDescent="0.2">
      <c r="M782" s="6"/>
      <c r="X782" s="3"/>
      <c r="Y782" s="3"/>
      <c r="Z782" s="3"/>
      <c r="AA782" s="3"/>
    </row>
    <row r="783" spans="13:27" ht="12.75" x14ac:dyDescent="0.2">
      <c r="M783" s="6"/>
      <c r="X783" s="3"/>
      <c r="Y783" s="3"/>
      <c r="Z783" s="3"/>
      <c r="AA783" s="3"/>
    </row>
    <row r="784" spans="13:27" ht="12.75" x14ac:dyDescent="0.2">
      <c r="M784" s="6"/>
      <c r="X784" s="3"/>
      <c r="Y784" s="3"/>
      <c r="Z784" s="3"/>
      <c r="AA784" s="3"/>
    </row>
    <row r="785" spans="13:27" ht="12.75" x14ac:dyDescent="0.2">
      <c r="M785" s="6"/>
      <c r="X785" s="3"/>
      <c r="Y785" s="3"/>
      <c r="Z785" s="3"/>
      <c r="AA785" s="3"/>
    </row>
    <row r="786" spans="13:27" ht="12.75" x14ac:dyDescent="0.2">
      <c r="M786" s="6"/>
      <c r="X786" s="3"/>
      <c r="Y786" s="3"/>
      <c r="Z786" s="3"/>
      <c r="AA786" s="3"/>
    </row>
    <row r="787" spans="13:27" ht="12.75" x14ac:dyDescent="0.2">
      <c r="M787" s="6"/>
      <c r="X787" s="3"/>
      <c r="Y787" s="3"/>
      <c r="Z787" s="3"/>
      <c r="AA787" s="3"/>
    </row>
    <row r="788" spans="13:27" ht="12.75" x14ac:dyDescent="0.2">
      <c r="M788" s="6"/>
      <c r="X788" s="3"/>
      <c r="Y788" s="3"/>
      <c r="Z788" s="3"/>
      <c r="AA788" s="3"/>
    </row>
    <row r="789" spans="13:27" ht="12.75" x14ac:dyDescent="0.2">
      <c r="M789" s="6"/>
      <c r="X789" s="3"/>
      <c r="Y789" s="3"/>
      <c r="Z789" s="3"/>
      <c r="AA789" s="3"/>
    </row>
    <row r="790" spans="13:27" ht="12.75" x14ac:dyDescent="0.2">
      <c r="M790" s="6"/>
      <c r="X790" s="3"/>
      <c r="Y790" s="3"/>
      <c r="Z790" s="3"/>
      <c r="AA790" s="3"/>
    </row>
    <row r="791" spans="13:27" ht="12.75" x14ac:dyDescent="0.2">
      <c r="M791" s="6"/>
      <c r="X791" s="3"/>
      <c r="Y791" s="3"/>
      <c r="Z791" s="3"/>
      <c r="AA791" s="3"/>
    </row>
    <row r="792" spans="13:27" ht="12.75" x14ac:dyDescent="0.2">
      <c r="M792" s="6"/>
      <c r="X792" s="3"/>
      <c r="Y792" s="3"/>
      <c r="Z792" s="3"/>
      <c r="AA792" s="3"/>
    </row>
    <row r="793" spans="13:27" ht="12.75" x14ac:dyDescent="0.2">
      <c r="M793" s="6"/>
      <c r="X793" s="3"/>
      <c r="Y793" s="3"/>
      <c r="Z793" s="3"/>
      <c r="AA793" s="3"/>
    </row>
    <row r="794" spans="13:27" ht="12.75" x14ac:dyDescent="0.2">
      <c r="M794" s="6"/>
      <c r="X794" s="3"/>
      <c r="Y794" s="3"/>
      <c r="Z794" s="3"/>
      <c r="AA794" s="3"/>
    </row>
    <row r="795" spans="13:27" ht="12.75" x14ac:dyDescent="0.2">
      <c r="M795" s="6"/>
      <c r="X795" s="3"/>
      <c r="Y795" s="3"/>
      <c r="Z795" s="3"/>
      <c r="AA795" s="3"/>
    </row>
    <row r="796" spans="13:27" ht="12.75" x14ac:dyDescent="0.2">
      <c r="M796" s="6"/>
      <c r="X796" s="3"/>
      <c r="Y796" s="3"/>
      <c r="Z796" s="3"/>
      <c r="AA796" s="3"/>
    </row>
    <row r="797" spans="13:27" ht="12.75" x14ac:dyDescent="0.2">
      <c r="M797" s="6"/>
      <c r="X797" s="3"/>
      <c r="Y797" s="3"/>
      <c r="Z797" s="3"/>
      <c r="AA797" s="3"/>
    </row>
    <row r="798" spans="13:27" ht="12.75" x14ac:dyDescent="0.2">
      <c r="M798" s="6"/>
      <c r="X798" s="3"/>
      <c r="Y798" s="3"/>
      <c r="Z798" s="3"/>
      <c r="AA798" s="3"/>
    </row>
    <row r="799" spans="13:27" ht="12.75" x14ac:dyDescent="0.2">
      <c r="M799" s="6"/>
      <c r="X799" s="3"/>
      <c r="Y799" s="3"/>
      <c r="Z799" s="3"/>
      <c r="AA799" s="3"/>
    </row>
    <row r="800" spans="13:27" ht="12.75" x14ac:dyDescent="0.2">
      <c r="M800" s="6"/>
      <c r="X800" s="3"/>
      <c r="Y800" s="3"/>
      <c r="Z800" s="3"/>
      <c r="AA800" s="3"/>
    </row>
    <row r="801" spans="13:27" ht="12.75" x14ac:dyDescent="0.2">
      <c r="M801" s="6"/>
      <c r="X801" s="3"/>
      <c r="Y801" s="3"/>
      <c r="Z801" s="3"/>
      <c r="AA801" s="3"/>
    </row>
    <row r="802" spans="13:27" ht="12.75" x14ac:dyDescent="0.2">
      <c r="M802" s="6"/>
      <c r="X802" s="3"/>
      <c r="Y802" s="3"/>
      <c r="Z802" s="3"/>
      <c r="AA802" s="3"/>
    </row>
    <row r="803" spans="13:27" ht="12.75" x14ac:dyDescent="0.2">
      <c r="M803" s="6"/>
      <c r="X803" s="3"/>
      <c r="Y803" s="3"/>
      <c r="Z803" s="3"/>
      <c r="AA803" s="3"/>
    </row>
    <row r="804" spans="13:27" ht="12.75" x14ac:dyDescent="0.2">
      <c r="M804" s="6"/>
      <c r="X804" s="3"/>
      <c r="Y804" s="3"/>
      <c r="Z804" s="3"/>
      <c r="AA804" s="3"/>
    </row>
    <row r="805" spans="13:27" ht="12.75" x14ac:dyDescent="0.2">
      <c r="M805" s="6"/>
      <c r="X805" s="3"/>
      <c r="Y805" s="3"/>
      <c r="Z805" s="3"/>
      <c r="AA805" s="3"/>
    </row>
    <row r="806" spans="13:27" ht="12.75" x14ac:dyDescent="0.2">
      <c r="M806" s="6"/>
      <c r="X806" s="3"/>
      <c r="Y806" s="3"/>
      <c r="Z806" s="3"/>
      <c r="AA806" s="3"/>
    </row>
    <row r="807" spans="13:27" ht="12.75" x14ac:dyDescent="0.2">
      <c r="M807" s="6"/>
      <c r="X807" s="3"/>
      <c r="Y807" s="3"/>
      <c r="Z807" s="3"/>
      <c r="AA807" s="3"/>
    </row>
    <row r="808" spans="13:27" ht="12.75" x14ac:dyDescent="0.2">
      <c r="M808" s="6"/>
      <c r="X808" s="3"/>
      <c r="Y808" s="3"/>
      <c r="Z808" s="3"/>
      <c r="AA808" s="3"/>
    </row>
    <row r="809" spans="13:27" ht="12.75" x14ac:dyDescent="0.2">
      <c r="M809" s="6"/>
      <c r="X809" s="3"/>
      <c r="Y809" s="3"/>
      <c r="Z809" s="3"/>
      <c r="AA809" s="3"/>
    </row>
    <row r="810" spans="13:27" ht="12.75" x14ac:dyDescent="0.2">
      <c r="M810" s="6"/>
      <c r="X810" s="3"/>
      <c r="Y810" s="3"/>
      <c r="Z810" s="3"/>
      <c r="AA810" s="3"/>
    </row>
    <row r="811" spans="13:27" ht="12.75" x14ac:dyDescent="0.2">
      <c r="M811" s="6"/>
      <c r="X811" s="3"/>
      <c r="Y811" s="3"/>
      <c r="Z811" s="3"/>
      <c r="AA811" s="3"/>
    </row>
    <row r="812" spans="13:27" ht="12.75" x14ac:dyDescent="0.2">
      <c r="M812" s="6"/>
      <c r="X812" s="3"/>
      <c r="Y812" s="3"/>
      <c r="Z812" s="3"/>
      <c r="AA812" s="3"/>
    </row>
    <row r="813" spans="13:27" ht="12.75" x14ac:dyDescent="0.2">
      <c r="M813" s="6"/>
      <c r="X813" s="3"/>
      <c r="Y813" s="3"/>
      <c r="Z813" s="3"/>
      <c r="AA813" s="3"/>
    </row>
    <row r="814" spans="13:27" ht="12.75" x14ac:dyDescent="0.2">
      <c r="M814" s="6"/>
      <c r="X814" s="3"/>
      <c r="Y814" s="3"/>
      <c r="Z814" s="3"/>
      <c r="AA814" s="3"/>
    </row>
    <row r="815" spans="13:27" ht="12.75" x14ac:dyDescent="0.2">
      <c r="M815" s="6"/>
      <c r="X815" s="3"/>
      <c r="Y815" s="3"/>
      <c r="Z815" s="3"/>
      <c r="AA815" s="3"/>
    </row>
    <row r="816" spans="13:27" ht="12.75" x14ac:dyDescent="0.2">
      <c r="M816" s="6"/>
      <c r="X816" s="3"/>
      <c r="Y816" s="3"/>
      <c r="Z816" s="3"/>
      <c r="AA816" s="3"/>
    </row>
    <row r="817" spans="13:27" ht="12.75" x14ac:dyDescent="0.2">
      <c r="M817" s="6"/>
      <c r="X817" s="3"/>
      <c r="Y817" s="3"/>
      <c r="Z817" s="3"/>
      <c r="AA817" s="3"/>
    </row>
    <row r="818" spans="13:27" ht="12.75" x14ac:dyDescent="0.2">
      <c r="M818" s="6"/>
      <c r="X818" s="3"/>
      <c r="Y818" s="3"/>
      <c r="Z818" s="3"/>
      <c r="AA818" s="3"/>
    </row>
    <row r="819" spans="13:27" ht="12.75" x14ac:dyDescent="0.2">
      <c r="M819" s="6"/>
      <c r="X819" s="3"/>
      <c r="Y819" s="3"/>
      <c r="Z819" s="3"/>
      <c r="AA819" s="3"/>
    </row>
    <row r="820" spans="13:27" ht="12.75" x14ac:dyDescent="0.2">
      <c r="M820" s="6"/>
      <c r="X820" s="3"/>
      <c r="Y820" s="3"/>
      <c r="Z820" s="3"/>
      <c r="AA820" s="3"/>
    </row>
    <row r="821" spans="13:27" ht="12.75" x14ac:dyDescent="0.2">
      <c r="M821" s="6"/>
      <c r="X821" s="3"/>
      <c r="Y821" s="3"/>
      <c r="Z821" s="3"/>
      <c r="AA821" s="3"/>
    </row>
    <row r="822" spans="13:27" ht="12.75" x14ac:dyDescent="0.2">
      <c r="M822" s="6"/>
      <c r="X822" s="3"/>
      <c r="Y822" s="3"/>
      <c r="Z822" s="3"/>
      <c r="AA822" s="3"/>
    </row>
    <row r="823" spans="13:27" ht="12.75" x14ac:dyDescent="0.2">
      <c r="M823" s="6"/>
      <c r="X823" s="3"/>
      <c r="Y823" s="3"/>
      <c r="Z823" s="3"/>
      <c r="AA823" s="3"/>
    </row>
    <row r="824" spans="13:27" ht="12.75" x14ac:dyDescent="0.2">
      <c r="M824" s="6"/>
      <c r="X824" s="3"/>
      <c r="Y824" s="3"/>
      <c r="Z824" s="3"/>
      <c r="AA824" s="3"/>
    </row>
    <row r="825" spans="13:27" ht="12.75" x14ac:dyDescent="0.2">
      <c r="M825" s="6"/>
      <c r="X825" s="3"/>
      <c r="Y825" s="3"/>
      <c r="Z825" s="3"/>
      <c r="AA825" s="3"/>
    </row>
    <row r="826" spans="13:27" ht="12.75" x14ac:dyDescent="0.2">
      <c r="M826" s="6"/>
      <c r="X826" s="3"/>
      <c r="Y826" s="3"/>
      <c r="Z826" s="3"/>
      <c r="AA826" s="3"/>
    </row>
    <row r="827" spans="13:27" ht="12.75" x14ac:dyDescent="0.2">
      <c r="M827" s="6"/>
      <c r="X827" s="3"/>
      <c r="Y827" s="3"/>
      <c r="Z827" s="3"/>
      <c r="AA827" s="3"/>
    </row>
    <row r="828" spans="13:27" ht="12.75" x14ac:dyDescent="0.2">
      <c r="M828" s="6"/>
      <c r="X828" s="3"/>
      <c r="Y828" s="3"/>
      <c r="Z828" s="3"/>
      <c r="AA828" s="3"/>
    </row>
    <row r="829" spans="13:27" ht="12.75" x14ac:dyDescent="0.2">
      <c r="M829" s="6"/>
      <c r="X829" s="3"/>
      <c r="Y829" s="3"/>
      <c r="Z829" s="3"/>
      <c r="AA829" s="3"/>
    </row>
    <row r="830" spans="13:27" ht="12.75" x14ac:dyDescent="0.2">
      <c r="M830" s="6"/>
      <c r="X830" s="3"/>
      <c r="Y830" s="3"/>
      <c r="Z830" s="3"/>
      <c r="AA830" s="3"/>
    </row>
    <row r="831" spans="13:27" ht="12.75" x14ac:dyDescent="0.2">
      <c r="M831" s="6"/>
      <c r="X831" s="3"/>
      <c r="Y831" s="3"/>
      <c r="Z831" s="3"/>
      <c r="AA831" s="3"/>
    </row>
    <row r="832" spans="13:27" ht="12.75" x14ac:dyDescent="0.2">
      <c r="M832" s="6"/>
      <c r="X832" s="3"/>
      <c r="Y832" s="3"/>
      <c r="Z832" s="3"/>
      <c r="AA832" s="3"/>
    </row>
    <row r="833" spans="13:27" ht="12.75" x14ac:dyDescent="0.2">
      <c r="M833" s="6"/>
      <c r="X833" s="3"/>
      <c r="Y833" s="3"/>
      <c r="Z833" s="3"/>
      <c r="AA833" s="3"/>
    </row>
    <row r="834" spans="13:27" ht="12.75" x14ac:dyDescent="0.2">
      <c r="M834" s="6"/>
      <c r="X834" s="3"/>
      <c r="Y834" s="3"/>
      <c r="Z834" s="3"/>
      <c r="AA834" s="3"/>
    </row>
    <row r="835" spans="13:27" ht="12.75" x14ac:dyDescent="0.2">
      <c r="M835" s="6"/>
      <c r="X835" s="3"/>
      <c r="Y835" s="3"/>
      <c r="Z835" s="3"/>
      <c r="AA835" s="3"/>
    </row>
    <row r="836" spans="13:27" ht="12.75" x14ac:dyDescent="0.2">
      <c r="M836" s="6"/>
      <c r="X836" s="3"/>
      <c r="Y836" s="3"/>
      <c r="Z836" s="3"/>
      <c r="AA836" s="3"/>
    </row>
    <row r="837" spans="13:27" ht="12.75" x14ac:dyDescent="0.2">
      <c r="M837" s="6"/>
      <c r="X837" s="3"/>
      <c r="Y837" s="3"/>
      <c r="Z837" s="3"/>
      <c r="AA837" s="3"/>
    </row>
    <row r="838" spans="13:27" ht="12.75" x14ac:dyDescent="0.2">
      <c r="M838" s="6"/>
      <c r="X838" s="3"/>
      <c r="Y838" s="3"/>
      <c r="Z838" s="3"/>
      <c r="AA838" s="3"/>
    </row>
    <row r="839" spans="13:27" ht="12.75" x14ac:dyDescent="0.2">
      <c r="M839" s="6"/>
      <c r="X839" s="3"/>
      <c r="Y839" s="3"/>
      <c r="Z839" s="3"/>
      <c r="AA839" s="3"/>
    </row>
    <row r="840" spans="13:27" ht="12.75" x14ac:dyDescent="0.2">
      <c r="M840" s="6"/>
      <c r="X840" s="3"/>
      <c r="Y840" s="3"/>
      <c r="Z840" s="3"/>
      <c r="AA840" s="3"/>
    </row>
    <row r="841" spans="13:27" ht="12.75" x14ac:dyDescent="0.2">
      <c r="M841" s="6"/>
      <c r="X841" s="3"/>
      <c r="Y841" s="3"/>
      <c r="Z841" s="3"/>
      <c r="AA841" s="3"/>
    </row>
    <row r="842" spans="13:27" ht="12.75" x14ac:dyDescent="0.2">
      <c r="M842" s="6"/>
      <c r="X842" s="3"/>
      <c r="Y842" s="3"/>
      <c r="Z842" s="3"/>
      <c r="AA842" s="3"/>
    </row>
    <row r="843" spans="13:27" ht="12.75" x14ac:dyDescent="0.2">
      <c r="M843" s="6"/>
      <c r="X843" s="3"/>
      <c r="Y843" s="3"/>
      <c r="Z843" s="3"/>
      <c r="AA843" s="3"/>
    </row>
    <row r="844" spans="13:27" ht="12.75" x14ac:dyDescent="0.2">
      <c r="M844" s="6"/>
      <c r="X844" s="3"/>
      <c r="Y844" s="3"/>
      <c r="Z844" s="3"/>
      <c r="AA844" s="3"/>
    </row>
    <row r="845" spans="13:27" ht="12.75" x14ac:dyDescent="0.2">
      <c r="M845" s="6"/>
      <c r="X845" s="3"/>
      <c r="Y845" s="3"/>
      <c r="Z845" s="3"/>
      <c r="AA845" s="3"/>
    </row>
    <row r="846" spans="13:27" ht="12.75" x14ac:dyDescent="0.2">
      <c r="M846" s="6"/>
      <c r="X846" s="3"/>
      <c r="Y846" s="3"/>
      <c r="Z846" s="3"/>
      <c r="AA846" s="3"/>
    </row>
    <row r="847" spans="13:27" ht="12.75" x14ac:dyDescent="0.2">
      <c r="M847" s="6"/>
      <c r="X847" s="3"/>
      <c r="Y847" s="3"/>
      <c r="Z847" s="3"/>
      <c r="AA847" s="3"/>
    </row>
    <row r="848" spans="13:27" ht="12.75" x14ac:dyDescent="0.2">
      <c r="M848" s="6"/>
      <c r="X848" s="3"/>
      <c r="Y848" s="3"/>
      <c r="Z848" s="3"/>
      <c r="AA848" s="3"/>
    </row>
    <row r="849" spans="13:27" ht="12.75" x14ac:dyDescent="0.2">
      <c r="M849" s="6"/>
      <c r="X849" s="3"/>
      <c r="Y849" s="3"/>
      <c r="Z849" s="3"/>
      <c r="AA849" s="3"/>
    </row>
    <row r="850" spans="13:27" ht="12.75" x14ac:dyDescent="0.2">
      <c r="M850" s="6"/>
      <c r="X850" s="3"/>
      <c r="Y850" s="3"/>
      <c r="Z850" s="3"/>
      <c r="AA850" s="3"/>
    </row>
    <row r="851" spans="13:27" ht="12.75" x14ac:dyDescent="0.2">
      <c r="M851" s="6"/>
      <c r="X851" s="3"/>
      <c r="Y851" s="3"/>
      <c r="Z851" s="3"/>
      <c r="AA851" s="3"/>
    </row>
    <row r="852" spans="13:27" ht="12.75" x14ac:dyDescent="0.2">
      <c r="M852" s="6"/>
      <c r="X852" s="3"/>
      <c r="Y852" s="3"/>
      <c r="Z852" s="3"/>
      <c r="AA852" s="3"/>
    </row>
    <row r="853" spans="13:27" ht="12.75" x14ac:dyDescent="0.2">
      <c r="M853" s="6"/>
      <c r="X853" s="3"/>
      <c r="Y853" s="3"/>
      <c r="Z853" s="3"/>
      <c r="AA853" s="3"/>
    </row>
    <row r="854" spans="13:27" ht="12.75" x14ac:dyDescent="0.2">
      <c r="M854" s="6"/>
      <c r="X854" s="3"/>
      <c r="Y854" s="3"/>
      <c r="Z854" s="3"/>
      <c r="AA854" s="3"/>
    </row>
    <row r="855" spans="13:27" ht="12.75" x14ac:dyDescent="0.2">
      <c r="M855" s="6"/>
      <c r="X855" s="3"/>
      <c r="Y855" s="3"/>
      <c r="Z855" s="3"/>
      <c r="AA855" s="3"/>
    </row>
    <row r="856" spans="13:27" ht="12.75" x14ac:dyDescent="0.2">
      <c r="M856" s="6"/>
      <c r="X856" s="3"/>
      <c r="Y856" s="3"/>
      <c r="Z856" s="3"/>
      <c r="AA856" s="3"/>
    </row>
    <row r="857" spans="13:27" ht="12.75" x14ac:dyDescent="0.2">
      <c r="M857" s="6"/>
      <c r="X857" s="3"/>
      <c r="Y857" s="3"/>
      <c r="Z857" s="3"/>
      <c r="AA857" s="3"/>
    </row>
    <row r="858" spans="13:27" ht="12.75" x14ac:dyDescent="0.2">
      <c r="M858" s="6"/>
      <c r="X858" s="3"/>
      <c r="Y858" s="3"/>
      <c r="Z858" s="3"/>
      <c r="AA858" s="3"/>
    </row>
    <row r="859" spans="13:27" ht="12.75" x14ac:dyDescent="0.2">
      <c r="M859" s="6"/>
      <c r="X859" s="3"/>
      <c r="Y859" s="3"/>
      <c r="Z859" s="3"/>
      <c r="AA859" s="3"/>
    </row>
    <row r="860" spans="13:27" ht="12.75" x14ac:dyDescent="0.2">
      <c r="M860" s="6"/>
      <c r="X860" s="3"/>
      <c r="Y860" s="3"/>
      <c r="Z860" s="3"/>
      <c r="AA860" s="3"/>
    </row>
    <row r="861" spans="13:27" ht="12.75" x14ac:dyDescent="0.2">
      <c r="M861" s="6"/>
      <c r="X861" s="3"/>
      <c r="Y861" s="3"/>
      <c r="Z861" s="3"/>
      <c r="AA861" s="3"/>
    </row>
    <row r="862" spans="13:27" ht="12.75" x14ac:dyDescent="0.2">
      <c r="M862" s="6"/>
      <c r="X862" s="3"/>
      <c r="Y862" s="3"/>
      <c r="Z862" s="3"/>
      <c r="AA862" s="3"/>
    </row>
    <row r="863" spans="13:27" ht="12.75" x14ac:dyDescent="0.2">
      <c r="M863" s="6"/>
      <c r="X863" s="3"/>
      <c r="Y863" s="3"/>
      <c r="Z863" s="3"/>
      <c r="AA863" s="3"/>
    </row>
    <row r="864" spans="13:27" ht="12.75" x14ac:dyDescent="0.2">
      <c r="M864" s="6"/>
      <c r="X864" s="3"/>
      <c r="Y864" s="3"/>
      <c r="Z864" s="3"/>
      <c r="AA864" s="3"/>
    </row>
    <row r="865" spans="13:27" ht="12.75" x14ac:dyDescent="0.2">
      <c r="M865" s="6"/>
      <c r="X865" s="3"/>
      <c r="Y865" s="3"/>
      <c r="Z865" s="3"/>
      <c r="AA865" s="3"/>
    </row>
    <row r="866" spans="13:27" ht="12.75" x14ac:dyDescent="0.2">
      <c r="M866" s="6"/>
      <c r="X866" s="3"/>
      <c r="Y866" s="3"/>
      <c r="Z866" s="3"/>
      <c r="AA866" s="3"/>
    </row>
    <row r="867" spans="13:27" ht="12.75" x14ac:dyDescent="0.2">
      <c r="M867" s="6"/>
      <c r="X867" s="3"/>
      <c r="Y867" s="3"/>
      <c r="Z867" s="3"/>
      <c r="AA867" s="3"/>
    </row>
    <row r="868" spans="13:27" ht="12.75" x14ac:dyDescent="0.2">
      <c r="M868" s="6"/>
      <c r="X868" s="3"/>
      <c r="Y868" s="3"/>
      <c r="Z868" s="3"/>
      <c r="AA868" s="3"/>
    </row>
    <row r="869" spans="13:27" ht="12.75" x14ac:dyDescent="0.2">
      <c r="M869" s="6"/>
      <c r="X869" s="3"/>
      <c r="Y869" s="3"/>
      <c r="Z869" s="3"/>
      <c r="AA869" s="3"/>
    </row>
    <row r="870" spans="13:27" ht="12.75" x14ac:dyDescent="0.2">
      <c r="M870" s="6"/>
      <c r="X870" s="3"/>
      <c r="Y870" s="3"/>
      <c r="Z870" s="3"/>
      <c r="AA870" s="3"/>
    </row>
    <row r="871" spans="13:27" ht="12.75" x14ac:dyDescent="0.2">
      <c r="M871" s="6"/>
      <c r="X871" s="3"/>
      <c r="Y871" s="3"/>
      <c r="Z871" s="3"/>
      <c r="AA871" s="3"/>
    </row>
    <row r="872" spans="13:27" ht="12.75" x14ac:dyDescent="0.2">
      <c r="M872" s="6"/>
      <c r="X872" s="3"/>
      <c r="Y872" s="3"/>
      <c r="Z872" s="3"/>
      <c r="AA872" s="3"/>
    </row>
    <row r="873" spans="13:27" ht="12.75" x14ac:dyDescent="0.2">
      <c r="M873" s="6"/>
      <c r="X873" s="3"/>
      <c r="Y873" s="3"/>
      <c r="Z873" s="3"/>
      <c r="AA873" s="3"/>
    </row>
    <row r="874" spans="13:27" ht="12.75" x14ac:dyDescent="0.2">
      <c r="M874" s="6"/>
      <c r="X874" s="3"/>
      <c r="Y874" s="3"/>
      <c r="Z874" s="3"/>
      <c r="AA874" s="3"/>
    </row>
    <row r="875" spans="13:27" ht="12.75" x14ac:dyDescent="0.2">
      <c r="M875" s="6"/>
      <c r="X875" s="3"/>
      <c r="Y875" s="3"/>
      <c r="Z875" s="3"/>
      <c r="AA875" s="3"/>
    </row>
    <row r="876" spans="13:27" ht="12.75" x14ac:dyDescent="0.2">
      <c r="M876" s="6"/>
      <c r="X876" s="3"/>
      <c r="Y876" s="3"/>
      <c r="Z876" s="3"/>
      <c r="AA876" s="3"/>
    </row>
    <row r="877" spans="13:27" ht="12.75" x14ac:dyDescent="0.2">
      <c r="M877" s="6"/>
      <c r="X877" s="3"/>
      <c r="Y877" s="3"/>
      <c r="Z877" s="3"/>
      <c r="AA877" s="3"/>
    </row>
    <row r="878" spans="13:27" ht="12.75" x14ac:dyDescent="0.2">
      <c r="M878" s="6"/>
      <c r="X878" s="3"/>
      <c r="Y878" s="3"/>
      <c r="Z878" s="3"/>
      <c r="AA878" s="3"/>
    </row>
    <row r="879" spans="13:27" ht="12.75" x14ac:dyDescent="0.2">
      <c r="M879" s="6"/>
      <c r="X879" s="3"/>
      <c r="Y879" s="3"/>
      <c r="Z879" s="3"/>
      <c r="AA879" s="3"/>
    </row>
    <row r="880" spans="13:27" ht="12.75" x14ac:dyDescent="0.2">
      <c r="M880" s="6"/>
      <c r="X880" s="3"/>
      <c r="Y880" s="3"/>
      <c r="Z880" s="3"/>
      <c r="AA880" s="3"/>
    </row>
    <row r="881" spans="13:27" ht="12.75" x14ac:dyDescent="0.2">
      <c r="M881" s="6"/>
      <c r="X881" s="3"/>
      <c r="Y881" s="3"/>
      <c r="Z881" s="3"/>
      <c r="AA881" s="3"/>
    </row>
    <row r="882" spans="13:27" ht="12.75" x14ac:dyDescent="0.2">
      <c r="M882" s="6"/>
      <c r="X882" s="3"/>
      <c r="Y882" s="3"/>
      <c r="Z882" s="3"/>
      <c r="AA882" s="3"/>
    </row>
    <row r="883" spans="13:27" ht="12.75" x14ac:dyDescent="0.2">
      <c r="M883" s="6"/>
      <c r="X883" s="3"/>
      <c r="Y883" s="3"/>
      <c r="Z883" s="3"/>
      <c r="AA883" s="3"/>
    </row>
    <row r="884" spans="13:27" ht="12.75" x14ac:dyDescent="0.2">
      <c r="M884" s="6"/>
      <c r="X884" s="3"/>
      <c r="Y884" s="3"/>
      <c r="Z884" s="3"/>
      <c r="AA884" s="3"/>
    </row>
    <row r="885" spans="13:27" ht="12.75" x14ac:dyDescent="0.2">
      <c r="M885" s="6"/>
      <c r="X885" s="3"/>
      <c r="Y885" s="3"/>
      <c r="Z885" s="3"/>
      <c r="AA885" s="3"/>
    </row>
    <row r="886" spans="13:27" ht="12.75" x14ac:dyDescent="0.2">
      <c r="M886" s="6"/>
      <c r="X886" s="3"/>
      <c r="Y886" s="3"/>
      <c r="Z886" s="3"/>
      <c r="AA886" s="3"/>
    </row>
    <row r="887" spans="13:27" ht="12.75" x14ac:dyDescent="0.2">
      <c r="M887" s="6"/>
      <c r="X887" s="3"/>
      <c r="Y887" s="3"/>
      <c r="Z887" s="3"/>
      <c r="AA887" s="3"/>
    </row>
    <row r="888" spans="13:27" ht="12.75" x14ac:dyDescent="0.2">
      <c r="M888" s="6"/>
      <c r="X888" s="3"/>
      <c r="Y888" s="3"/>
      <c r="Z888" s="3"/>
      <c r="AA888" s="3"/>
    </row>
    <row r="889" spans="13:27" ht="12.75" x14ac:dyDescent="0.2">
      <c r="M889" s="6"/>
      <c r="X889" s="3"/>
      <c r="Y889" s="3"/>
      <c r="Z889" s="3"/>
      <c r="AA889" s="3"/>
    </row>
    <row r="890" spans="13:27" ht="12.75" x14ac:dyDescent="0.2">
      <c r="M890" s="6"/>
      <c r="X890" s="3"/>
      <c r="Y890" s="3"/>
      <c r="Z890" s="3"/>
      <c r="AA890" s="3"/>
    </row>
    <row r="891" spans="13:27" ht="12.75" x14ac:dyDescent="0.2">
      <c r="M891" s="6"/>
      <c r="X891" s="3"/>
      <c r="Y891" s="3"/>
      <c r="Z891" s="3"/>
      <c r="AA891" s="3"/>
    </row>
    <row r="892" spans="13:27" ht="12.75" x14ac:dyDescent="0.2">
      <c r="M892" s="6"/>
      <c r="X892" s="3"/>
      <c r="Y892" s="3"/>
      <c r="Z892" s="3"/>
      <c r="AA892" s="3"/>
    </row>
    <row r="893" spans="13:27" ht="12.75" x14ac:dyDescent="0.2">
      <c r="M893" s="6"/>
      <c r="X893" s="3"/>
      <c r="Y893" s="3"/>
      <c r="Z893" s="3"/>
      <c r="AA893" s="3"/>
    </row>
    <row r="894" spans="13:27" ht="12.75" x14ac:dyDescent="0.2">
      <c r="M894" s="6"/>
      <c r="X894" s="3"/>
      <c r="Y894" s="3"/>
      <c r="Z894" s="3"/>
      <c r="AA894" s="3"/>
    </row>
    <row r="895" spans="13:27" ht="12.75" x14ac:dyDescent="0.2">
      <c r="M895" s="6"/>
      <c r="X895" s="3"/>
      <c r="Y895" s="3"/>
      <c r="Z895" s="3"/>
      <c r="AA895" s="3"/>
    </row>
    <row r="896" spans="13:27" ht="12.75" x14ac:dyDescent="0.2">
      <c r="M896" s="6"/>
      <c r="X896" s="3"/>
      <c r="Y896" s="3"/>
      <c r="Z896" s="3"/>
      <c r="AA896" s="3"/>
    </row>
    <row r="897" spans="13:27" ht="12.75" x14ac:dyDescent="0.2">
      <c r="M897" s="6"/>
      <c r="X897" s="3"/>
      <c r="Y897" s="3"/>
      <c r="Z897" s="3"/>
      <c r="AA897" s="3"/>
    </row>
    <row r="898" spans="13:27" ht="12.75" x14ac:dyDescent="0.2">
      <c r="M898" s="6"/>
      <c r="X898" s="3"/>
      <c r="Y898" s="3"/>
      <c r="Z898" s="3"/>
      <c r="AA898" s="3"/>
    </row>
    <row r="899" spans="13:27" ht="12.75" x14ac:dyDescent="0.2">
      <c r="M899" s="6"/>
      <c r="X899" s="3"/>
      <c r="Y899" s="3"/>
      <c r="Z899" s="3"/>
      <c r="AA899" s="3"/>
    </row>
    <row r="900" spans="13:27" ht="12.75" x14ac:dyDescent="0.2">
      <c r="M900" s="6"/>
      <c r="X900" s="3"/>
      <c r="Y900" s="3"/>
      <c r="Z900" s="3"/>
      <c r="AA900" s="3"/>
    </row>
    <row r="901" spans="13:27" ht="12.75" x14ac:dyDescent="0.2">
      <c r="M901" s="6"/>
      <c r="X901" s="3"/>
      <c r="Y901" s="3"/>
      <c r="Z901" s="3"/>
      <c r="AA901" s="3"/>
    </row>
    <row r="902" spans="13:27" ht="12.75" x14ac:dyDescent="0.2">
      <c r="M902" s="6"/>
      <c r="X902" s="3"/>
      <c r="Y902" s="3"/>
      <c r="Z902" s="3"/>
      <c r="AA902" s="3"/>
    </row>
    <row r="903" spans="13:27" ht="12.75" x14ac:dyDescent="0.2">
      <c r="M903" s="6"/>
      <c r="X903" s="3"/>
      <c r="Y903" s="3"/>
      <c r="Z903" s="3"/>
      <c r="AA903" s="3"/>
    </row>
    <row r="904" spans="13:27" ht="12.75" x14ac:dyDescent="0.2">
      <c r="M904" s="6"/>
      <c r="X904" s="3"/>
      <c r="Y904" s="3"/>
      <c r="Z904" s="3"/>
      <c r="AA904" s="3"/>
    </row>
    <row r="905" spans="13:27" ht="12.75" x14ac:dyDescent="0.2">
      <c r="M905" s="6"/>
      <c r="X905" s="3"/>
      <c r="Y905" s="3"/>
      <c r="Z905" s="3"/>
      <c r="AA905" s="3"/>
    </row>
    <row r="906" spans="13:27" ht="12.75" x14ac:dyDescent="0.2">
      <c r="M906" s="6"/>
      <c r="X906" s="3"/>
      <c r="Y906" s="3"/>
      <c r="Z906" s="3"/>
      <c r="AA906" s="3"/>
    </row>
    <row r="907" spans="13:27" ht="12.75" x14ac:dyDescent="0.2">
      <c r="M907" s="6"/>
      <c r="X907" s="3"/>
      <c r="Y907" s="3"/>
      <c r="Z907" s="3"/>
      <c r="AA907" s="3"/>
    </row>
    <row r="908" spans="13:27" ht="12.75" x14ac:dyDescent="0.2">
      <c r="M908" s="6"/>
      <c r="X908" s="3"/>
      <c r="Y908" s="3"/>
      <c r="Z908" s="3"/>
      <c r="AA908" s="3"/>
    </row>
    <row r="909" spans="13:27" ht="12.75" x14ac:dyDescent="0.2">
      <c r="M909" s="6"/>
      <c r="X909" s="3"/>
      <c r="Y909" s="3"/>
      <c r="Z909" s="3"/>
      <c r="AA909" s="3"/>
    </row>
    <row r="910" spans="13:27" ht="12.75" x14ac:dyDescent="0.2">
      <c r="M910" s="6"/>
      <c r="X910" s="3"/>
      <c r="Y910" s="3"/>
      <c r="Z910" s="3"/>
      <c r="AA910" s="3"/>
    </row>
    <row r="911" spans="13:27" ht="12.75" x14ac:dyDescent="0.2">
      <c r="M911" s="6"/>
      <c r="X911" s="3"/>
      <c r="Y911" s="3"/>
      <c r="Z911" s="3"/>
      <c r="AA911" s="3"/>
    </row>
    <row r="912" spans="13:27" ht="12.75" x14ac:dyDescent="0.2">
      <c r="M912" s="6"/>
      <c r="X912" s="3"/>
      <c r="Y912" s="3"/>
      <c r="Z912" s="3"/>
      <c r="AA912" s="3"/>
    </row>
    <row r="913" spans="13:27" ht="12.75" x14ac:dyDescent="0.2">
      <c r="M913" s="6"/>
      <c r="X913" s="3"/>
      <c r="Y913" s="3"/>
      <c r="Z913" s="3"/>
      <c r="AA913" s="3"/>
    </row>
    <row r="914" spans="13:27" ht="12.75" x14ac:dyDescent="0.2">
      <c r="M914" s="6"/>
      <c r="X914" s="3"/>
      <c r="Y914" s="3"/>
      <c r="Z914" s="3"/>
      <c r="AA914" s="3"/>
    </row>
    <row r="915" spans="13:27" ht="12.75" x14ac:dyDescent="0.2">
      <c r="M915" s="6"/>
      <c r="X915" s="3"/>
      <c r="Y915" s="3"/>
      <c r="Z915" s="3"/>
      <c r="AA915" s="3"/>
    </row>
    <row r="916" spans="13:27" ht="12.75" x14ac:dyDescent="0.2">
      <c r="M916" s="6"/>
      <c r="X916" s="3"/>
      <c r="Y916" s="3"/>
      <c r="Z916" s="3"/>
      <c r="AA916" s="3"/>
    </row>
    <row r="917" spans="13:27" ht="12.75" x14ac:dyDescent="0.2">
      <c r="M917" s="6"/>
      <c r="X917" s="3"/>
      <c r="Y917" s="3"/>
      <c r="Z917" s="3"/>
      <c r="AA917" s="3"/>
    </row>
    <row r="918" spans="13:27" ht="12.75" x14ac:dyDescent="0.2">
      <c r="M918" s="6"/>
      <c r="X918" s="3"/>
      <c r="Y918" s="3"/>
      <c r="Z918" s="3"/>
      <c r="AA918" s="3"/>
    </row>
    <row r="919" spans="13:27" ht="12.75" x14ac:dyDescent="0.2">
      <c r="M919" s="6"/>
      <c r="X919" s="3"/>
      <c r="Y919" s="3"/>
      <c r="Z919" s="3"/>
      <c r="AA919" s="3"/>
    </row>
    <row r="920" spans="13:27" ht="12.75" x14ac:dyDescent="0.2">
      <c r="M920" s="6"/>
      <c r="X920" s="3"/>
      <c r="Y920" s="3"/>
      <c r="Z920" s="3"/>
      <c r="AA920" s="3"/>
    </row>
    <row r="921" spans="13:27" ht="12.75" x14ac:dyDescent="0.2">
      <c r="M921" s="6"/>
      <c r="X921" s="3"/>
      <c r="Y921" s="3"/>
      <c r="Z921" s="3"/>
      <c r="AA921" s="3"/>
    </row>
    <row r="922" spans="13:27" ht="12.75" x14ac:dyDescent="0.2">
      <c r="M922" s="6"/>
      <c r="X922" s="3"/>
      <c r="Y922" s="3"/>
      <c r="Z922" s="3"/>
      <c r="AA922" s="3"/>
    </row>
    <row r="923" spans="13:27" ht="12.75" x14ac:dyDescent="0.2">
      <c r="M923" s="6"/>
      <c r="X923" s="3"/>
      <c r="Y923" s="3"/>
      <c r="Z923" s="3"/>
      <c r="AA923" s="3"/>
    </row>
    <row r="924" spans="13:27" ht="12.75" x14ac:dyDescent="0.2">
      <c r="M924" s="6"/>
      <c r="X924" s="3"/>
      <c r="Y924" s="3"/>
      <c r="Z924" s="3"/>
      <c r="AA924" s="3"/>
    </row>
    <row r="925" spans="13:27" ht="12.75" x14ac:dyDescent="0.2">
      <c r="M925" s="6"/>
      <c r="X925" s="3"/>
      <c r="Y925" s="3"/>
      <c r="Z925" s="3"/>
      <c r="AA925" s="3"/>
    </row>
    <row r="926" spans="13:27" ht="12.75" x14ac:dyDescent="0.2">
      <c r="M926" s="6"/>
      <c r="X926" s="3"/>
      <c r="Y926" s="3"/>
      <c r="Z926" s="3"/>
      <c r="AA926" s="3"/>
    </row>
    <row r="927" spans="13:27" ht="12.75" x14ac:dyDescent="0.2">
      <c r="M927" s="6"/>
      <c r="X927" s="3"/>
      <c r="Y927" s="3"/>
      <c r="Z927" s="3"/>
      <c r="AA927" s="3"/>
    </row>
    <row r="928" spans="13:27" ht="12.75" x14ac:dyDescent="0.2">
      <c r="M928" s="6"/>
      <c r="X928" s="3"/>
      <c r="Y928" s="3"/>
      <c r="Z928" s="3"/>
      <c r="AA928" s="3"/>
    </row>
    <row r="929" spans="13:27" ht="12.75" x14ac:dyDescent="0.2">
      <c r="M929" s="6"/>
      <c r="X929" s="3"/>
      <c r="Y929" s="3"/>
      <c r="Z929" s="3"/>
      <c r="AA929" s="3"/>
    </row>
    <row r="930" spans="13:27" ht="12.75" x14ac:dyDescent="0.2">
      <c r="M930" s="6"/>
      <c r="X930" s="3"/>
      <c r="Y930" s="3"/>
      <c r="Z930" s="3"/>
      <c r="AA930" s="3"/>
    </row>
    <row r="931" spans="13:27" ht="12.75" x14ac:dyDescent="0.2">
      <c r="M931" s="6"/>
      <c r="X931" s="3"/>
      <c r="Y931" s="3"/>
      <c r="Z931" s="3"/>
      <c r="AA931" s="3"/>
    </row>
    <row r="932" spans="13:27" ht="12.75" x14ac:dyDescent="0.2">
      <c r="M932" s="6"/>
      <c r="X932" s="3"/>
      <c r="Y932" s="3"/>
      <c r="Z932" s="3"/>
      <c r="AA932" s="3"/>
    </row>
    <row r="933" spans="13:27" ht="12.75" x14ac:dyDescent="0.2">
      <c r="M933" s="6"/>
      <c r="X933" s="3"/>
      <c r="Y933" s="3"/>
      <c r="Z933" s="3"/>
      <c r="AA933" s="3"/>
    </row>
  </sheetData>
  <mergeCells count="1">
    <mergeCell ref="X6:AA6"/>
  </mergeCells>
  <pageMargins left="0.78740157499999996" right="0.78740157499999996" top="0.984251969" bottom="0.984251969" header="0.4921259845" footer="0.4921259845"/>
  <pageSetup paperSize="9" orientation="portrait" verticalDpi="0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AN937"/>
  <sheetViews>
    <sheetView showGridLines="0" zoomScale="85" zoomScaleNormal="85" workbookViewId="0">
      <pane xSplit="1" ySplit="7" topLeftCell="L8" activePane="bottomRight" state="frozen"/>
      <selection activeCell="D7" sqref="D7"/>
      <selection pane="topRight" activeCell="D7" sqref="D7"/>
      <selection pane="bottomLeft" activeCell="D7" sqref="D7"/>
      <selection pane="bottomRight" activeCell="AC7" sqref="AC7"/>
    </sheetView>
  </sheetViews>
  <sheetFormatPr baseColWidth="10" defaultRowHeight="15" outlineLevelRow="1" x14ac:dyDescent="0.25"/>
  <cols>
    <col min="1" max="1" width="14.28515625" style="9" customWidth="1"/>
    <col min="2" max="2" width="14.28515625" style="31" customWidth="1"/>
    <col min="3" max="3" width="14.28515625" style="1" customWidth="1"/>
    <col min="4" max="4" width="14.28515625" style="2" customWidth="1"/>
    <col min="5" max="12" width="14.28515625" style="1" customWidth="1"/>
    <col min="13" max="13" width="14.28515625" style="20" customWidth="1"/>
    <col min="14" max="22" width="14.28515625" style="1" customWidth="1"/>
    <col min="23" max="23" width="14.28515625" style="3" customWidth="1"/>
    <col min="24" max="27" width="14.28515625" customWidth="1"/>
    <col min="28" max="30" width="11.42578125" style="3"/>
    <col min="31" max="31" width="16.85546875" style="3" customWidth="1"/>
    <col min="32" max="181" width="11.42578125" style="3"/>
    <col min="182" max="182" width="8.42578125" style="3" customWidth="1"/>
    <col min="183" max="183" width="10.85546875" style="3" bestFit="1" customWidth="1"/>
    <col min="184" max="184" width="9.42578125" style="3" bestFit="1" customWidth="1"/>
    <col min="185" max="185" width="10.5703125" style="3" bestFit="1" customWidth="1"/>
    <col min="186" max="186" width="9.85546875" style="3" bestFit="1" customWidth="1"/>
    <col min="187" max="187" width="10.140625" style="3" bestFit="1" customWidth="1"/>
    <col min="188" max="188" width="11.28515625" style="3" bestFit="1" customWidth="1"/>
    <col min="189" max="189" width="9.5703125" style="3" bestFit="1" customWidth="1"/>
    <col min="190" max="190" width="5.5703125" style="3" customWidth="1"/>
    <col min="191" max="191" width="11.42578125" style="3"/>
    <col min="192" max="192" width="2.140625" style="3" customWidth="1"/>
    <col min="193" max="193" width="7.42578125" style="3" customWidth="1"/>
    <col min="194" max="194" width="6.85546875" style="3" customWidth="1"/>
    <col min="195" max="195" width="7.7109375" style="3" customWidth="1"/>
    <col min="196" max="197" width="6.85546875" style="3" customWidth="1"/>
    <col min="198" max="198" width="7.85546875" style="3" customWidth="1"/>
    <col min="199" max="199" width="7.140625" style="3" customWidth="1"/>
    <col min="200" max="200" width="6.28515625" style="3" customWidth="1"/>
    <col min="201" max="201" width="6.5703125" style="3" customWidth="1"/>
    <col min="202" max="202" width="6.28515625" style="3" customWidth="1"/>
    <col min="203" max="204" width="6.85546875" style="3" customWidth="1"/>
    <col min="205" max="205" width="6.5703125" style="3" customWidth="1"/>
    <col min="206" max="206" width="6.85546875" style="3" customWidth="1"/>
    <col min="207" max="207" width="6.42578125" style="3" customWidth="1"/>
    <col min="208" max="208" width="6.28515625" style="3" customWidth="1"/>
    <col min="209" max="209" width="6.42578125" style="3" customWidth="1"/>
    <col min="210" max="437" width="11.42578125" style="3"/>
    <col min="438" max="438" width="8.42578125" style="3" customWidth="1"/>
    <col min="439" max="439" width="10.85546875" style="3" bestFit="1" customWidth="1"/>
    <col min="440" max="440" width="9.42578125" style="3" bestFit="1" customWidth="1"/>
    <col min="441" max="441" width="10.5703125" style="3" bestFit="1" customWidth="1"/>
    <col min="442" max="442" width="9.85546875" style="3" bestFit="1" customWidth="1"/>
    <col min="443" max="443" width="10.140625" style="3" bestFit="1" customWidth="1"/>
    <col min="444" max="444" width="11.28515625" style="3" bestFit="1" customWidth="1"/>
    <col min="445" max="445" width="9.5703125" style="3" bestFit="1" customWidth="1"/>
    <col min="446" max="446" width="5.5703125" style="3" customWidth="1"/>
    <col min="447" max="447" width="11.42578125" style="3"/>
    <col min="448" max="448" width="2.140625" style="3" customWidth="1"/>
    <col min="449" max="449" width="7.42578125" style="3" customWidth="1"/>
    <col min="450" max="450" width="6.85546875" style="3" customWidth="1"/>
    <col min="451" max="451" width="7.7109375" style="3" customWidth="1"/>
    <col min="452" max="453" width="6.85546875" style="3" customWidth="1"/>
    <col min="454" max="454" width="7.85546875" style="3" customWidth="1"/>
    <col min="455" max="455" width="7.140625" style="3" customWidth="1"/>
    <col min="456" max="456" width="6.28515625" style="3" customWidth="1"/>
    <col min="457" max="457" width="6.5703125" style="3" customWidth="1"/>
    <col min="458" max="458" width="6.28515625" style="3" customWidth="1"/>
    <col min="459" max="460" width="6.85546875" style="3" customWidth="1"/>
    <col min="461" max="461" width="6.5703125" style="3" customWidth="1"/>
    <col min="462" max="462" width="6.85546875" style="3" customWidth="1"/>
    <col min="463" max="463" width="6.42578125" style="3" customWidth="1"/>
    <col min="464" max="464" width="6.28515625" style="3" customWidth="1"/>
    <col min="465" max="465" width="6.42578125" style="3" customWidth="1"/>
    <col min="466" max="693" width="11.42578125" style="3"/>
    <col min="694" max="694" width="8.42578125" style="3" customWidth="1"/>
    <col min="695" max="695" width="10.85546875" style="3" bestFit="1" customWidth="1"/>
    <col min="696" max="696" width="9.42578125" style="3" bestFit="1" customWidth="1"/>
    <col min="697" max="697" width="10.5703125" style="3" bestFit="1" customWidth="1"/>
    <col min="698" max="698" width="9.85546875" style="3" bestFit="1" customWidth="1"/>
    <col min="699" max="699" width="10.140625" style="3" bestFit="1" customWidth="1"/>
    <col min="700" max="700" width="11.28515625" style="3" bestFit="1" customWidth="1"/>
    <col min="701" max="701" width="9.5703125" style="3" bestFit="1" customWidth="1"/>
    <col min="702" max="702" width="5.5703125" style="3" customWidth="1"/>
    <col min="703" max="703" width="11.42578125" style="3"/>
    <col min="704" max="704" width="2.140625" style="3" customWidth="1"/>
    <col min="705" max="705" width="7.42578125" style="3" customWidth="1"/>
    <col min="706" max="706" width="6.85546875" style="3" customWidth="1"/>
    <col min="707" max="707" width="7.7109375" style="3" customWidth="1"/>
    <col min="708" max="709" width="6.85546875" style="3" customWidth="1"/>
    <col min="710" max="710" width="7.85546875" style="3" customWidth="1"/>
    <col min="711" max="711" width="7.140625" style="3" customWidth="1"/>
    <col min="712" max="712" width="6.28515625" style="3" customWidth="1"/>
    <col min="713" max="713" width="6.5703125" style="3" customWidth="1"/>
    <col min="714" max="714" width="6.28515625" style="3" customWidth="1"/>
    <col min="715" max="716" width="6.85546875" style="3" customWidth="1"/>
    <col min="717" max="717" width="6.5703125" style="3" customWidth="1"/>
    <col min="718" max="718" width="6.85546875" style="3" customWidth="1"/>
    <col min="719" max="719" width="6.42578125" style="3" customWidth="1"/>
    <col min="720" max="720" width="6.28515625" style="3" customWidth="1"/>
    <col min="721" max="721" width="6.42578125" style="3" customWidth="1"/>
    <col min="722" max="949" width="11.42578125" style="3"/>
    <col min="950" max="950" width="8.42578125" style="3" customWidth="1"/>
    <col min="951" max="951" width="10.85546875" style="3" bestFit="1" customWidth="1"/>
    <col min="952" max="952" width="9.42578125" style="3" bestFit="1" customWidth="1"/>
    <col min="953" max="953" width="10.5703125" style="3" bestFit="1" customWidth="1"/>
    <col min="954" max="954" width="9.85546875" style="3" bestFit="1" customWidth="1"/>
    <col min="955" max="955" width="10.140625" style="3" bestFit="1" customWidth="1"/>
    <col min="956" max="956" width="11.28515625" style="3" bestFit="1" customWidth="1"/>
    <col min="957" max="957" width="9.5703125" style="3" bestFit="1" customWidth="1"/>
    <col min="958" max="958" width="5.5703125" style="3" customWidth="1"/>
    <col min="959" max="959" width="11.42578125" style="3"/>
    <col min="960" max="960" width="2.140625" style="3" customWidth="1"/>
    <col min="961" max="961" width="7.42578125" style="3" customWidth="1"/>
    <col min="962" max="962" width="6.85546875" style="3" customWidth="1"/>
    <col min="963" max="963" width="7.7109375" style="3" customWidth="1"/>
    <col min="964" max="965" width="6.85546875" style="3" customWidth="1"/>
    <col min="966" max="966" width="7.85546875" style="3" customWidth="1"/>
    <col min="967" max="967" width="7.140625" style="3" customWidth="1"/>
    <col min="968" max="968" width="6.28515625" style="3" customWidth="1"/>
    <col min="969" max="969" width="6.5703125" style="3" customWidth="1"/>
    <col min="970" max="970" width="6.28515625" style="3" customWidth="1"/>
    <col min="971" max="972" width="6.85546875" style="3" customWidth="1"/>
    <col min="973" max="973" width="6.5703125" style="3" customWidth="1"/>
    <col min="974" max="974" width="6.85546875" style="3" customWidth="1"/>
    <col min="975" max="975" width="6.42578125" style="3" customWidth="1"/>
    <col min="976" max="976" width="6.28515625" style="3" customWidth="1"/>
    <col min="977" max="977" width="6.42578125" style="3" customWidth="1"/>
    <col min="978" max="1205" width="11.42578125" style="3"/>
    <col min="1206" max="1206" width="8.42578125" style="3" customWidth="1"/>
    <col min="1207" max="1207" width="10.85546875" style="3" bestFit="1" customWidth="1"/>
    <col min="1208" max="1208" width="9.42578125" style="3" bestFit="1" customWidth="1"/>
    <col min="1209" max="1209" width="10.5703125" style="3" bestFit="1" customWidth="1"/>
    <col min="1210" max="1210" width="9.85546875" style="3" bestFit="1" customWidth="1"/>
    <col min="1211" max="1211" width="10.140625" style="3" bestFit="1" customWidth="1"/>
    <col min="1212" max="1212" width="11.28515625" style="3" bestFit="1" customWidth="1"/>
    <col min="1213" max="1213" width="9.5703125" style="3" bestFit="1" customWidth="1"/>
    <col min="1214" max="1214" width="5.5703125" style="3" customWidth="1"/>
    <col min="1215" max="1215" width="11.42578125" style="3"/>
    <col min="1216" max="1216" width="2.140625" style="3" customWidth="1"/>
    <col min="1217" max="1217" width="7.42578125" style="3" customWidth="1"/>
    <col min="1218" max="1218" width="6.85546875" style="3" customWidth="1"/>
    <col min="1219" max="1219" width="7.7109375" style="3" customWidth="1"/>
    <col min="1220" max="1221" width="6.85546875" style="3" customWidth="1"/>
    <col min="1222" max="1222" width="7.85546875" style="3" customWidth="1"/>
    <col min="1223" max="1223" width="7.140625" style="3" customWidth="1"/>
    <col min="1224" max="1224" width="6.28515625" style="3" customWidth="1"/>
    <col min="1225" max="1225" width="6.5703125" style="3" customWidth="1"/>
    <col min="1226" max="1226" width="6.28515625" style="3" customWidth="1"/>
    <col min="1227" max="1228" width="6.85546875" style="3" customWidth="1"/>
    <col min="1229" max="1229" width="6.5703125" style="3" customWidth="1"/>
    <col min="1230" max="1230" width="6.85546875" style="3" customWidth="1"/>
    <col min="1231" max="1231" width="6.42578125" style="3" customWidth="1"/>
    <col min="1232" max="1232" width="6.28515625" style="3" customWidth="1"/>
    <col min="1233" max="1233" width="6.42578125" style="3" customWidth="1"/>
    <col min="1234" max="1461" width="11.42578125" style="3"/>
    <col min="1462" max="1462" width="8.42578125" style="3" customWidth="1"/>
    <col min="1463" max="1463" width="10.85546875" style="3" bestFit="1" customWidth="1"/>
    <col min="1464" max="1464" width="9.42578125" style="3" bestFit="1" customWidth="1"/>
    <col min="1465" max="1465" width="10.5703125" style="3" bestFit="1" customWidth="1"/>
    <col min="1466" max="1466" width="9.85546875" style="3" bestFit="1" customWidth="1"/>
    <col min="1467" max="1467" width="10.140625" style="3" bestFit="1" customWidth="1"/>
    <col min="1468" max="1468" width="11.28515625" style="3" bestFit="1" customWidth="1"/>
    <col min="1469" max="1469" width="9.5703125" style="3" bestFit="1" customWidth="1"/>
    <col min="1470" max="1470" width="5.5703125" style="3" customWidth="1"/>
    <col min="1471" max="1471" width="11.42578125" style="3"/>
    <col min="1472" max="1472" width="2.140625" style="3" customWidth="1"/>
    <col min="1473" max="1473" width="7.42578125" style="3" customWidth="1"/>
    <col min="1474" max="1474" width="6.85546875" style="3" customWidth="1"/>
    <col min="1475" max="1475" width="7.7109375" style="3" customWidth="1"/>
    <col min="1476" max="1477" width="6.85546875" style="3" customWidth="1"/>
    <col min="1478" max="1478" width="7.85546875" style="3" customWidth="1"/>
    <col min="1479" max="1479" width="7.140625" style="3" customWidth="1"/>
    <col min="1480" max="1480" width="6.28515625" style="3" customWidth="1"/>
    <col min="1481" max="1481" width="6.5703125" style="3" customWidth="1"/>
    <col min="1482" max="1482" width="6.28515625" style="3" customWidth="1"/>
    <col min="1483" max="1484" width="6.85546875" style="3" customWidth="1"/>
    <col min="1485" max="1485" width="6.5703125" style="3" customWidth="1"/>
    <col min="1486" max="1486" width="6.85546875" style="3" customWidth="1"/>
    <col min="1487" max="1487" width="6.42578125" style="3" customWidth="1"/>
    <col min="1488" max="1488" width="6.28515625" style="3" customWidth="1"/>
    <col min="1489" max="1489" width="6.42578125" style="3" customWidth="1"/>
    <col min="1490" max="1717" width="11.42578125" style="3"/>
    <col min="1718" max="1718" width="8.42578125" style="3" customWidth="1"/>
    <col min="1719" max="1719" width="10.85546875" style="3" bestFit="1" customWidth="1"/>
    <col min="1720" max="1720" width="9.42578125" style="3" bestFit="1" customWidth="1"/>
    <col min="1721" max="1721" width="10.5703125" style="3" bestFit="1" customWidth="1"/>
    <col min="1722" max="1722" width="9.85546875" style="3" bestFit="1" customWidth="1"/>
    <col min="1723" max="1723" width="10.140625" style="3" bestFit="1" customWidth="1"/>
    <col min="1724" max="1724" width="11.28515625" style="3" bestFit="1" customWidth="1"/>
    <col min="1725" max="1725" width="9.5703125" style="3" bestFit="1" customWidth="1"/>
    <col min="1726" max="1726" width="5.5703125" style="3" customWidth="1"/>
    <col min="1727" max="1727" width="11.42578125" style="3"/>
    <col min="1728" max="1728" width="2.140625" style="3" customWidth="1"/>
    <col min="1729" max="1729" width="7.42578125" style="3" customWidth="1"/>
    <col min="1730" max="1730" width="6.85546875" style="3" customWidth="1"/>
    <col min="1731" max="1731" width="7.7109375" style="3" customWidth="1"/>
    <col min="1732" max="1733" width="6.85546875" style="3" customWidth="1"/>
    <col min="1734" max="1734" width="7.85546875" style="3" customWidth="1"/>
    <col min="1735" max="1735" width="7.140625" style="3" customWidth="1"/>
    <col min="1736" max="1736" width="6.28515625" style="3" customWidth="1"/>
    <col min="1737" max="1737" width="6.5703125" style="3" customWidth="1"/>
    <col min="1738" max="1738" width="6.28515625" style="3" customWidth="1"/>
    <col min="1739" max="1740" width="6.85546875" style="3" customWidth="1"/>
    <col min="1741" max="1741" width="6.5703125" style="3" customWidth="1"/>
    <col min="1742" max="1742" width="6.85546875" style="3" customWidth="1"/>
    <col min="1743" max="1743" width="6.42578125" style="3" customWidth="1"/>
    <col min="1744" max="1744" width="6.28515625" style="3" customWidth="1"/>
    <col min="1745" max="1745" width="6.42578125" style="3" customWidth="1"/>
    <col min="1746" max="1973" width="11.42578125" style="3"/>
    <col min="1974" max="1974" width="8.42578125" style="3" customWidth="1"/>
    <col min="1975" max="1975" width="10.85546875" style="3" bestFit="1" customWidth="1"/>
    <col min="1976" max="1976" width="9.42578125" style="3" bestFit="1" customWidth="1"/>
    <col min="1977" max="1977" width="10.5703125" style="3" bestFit="1" customWidth="1"/>
    <col min="1978" max="1978" width="9.85546875" style="3" bestFit="1" customWidth="1"/>
    <col min="1979" max="1979" width="10.140625" style="3" bestFit="1" customWidth="1"/>
    <col min="1980" max="1980" width="11.28515625" style="3" bestFit="1" customWidth="1"/>
    <col min="1981" max="1981" width="9.5703125" style="3" bestFit="1" customWidth="1"/>
    <col min="1982" max="1982" width="5.5703125" style="3" customWidth="1"/>
    <col min="1983" max="1983" width="11.42578125" style="3"/>
    <col min="1984" max="1984" width="2.140625" style="3" customWidth="1"/>
    <col min="1985" max="1985" width="7.42578125" style="3" customWidth="1"/>
    <col min="1986" max="1986" width="6.85546875" style="3" customWidth="1"/>
    <col min="1987" max="1987" width="7.7109375" style="3" customWidth="1"/>
    <col min="1988" max="1989" width="6.85546875" style="3" customWidth="1"/>
    <col min="1990" max="1990" width="7.85546875" style="3" customWidth="1"/>
    <col min="1991" max="1991" width="7.140625" style="3" customWidth="1"/>
    <col min="1992" max="1992" width="6.28515625" style="3" customWidth="1"/>
    <col min="1993" max="1993" width="6.5703125" style="3" customWidth="1"/>
    <col min="1994" max="1994" width="6.28515625" style="3" customWidth="1"/>
    <col min="1995" max="1996" width="6.85546875" style="3" customWidth="1"/>
    <col min="1997" max="1997" width="6.5703125" style="3" customWidth="1"/>
    <col min="1998" max="1998" width="6.85546875" style="3" customWidth="1"/>
    <col min="1999" max="1999" width="6.42578125" style="3" customWidth="1"/>
    <col min="2000" max="2000" width="6.28515625" style="3" customWidth="1"/>
    <col min="2001" max="2001" width="6.42578125" style="3" customWidth="1"/>
    <col min="2002" max="2229" width="11.42578125" style="3"/>
    <col min="2230" max="2230" width="8.42578125" style="3" customWidth="1"/>
    <col min="2231" max="2231" width="10.85546875" style="3" bestFit="1" customWidth="1"/>
    <col min="2232" max="2232" width="9.42578125" style="3" bestFit="1" customWidth="1"/>
    <col min="2233" max="2233" width="10.5703125" style="3" bestFit="1" customWidth="1"/>
    <col min="2234" max="2234" width="9.85546875" style="3" bestFit="1" customWidth="1"/>
    <col min="2235" max="2235" width="10.140625" style="3" bestFit="1" customWidth="1"/>
    <col min="2236" max="2236" width="11.28515625" style="3" bestFit="1" customWidth="1"/>
    <col min="2237" max="2237" width="9.5703125" style="3" bestFit="1" customWidth="1"/>
    <col min="2238" max="2238" width="5.5703125" style="3" customWidth="1"/>
    <col min="2239" max="2239" width="11.42578125" style="3"/>
    <col min="2240" max="2240" width="2.140625" style="3" customWidth="1"/>
    <col min="2241" max="2241" width="7.42578125" style="3" customWidth="1"/>
    <col min="2242" max="2242" width="6.85546875" style="3" customWidth="1"/>
    <col min="2243" max="2243" width="7.7109375" style="3" customWidth="1"/>
    <col min="2244" max="2245" width="6.85546875" style="3" customWidth="1"/>
    <col min="2246" max="2246" width="7.85546875" style="3" customWidth="1"/>
    <col min="2247" max="2247" width="7.140625" style="3" customWidth="1"/>
    <col min="2248" max="2248" width="6.28515625" style="3" customWidth="1"/>
    <col min="2249" max="2249" width="6.5703125" style="3" customWidth="1"/>
    <col min="2250" max="2250" width="6.28515625" style="3" customWidth="1"/>
    <col min="2251" max="2252" width="6.85546875" style="3" customWidth="1"/>
    <col min="2253" max="2253" width="6.5703125" style="3" customWidth="1"/>
    <col min="2254" max="2254" width="6.85546875" style="3" customWidth="1"/>
    <col min="2255" max="2255" width="6.42578125" style="3" customWidth="1"/>
    <col min="2256" max="2256" width="6.28515625" style="3" customWidth="1"/>
    <col min="2257" max="2257" width="6.42578125" style="3" customWidth="1"/>
    <col min="2258" max="2485" width="11.42578125" style="3"/>
    <col min="2486" max="2486" width="8.42578125" style="3" customWidth="1"/>
    <col min="2487" max="2487" width="10.85546875" style="3" bestFit="1" customWidth="1"/>
    <col min="2488" max="2488" width="9.42578125" style="3" bestFit="1" customWidth="1"/>
    <col min="2489" max="2489" width="10.5703125" style="3" bestFit="1" customWidth="1"/>
    <col min="2490" max="2490" width="9.85546875" style="3" bestFit="1" customWidth="1"/>
    <col min="2491" max="2491" width="10.140625" style="3" bestFit="1" customWidth="1"/>
    <col min="2492" max="2492" width="11.28515625" style="3" bestFit="1" customWidth="1"/>
    <col min="2493" max="2493" width="9.5703125" style="3" bestFit="1" customWidth="1"/>
    <col min="2494" max="2494" width="5.5703125" style="3" customWidth="1"/>
    <col min="2495" max="2495" width="11.42578125" style="3"/>
    <col min="2496" max="2496" width="2.140625" style="3" customWidth="1"/>
    <col min="2497" max="2497" width="7.42578125" style="3" customWidth="1"/>
    <col min="2498" max="2498" width="6.85546875" style="3" customWidth="1"/>
    <col min="2499" max="2499" width="7.7109375" style="3" customWidth="1"/>
    <col min="2500" max="2501" width="6.85546875" style="3" customWidth="1"/>
    <col min="2502" max="2502" width="7.85546875" style="3" customWidth="1"/>
    <col min="2503" max="2503" width="7.140625" style="3" customWidth="1"/>
    <col min="2504" max="2504" width="6.28515625" style="3" customWidth="1"/>
    <col min="2505" max="2505" width="6.5703125" style="3" customWidth="1"/>
    <col min="2506" max="2506" width="6.28515625" style="3" customWidth="1"/>
    <col min="2507" max="2508" width="6.85546875" style="3" customWidth="1"/>
    <col min="2509" max="2509" width="6.5703125" style="3" customWidth="1"/>
    <col min="2510" max="2510" width="6.85546875" style="3" customWidth="1"/>
    <col min="2511" max="2511" width="6.42578125" style="3" customWidth="1"/>
    <col min="2512" max="2512" width="6.28515625" style="3" customWidth="1"/>
    <col min="2513" max="2513" width="6.42578125" style="3" customWidth="1"/>
    <col min="2514" max="2741" width="11.42578125" style="3"/>
    <col min="2742" max="2742" width="8.42578125" style="3" customWidth="1"/>
    <col min="2743" max="2743" width="10.85546875" style="3" bestFit="1" customWidth="1"/>
    <col min="2744" max="2744" width="9.42578125" style="3" bestFit="1" customWidth="1"/>
    <col min="2745" max="2745" width="10.5703125" style="3" bestFit="1" customWidth="1"/>
    <col min="2746" max="2746" width="9.85546875" style="3" bestFit="1" customWidth="1"/>
    <col min="2747" max="2747" width="10.140625" style="3" bestFit="1" customWidth="1"/>
    <col min="2748" max="2748" width="11.28515625" style="3" bestFit="1" customWidth="1"/>
    <col min="2749" max="2749" width="9.5703125" style="3" bestFit="1" customWidth="1"/>
    <col min="2750" max="2750" width="5.5703125" style="3" customWidth="1"/>
    <col min="2751" max="2751" width="11.42578125" style="3"/>
    <col min="2752" max="2752" width="2.140625" style="3" customWidth="1"/>
    <col min="2753" max="2753" width="7.42578125" style="3" customWidth="1"/>
    <col min="2754" max="2754" width="6.85546875" style="3" customWidth="1"/>
    <col min="2755" max="2755" width="7.7109375" style="3" customWidth="1"/>
    <col min="2756" max="2757" width="6.85546875" style="3" customWidth="1"/>
    <col min="2758" max="2758" width="7.85546875" style="3" customWidth="1"/>
    <col min="2759" max="2759" width="7.140625" style="3" customWidth="1"/>
    <col min="2760" max="2760" width="6.28515625" style="3" customWidth="1"/>
    <col min="2761" max="2761" width="6.5703125" style="3" customWidth="1"/>
    <col min="2762" max="2762" width="6.28515625" style="3" customWidth="1"/>
    <col min="2763" max="2764" width="6.85546875" style="3" customWidth="1"/>
    <col min="2765" max="2765" width="6.5703125" style="3" customWidth="1"/>
    <col min="2766" max="2766" width="6.85546875" style="3" customWidth="1"/>
    <col min="2767" max="2767" width="6.42578125" style="3" customWidth="1"/>
    <col min="2768" max="2768" width="6.28515625" style="3" customWidth="1"/>
    <col min="2769" max="2769" width="6.42578125" style="3" customWidth="1"/>
    <col min="2770" max="2997" width="11.42578125" style="3"/>
    <col min="2998" max="2998" width="8.42578125" style="3" customWidth="1"/>
    <col min="2999" max="2999" width="10.85546875" style="3" bestFit="1" customWidth="1"/>
    <col min="3000" max="3000" width="9.42578125" style="3" bestFit="1" customWidth="1"/>
    <col min="3001" max="3001" width="10.5703125" style="3" bestFit="1" customWidth="1"/>
    <col min="3002" max="3002" width="9.85546875" style="3" bestFit="1" customWidth="1"/>
    <col min="3003" max="3003" width="10.140625" style="3" bestFit="1" customWidth="1"/>
    <col min="3004" max="3004" width="11.28515625" style="3" bestFit="1" customWidth="1"/>
    <col min="3005" max="3005" width="9.5703125" style="3" bestFit="1" customWidth="1"/>
    <col min="3006" max="3006" width="5.5703125" style="3" customWidth="1"/>
    <col min="3007" max="3007" width="11.42578125" style="3"/>
    <col min="3008" max="3008" width="2.140625" style="3" customWidth="1"/>
    <col min="3009" max="3009" width="7.42578125" style="3" customWidth="1"/>
    <col min="3010" max="3010" width="6.85546875" style="3" customWidth="1"/>
    <col min="3011" max="3011" width="7.7109375" style="3" customWidth="1"/>
    <col min="3012" max="3013" width="6.85546875" style="3" customWidth="1"/>
    <col min="3014" max="3014" width="7.85546875" style="3" customWidth="1"/>
    <col min="3015" max="3015" width="7.140625" style="3" customWidth="1"/>
    <col min="3016" max="3016" width="6.28515625" style="3" customWidth="1"/>
    <col min="3017" max="3017" width="6.5703125" style="3" customWidth="1"/>
    <col min="3018" max="3018" width="6.28515625" style="3" customWidth="1"/>
    <col min="3019" max="3020" width="6.85546875" style="3" customWidth="1"/>
    <col min="3021" max="3021" width="6.5703125" style="3" customWidth="1"/>
    <col min="3022" max="3022" width="6.85546875" style="3" customWidth="1"/>
    <col min="3023" max="3023" width="6.42578125" style="3" customWidth="1"/>
    <col min="3024" max="3024" width="6.28515625" style="3" customWidth="1"/>
    <col min="3025" max="3025" width="6.42578125" style="3" customWidth="1"/>
    <col min="3026" max="3253" width="11.42578125" style="3"/>
    <col min="3254" max="3254" width="8.42578125" style="3" customWidth="1"/>
    <col min="3255" max="3255" width="10.85546875" style="3" bestFit="1" customWidth="1"/>
    <col min="3256" max="3256" width="9.42578125" style="3" bestFit="1" customWidth="1"/>
    <col min="3257" max="3257" width="10.5703125" style="3" bestFit="1" customWidth="1"/>
    <col min="3258" max="3258" width="9.85546875" style="3" bestFit="1" customWidth="1"/>
    <col min="3259" max="3259" width="10.140625" style="3" bestFit="1" customWidth="1"/>
    <col min="3260" max="3260" width="11.28515625" style="3" bestFit="1" customWidth="1"/>
    <col min="3261" max="3261" width="9.5703125" style="3" bestFit="1" customWidth="1"/>
    <col min="3262" max="3262" width="5.5703125" style="3" customWidth="1"/>
    <col min="3263" max="3263" width="11.42578125" style="3"/>
    <col min="3264" max="3264" width="2.140625" style="3" customWidth="1"/>
    <col min="3265" max="3265" width="7.42578125" style="3" customWidth="1"/>
    <col min="3266" max="3266" width="6.85546875" style="3" customWidth="1"/>
    <col min="3267" max="3267" width="7.7109375" style="3" customWidth="1"/>
    <col min="3268" max="3269" width="6.85546875" style="3" customWidth="1"/>
    <col min="3270" max="3270" width="7.85546875" style="3" customWidth="1"/>
    <col min="3271" max="3271" width="7.140625" style="3" customWidth="1"/>
    <col min="3272" max="3272" width="6.28515625" style="3" customWidth="1"/>
    <col min="3273" max="3273" width="6.5703125" style="3" customWidth="1"/>
    <col min="3274" max="3274" width="6.28515625" style="3" customWidth="1"/>
    <col min="3275" max="3276" width="6.85546875" style="3" customWidth="1"/>
    <col min="3277" max="3277" width="6.5703125" style="3" customWidth="1"/>
    <col min="3278" max="3278" width="6.85546875" style="3" customWidth="1"/>
    <col min="3279" max="3279" width="6.42578125" style="3" customWidth="1"/>
    <col min="3280" max="3280" width="6.28515625" style="3" customWidth="1"/>
    <col min="3281" max="3281" width="6.42578125" style="3" customWidth="1"/>
    <col min="3282" max="3509" width="11.42578125" style="3"/>
    <col min="3510" max="3510" width="8.42578125" style="3" customWidth="1"/>
    <col min="3511" max="3511" width="10.85546875" style="3" bestFit="1" customWidth="1"/>
    <col min="3512" max="3512" width="9.42578125" style="3" bestFit="1" customWidth="1"/>
    <col min="3513" max="3513" width="10.5703125" style="3" bestFit="1" customWidth="1"/>
    <col min="3514" max="3514" width="9.85546875" style="3" bestFit="1" customWidth="1"/>
    <col min="3515" max="3515" width="10.140625" style="3" bestFit="1" customWidth="1"/>
    <col min="3516" max="3516" width="11.28515625" style="3" bestFit="1" customWidth="1"/>
    <col min="3517" max="3517" width="9.5703125" style="3" bestFit="1" customWidth="1"/>
    <col min="3518" max="3518" width="5.5703125" style="3" customWidth="1"/>
    <col min="3519" max="3519" width="11.42578125" style="3"/>
    <col min="3520" max="3520" width="2.140625" style="3" customWidth="1"/>
    <col min="3521" max="3521" width="7.42578125" style="3" customWidth="1"/>
    <col min="3522" max="3522" width="6.85546875" style="3" customWidth="1"/>
    <col min="3523" max="3523" width="7.7109375" style="3" customWidth="1"/>
    <col min="3524" max="3525" width="6.85546875" style="3" customWidth="1"/>
    <col min="3526" max="3526" width="7.85546875" style="3" customWidth="1"/>
    <col min="3527" max="3527" width="7.140625" style="3" customWidth="1"/>
    <col min="3528" max="3528" width="6.28515625" style="3" customWidth="1"/>
    <col min="3529" max="3529" width="6.5703125" style="3" customWidth="1"/>
    <col min="3530" max="3530" width="6.28515625" style="3" customWidth="1"/>
    <col min="3531" max="3532" width="6.85546875" style="3" customWidth="1"/>
    <col min="3533" max="3533" width="6.5703125" style="3" customWidth="1"/>
    <col min="3534" max="3534" width="6.85546875" style="3" customWidth="1"/>
    <col min="3535" max="3535" width="6.42578125" style="3" customWidth="1"/>
    <col min="3536" max="3536" width="6.28515625" style="3" customWidth="1"/>
    <col min="3537" max="3537" width="6.42578125" style="3" customWidth="1"/>
    <col min="3538" max="3765" width="11.42578125" style="3"/>
    <col min="3766" max="3766" width="8.42578125" style="3" customWidth="1"/>
    <col min="3767" max="3767" width="10.85546875" style="3" bestFit="1" customWidth="1"/>
    <col min="3768" max="3768" width="9.42578125" style="3" bestFit="1" customWidth="1"/>
    <col min="3769" max="3769" width="10.5703125" style="3" bestFit="1" customWidth="1"/>
    <col min="3770" max="3770" width="9.85546875" style="3" bestFit="1" customWidth="1"/>
    <col min="3771" max="3771" width="10.140625" style="3" bestFit="1" customWidth="1"/>
    <col min="3772" max="3772" width="11.28515625" style="3" bestFit="1" customWidth="1"/>
    <col min="3773" max="3773" width="9.5703125" style="3" bestFit="1" customWidth="1"/>
    <col min="3774" max="3774" width="5.5703125" style="3" customWidth="1"/>
    <col min="3775" max="3775" width="11.42578125" style="3"/>
    <col min="3776" max="3776" width="2.140625" style="3" customWidth="1"/>
    <col min="3777" max="3777" width="7.42578125" style="3" customWidth="1"/>
    <col min="3778" max="3778" width="6.85546875" style="3" customWidth="1"/>
    <col min="3779" max="3779" width="7.7109375" style="3" customWidth="1"/>
    <col min="3780" max="3781" width="6.85546875" style="3" customWidth="1"/>
    <col min="3782" max="3782" width="7.85546875" style="3" customWidth="1"/>
    <col min="3783" max="3783" width="7.140625" style="3" customWidth="1"/>
    <col min="3784" max="3784" width="6.28515625" style="3" customWidth="1"/>
    <col min="3785" max="3785" width="6.5703125" style="3" customWidth="1"/>
    <col min="3786" max="3786" width="6.28515625" style="3" customWidth="1"/>
    <col min="3787" max="3788" width="6.85546875" style="3" customWidth="1"/>
    <col min="3789" max="3789" width="6.5703125" style="3" customWidth="1"/>
    <col min="3790" max="3790" width="6.85546875" style="3" customWidth="1"/>
    <col min="3791" max="3791" width="6.42578125" style="3" customWidth="1"/>
    <col min="3792" max="3792" width="6.28515625" style="3" customWidth="1"/>
    <col min="3793" max="3793" width="6.42578125" style="3" customWidth="1"/>
    <col min="3794" max="4021" width="11.42578125" style="3"/>
    <col min="4022" max="4022" width="8.42578125" style="3" customWidth="1"/>
    <col min="4023" max="4023" width="10.85546875" style="3" bestFit="1" customWidth="1"/>
    <col min="4024" max="4024" width="9.42578125" style="3" bestFit="1" customWidth="1"/>
    <col min="4025" max="4025" width="10.5703125" style="3" bestFit="1" customWidth="1"/>
    <col min="4026" max="4026" width="9.85546875" style="3" bestFit="1" customWidth="1"/>
    <col min="4027" max="4027" width="10.140625" style="3" bestFit="1" customWidth="1"/>
    <col min="4028" max="4028" width="11.28515625" style="3" bestFit="1" customWidth="1"/>
    <col min="4029" max="4029" width="9.5703125" style="3" bestFit="1" customWidth="1"/>
    <col min="4030" max="4030" width="5.5703125" style="3" customWidth="1"/>
    <col min="4031" max="4031" width="11.42578125" style="3"/>
    <col min="4032" max="4032" width="2.140625" style="3" customWidth="1"/>
    <col min="4033" max="4033" width="7.42578125" style="3" customWidth="1"/>
    <col min="4034" max="4034" width="6.85546875" style="3" customWidth="1"/>
    <col min="4035" max="4035" width="7.7109375" style="3" customWidth="1"/>
    <col min="4036" max="4037" width="6.85546875" style="3" customWidth="1"/>
    <col min="4038" max="4038" width="7.85546875" style="3" customWidth="1"/>
    <col min="4039" max="4039" width="7.140625" style="3" customWidth="1"/>
    <col min="4040" max="4040" width="6.28515625" style="3" customWidth="1"/>
    <col min="4041" max="4041" width="6.5703125" style="3" customWidth="1"/>
    <col min="4042" max="4042" width="6.28515625" style="3" customWidth="1"/>
    <col min="4043" max="4044" width="6.85546875" style="3" customWidth="1"/>
    <col min="4045" max="4045" width="6.5703125" style="3" customWidth="1"/>
    <col min="4046" max="4046" width="6.85546875" style="3" customWidth="1"/>
    <col min="4047" max="4047" width="6.42578125" style="3" customWidth="1"/>
    <col min="4048" max="4048" width="6.28515625" style="3" customWidth="1"/>
    <col min="4049" max="4049" width="6.42578125" style="3" customWidth="1"/>
    <col min="4050" max="4277" width="11.42578125" style="3"/>
    <col min="4278" max="4278" width="8.42578125" style="3" customWidth="1"/>
    <col min="4279" max="4279" width="10.85546875" style="3" bestFit="1" customWidth="1"/>
    <col min="4280" max="4280" width="9.42578125" style="3" bestFit="1" customWidth="1"/>
    <col min="4281" max="4281" width="10.5703125" style="3" bestFit="1" customWidth="1"/>
    <col min="4282" max="4282" width="9.85546875" style="3" bestFit="1" customWidth="1"/>
    <col min="4283" max="4283" width="10.140625" style="3" bestFit="1" customWidth="1"/>
    <col min="4284" max="4284" width="11.28515625" style="3" bestFit="1" customWidth="1"/>
    <col min="4285" max="4285" width="9.5703125" style="3" bestFit="1" customWidth="1"/>
    <col min="4286" max="4286" width="5.5703125" style="3" customWidth="1"/>
    <col min="4287" max="4287" width="11.42578125" style="3"/>
    <col min="4288" max="4288" width="2.140625" style="3" customWidth="1"/>
    <col min="4289" max="4289" width="7.42578125" style="3" customWidth="1"/>
    <col min="4290" max="4290" width="6.85546875" style="3" customWidth="1"/>
    <col min="4291" max="4291" width="7.7109375" style="3" customWidth="1"/>
    <col min="4292" max="4293" width="6.85546875" style="3" customWidth="1"/>
    <col min="4294" max="4294" width="7.85546875" style="3" customWidth="1"/>
    <col min="4295" max="4295" width="7.140625" style="3" customWidth="1"/>
    <col min="4296" max="4296" width="6.28515625" style="3" customWidth="1"/>
    <col min="4297" max="4297" width="6.5703125" style="3" customWidth="1"/>
    <col min="4298" max="4298" width="6.28515625" style="3" customWidth="1"/>
    <col min="4299" max="4300" width="6.85546875" style="3" customWidth="1"/>
    <col min="4301" max="4301" width="6.5703125" style="3" customWidth="1"/>
    <col min="4302" max="4302" width="6.85546875" style="3" customWidth="1"/>
    <col min="4303" max="4303" width="6.42578125" style="3" customWidth="1"/>
    <col min="4304" max="4304" width="6.28515625" style="3" customWidth="1"/>
    <col min="4305" max="4305" width="6.42578125" style="3" customWidth="1"/>
    <col min="4306" max="4533" width="11.42578125" style="3"/>
    <col min="4534" max="4534" width="8.42578125" style="3" customWidth="1"/>
    <col min="4535" max="4535" width="10.85546875" style="3" bestFit="1" customWidth="1"/>
    <col min="4536" max="4536" width="9.42578125" style="3" bestFit="1" customWidth="1"/>
    <col min="4537" max="4537" width="10.5703125" style="3" bestFit="1" customWidth="1"/>
    <col min="4538" max="4538" width="9.85546875" style="3" bestFit="1" customWidth="1"/>
    <col min="4539" max="4539" width="10.140625" style="3" bestFit="1" customWidth="1"/>
    <col min="4540" max="4540" width="11.28515625" style="3" bestFit="1" customWidth="1"/>
    <col min="4541" max="4541" width="9.5703125" style="3" bestFit="1" customWidth="1"/>
    <col min="4542" max="4542" width="5.5703125" style="3" customWidth="1"/>
    <col min="4543" max="4543" width="11.42578125" style="3"/>
    <col min="4544" max="4544" width="2.140625" style="3" customWidth="1"/>
    <col min="4545" max="4545" width="7.42578125" style="3" customWidth="1"/>
    <col min="4546" max="4546" width="6.85546875" style="3" customWidth="1"/>
    <col min="4547" max="4547" width="7.7109375" style="3" customWidth="1"/>
    <col min="4548" max="4549" width="6.85546875" style="3" customWidth="1"/>
    <col min="4550" max="4550" width="7.85546875" style="3" customWidth="1"/>
    <col min="4551" max="4551" width="7.140625" style="3" customWidth="1"/>
    <col min="4552" max="4552" width="6.28515625" style="3" customWidth="1"/>
    <col min="4553" max="4553" width="6.5703125" style="3" customWidth="1"/>
    <col min="4554" max="4554" width="6.28515625" style="3" customWidth="1"/>
    <col min="4555" max="4556" width="6.85546875" style="3" customWidth="1"/>
    <col min="4557" max="4557" width="6.5703125" style="3" customWidth="1"/>
    <col min="4558" max="4558" width="6.85546875" style="3" customWidth="1"/>
    <col min="4559" max="4559" width="6.42578125" style="3" customWidth="1"/>
    <col min="4560" max="4560" width="6.28515625" style="3" customWidth="1"/>
    <col min="4561" max="4561" width="6.42578125" style="3" customWidth="1"/>
    <col min="4562" max="4789" width="11.42578125" style="3"/>
    <col min="4790" max="4790" width="8.42578125" style="3" customWidth="1"/>
    <col min="4791" max="4791" width="10.85546875" style="3" bestFit="1" customWidth="1"/>
    <col min="4792" max="4792" width="9.42578125" style="3" bestFit="1" customWidth="1"/>
    <col min="4793" max="4793" width="10.5703125" style="3" bestFit="1" customWidth="1"/>
    <col min="4794" max="4794" width="9.85546875" style="3" bestFit="1" customWidth="1"/>
    <col min="4795" max="4795" width="10.140625" style="3" bestFit="1" customWidth="1"/>
    <col min="4796" max="4796" width="11.28515625" style="3" bestFit="1" customWidth="1"/>
    <col min="4797" max="4797" width="9.5703125" style="3" bestFit="1" customWidth="1"/>
    <col min="4798" max="4798" width="5.5703125" style="3" customWidth="1"/>
    <col min="4799" max="4799" width="11.42578125" style="3"/>
    <col min="4800" max="4800" width="2.140625" style="3" customWidth="1"/>
    <col min="4801" max="4801" width="7.42578125" style="3" customWidth="1"/>
    <col min="4802" max="4802" width="6.85546875" style="3" customWidth="1"/>
    <col min="4803" max="4803" width="7.7109375" style="3" customWidth="1"/>
    <col min="4804" max="4805" width="6.85546875" style="3" customWidth="1"/>
    <col min="4806" max="4806" width="7.85546875" style="3" customWidth="1"/>
    <col min="4807" max="4807" width="7.140625" style="3" customWidth="1"/>
    <col min="4808" max="4808" width="6.28515625" style="3" customWidth="1"/>
    <col min="4809" max="4809" width="6.5703125" style="3" customWidth="1"/>
    <col min="4810" max="4810" width="6.28515625" style="3" customWidth="1"/>
    <col min="4811" max="4812" width="6.85546875" style="3" customWidth="1"/>
    <col min="4813" max="4813" width="6.5703125" style="3" customWidth="1"/>
    <col min="4814" max="4814" width="6.85546875" style="3" customWidth="1"/>
    <col min="4815" max="4815" width="6.42578125" style="3" customWidth="1"/>
    <col min="4816" max="4816" width="6.28515625" style="3" customWidth="1"/>
    <col min="4817" max="4817" width="6.42578125" style="3" customWidth="1"/>
    <col min="4818" max="5045" width="11.42578125" style="3"/>
    <col min="5046" max="5046" width="8.42578125" style="3" customWidth="1"/>
    <col min="5047" max="5047" width="10.85546875" style="3" bestFit="1" customWidth="1"/>
    <col min="5048" max="5048" width="9.42578125" style="3" bestFit="1" customWidth="1"/>
    <col min="5049" max="5049" width="10.5703125" style="3" bestFit="1" customWidth="1"/>
    <col min="5050" max="5050" width="9.85546875" style="3" bestFit="1" customWidth="1"/>
    <col min="5051" max="5051" width="10.140625" style="3" bestFit="1" customWidth="1"/>
    <col min="5052" max="5052" width="11.28515625" style="3" bestFit="1" customWidth="1"/>
    <col min="5053" max="5053" width="9.5703125" style="3" bestFit="1" customWidth="1"/>
    <col min="5054" max="5054" width="5.5703125" style="3" customWidth="1"/>
    <col min="5055" max="5055" width="11.42578125" style="3"/>
    <col min="5056" max="5056" width="2.140625" style="3" customWidth="1"/>
    <col min="5057" max="5057" width="7.42578125" style="3" customWidth="1"/>
    <col min="5058" max="5058" width="6.85546875" style="3" customWidth="1"/>
    <col min="5059" max="5059" width="7.7109375" style="3" customWidth="1"/>
    <col min="5060" max="5061" width="6.85546875" style="3" customWidth="1"/>
    <col min="5062" max="5062" width="7.85546875" style="3" customWidth="1"/>
    <col min="5063" max="5063" width="7.140625" style="3" customWidth="1"/>
    <col min="5064" max="5064" width="6.28515625" style="3" customWidth="1"/>
    <col min="5065" max="5065" width="6.5703125" style="3" customWidth="1"/>
    <col min="5066" max="5066" width="6.28515625" style="3" customWidth="1"/>
    <col min="5067" max="5068" width="6.85546875" style="3" customWidth="1"/>
    <col min="5069" max="5069" width="6.5703125" style="3" customWidth="1"/>
    <col min="5070" max="5070" width="6.85546875" style="3" customWidth="1"/>
    <col min="5071" max="5071" width="6.42578125" style="3" customWidth="1"/>
    <col min="5072" max="5072" width="6.28515625" style="3" customWidth="1"/>
    <col min="5073" max="5073" width="6.42578125" style="3" customWidth="1"/>
    <col min="5074" max="5301" width="11.42578125" style="3"/>
    <col min="5302" max="5302" width="8.42578125" style="3" customWidth="1"/>
    <col min="5303" max="5303" width="10.85546875" style="3" bestFit="1" customWidth="1"/>
    <col min="5304" max="5304" width="9.42578125" style="3" bestFit="1" customWidth="1"/>
    <col min="5305" max="5305" width="10.5703125" style="3" bestFit="1" customWidth="1"/>
    <col min="5306" max="5306" width="9.85546875" style="3" bestFit="1" customWidth="1"/>
    <col min="5307" max="5307" width="10.140625" style="3" bestFit="1" customWidth="1"/>
    <col min="5308" max="5308" width="11.28515625" style="3" bestFit="1" customWidth="1"/>
    <col min="5309" max="5309" width="9.5703125" style="3" bestFit="1" customWidth="1"/>
    <col min="5310" max="5310" width="5.5703125" style="3" customWidth="1"/>
    <col min="5311" max="5311" width="11.42578125" style="3"/>
    <col min="5312" max="5312" width="2.140625" style="3" customWidth="1"/>
    <col min="5313" max="5313" width="7.42578125" style="3" customWidth="1"/>
    <col min="5314" max="5314" width="6.85546875" style="3" customWidth="1"/>
    <col min="5315" max="5315" width="7.7109375" style="3" customWidth="1"/>
    <col min="5316" max="5317" width="6.85546875" style="3" customWidth="1"/>
    <col min="5318" max="5318" width="7.85546875" style="3" customWidth="1"/>
    <col min="5319" max="5319" width="7.140625" style="3" customWidth="1"/>
    <col min="5320" max="5320" width="6.28515625" style="3" customWidth="1"/>
    <col min="5321" max="5321" width="6.5703125" style="3" customWidth="1"/>
    <col min="5322" max="5322" width="6.28515625" style="3" customWidth="1"/>
    <col min="5323" max="5324" width="6.85546875" style="3" customWidth="1"/>
    <col min="5325" max="5325" width="6.5703125" style="3" customWidth="1"/>
    <col min="5326" max="5326" width="6.85546875" style="3" customWidth="1"/>
    <col min="5327" max="5327" width="6.42578125" style="3" customWidth="1"/>
    <col min="5328" max="5328" width="6.28515625" style="3" customWidth="1"/>
    <col min="5329" max="5329" width="6.42578125" style="3" customWidth="1"/>
    <col min="5330" max="5557" width="11.42578125" style="3"/>
    <col min="5558" max="5558" width="8.42578125" style="3" customWidth="1"/>
    <col min="5559" max="5559" width="10.85546875" style="3" bestFit="1" customWidth="1"/>
    <col min="5560" max="5560" width="9.42578125" style="3" bestFit="1" customWidth="1"/>
    <col min="5561" max="5561" width="10.5703125" style="3" bestFit="1" customWidth="1"/>
    <col min="5562" max="5562" width="9.85546875" style="3" bestFit="1" customWidth="1"/>
    <col min="5563" max="5563" width="10.140625" style="3" bestFit="1" customWidth="1"/>
    <col min="5564" max="5564" width="11.28515625" style="3" bestFit="1" customWidth="1"/>
    <col min="5565" max="5565" width="9.5703125" style="3" bestFit="1" customWidth="1"/>
    <col min="5566" max="5566" width="5.5703125" style="3" customWidth="1"/>
    <col min="5567" max="5567" width="11.42578125" style="3"/>
    <col min="5568" max="5568" width="2.140625" style="3" customWidth="1"/>
    <col min="5569" max="5569" width="7.42578125" style="3" customWidth="1"/>
    <col min="5570" max="5570" width="6.85546875" style="3" customWidth="1"/>
    <col min="5571" max="5571" width="7.7109375" style="3" customWidth="1"/>
    <col min="5572" max="5573" width="6.85546875" style="3" customWidth="1"/>
    <col min="5574" max="5574" width="7.85546875" style="3" customWidth="1"/>
    <col min="5575" max="5575" width="7.140625" style="3" customWidth="1"/>
    <col min="5576" max="5576" width="6.28515625" style="3" customWidth="1"/>
    <col min="5577" max="5577" width="6.5703125" style="3" customWidth="1"/>
    <col min="5578" max="5578" width="6.28515625" style="3" customWidth="1"/>
    <col min="5579" max="5580" width="6.85546875" style="3" customWidth="1"/>
    <col min="5581" max="5581" width="6.5703125" style="3" customWidth="1"/>
    <col min="5582" max="5582" width="6.85546875" style="3" customWidth="1"/>
    <col min="5583" max="5583" width="6.42578125" style="3" customWidth="1"/>
    <col min="5584" max="5584" width="6.28515625" style="3" customWidth="1"/>
    <col min="5585" max="5585" width="6.42578125" style="3" customWidth="1"/>
    <col min="5586" max="5813" width="11.42578125" style="3"/>
    <col min="5814" max="5814" width="8.42578125" style="3" customWidth="1"/>
    <col min="5815" max="5815" width="10.85546875" style="3" bestFit="1" customWidth="1"/>
    <col min="5816" max="5816" width="9.42578125" style="3" bestFit="1" customWidth="1"/>
    <col min="5817" max="5817" width="10.5703125" style="3" bestFit="1" customWidth="1"/>
    <col min="5818" max="5818" width="9.85546875" style="3" bestFit="1" customWidth="1"/>
    <col min="5819" max="5819" width="10.140625" style="3" bestFit="1" customWidth="1"/>
    <col min="5820" max="5820" width="11.28515625" style="3" bestFit="1" customWidth="1"/>
    <col min="5821" max="5821" width="9.5703125" style="3" bestFit="1" customWidth="1"/>
    <col min="5822" max="5822" width="5.5703125" style="3" customWidth="1"/>
    <col min="5823" max="5823" width="11.42578125" style="3"/>
    <col min="5824" max="5824" width="2.140625" style="3" customWidth="1"/>
    <col min="5825" max="5825" width="7.42578125" style="3" customWidth="1"/>
    <col min="5826" max="5826" width="6.85546875" style="3" customWidth="1"/>
    <col min="5827" max="5827" width="7.7109375" style="3" customWidth="1"/>
    <col min="5828" max="5829" width="6.85546875" style="3" customWidth="1"/>
    <col min="5830" max="5830" width="7.85546875" style="3" customWidth="1"/>
    <col min="5831" max="5831" width="7.140625" style="3" customWidth="1"/>
    <col min="5832" max="5832" width="6.28515625" style="3" customWidth="1"/>
    <col min="5833" max="5833" width="6.5703125" style="3" customWidth="1"/>
    <col min="5834" max="5834" width="6.28515625" style="3" customWidth="1"/>
    <col min="5835" max="5836" width="6.85546875" style="3" customWidth="1"/>
    <col min="5837" max="5837" width="6.5703125" style="3" customWidth="1"/>
    <col min="5838" max="5838" width="6.85546875" style="3" customWidth="1"/>
    <col min="5839" max="5839" width="6.42578125" style="3" customWidth="1"/>
    <col min="5840" max="5840" width="6.28515625" style="3" customWidth="1"/>
    <col min="5841" max="5841" width="6.42578125" style="3" customWidth="1"/>
    <col min="5842" max="6069" width="11.42578125" style="3"/>
    <col min="6070" max="6070" width="8.42578125" style="3" customWidth="1"/>
    <col min="6071" max="6071" width="10.85546875" style="3" bestFit="1" customWidth="1"/>
    <col min="6072" max="6072" width="9.42578125" style="3" bestFit="1" customWidth="1"/>
    <col min="6073" max="6073" width="10.5703125" style="3" bestFit="1" customWidth="1"/>
    <col min="6074" max="6074" width="9.85546875" style="3" bestFit="1" customWidth="1"/>
    <col min="6075" max="6075" width="10.140625" style="3" bestFit="1" customWidth="1"/>
    <col min="6076" max="6076" width="11.28515625" style="3" bestFit="1" customWidth="1"/>
    <col min="6077" max="6077" width="9.5703125" style="3" bestFit="1" customWidth="1"/>
    <col min="6078" max="6078" width="5.5703125" style="3" customWidth="1"/>
    <col min="6079" max="6079" width="11.42578125" style="3"/>
    <col min="6080" max="6080" width="2.140625" style="3" customWidth="1"/>
    <col min="6081" max="6081" width="7.42578125" style="3" customWidth="1"/>
    <col min="6082" max="6082" width="6.85546875" style="3" customWidth="1"/>
    <col min="6083" max="6083" width="7.7109375" style="3" customWidth="1"/>
    <col min="6084" max="6085" width="6.85546875" style="3" customWidth="1"/>
    <col min="6086" max="6086" width="7.85546875" style="3" customWidth="1"/>
    <col min="6087" max="6087" width="7.140625" style="3" customWidth="1"/>
    <col min="6088" max="6088" width="6.28515625" style="3" customWidth="1"/>
    <col min="6089" max="6089" width="6.5703125" style="3" customWidth="1"/>
    <col min="6090" max="6090" width="6.28515625" style="3" customWidth="1"/>
    <col min="6091" max="6092" width="6.85546875" style="3" customWidth="1"/>
    <col min="6093" max="6093" width="6.5703125" style="3" customWidth="1"/>
    <col min="6094" max="6094" width="6.85546875" style="3" customWidth="1"/>
    <col min="6095" max="6095" width="6.42578125" style="3" customWidth="1"/>
    <col min="6096" max="6096" width="6.28515625" style="3" customWidth="1"/>
    <col min="6097" max="6097" width="6.42578125" style="3" customWidth="1"/>
    <col min="6098" max="6325" width="11.42578125" style="3"/>
    <col min="6326" max="6326" width="8.42578125" style="3" customWidth="1"/>
    <col min="6327" max="6327" width="10.85546875" style="3" bestFit="1" customWidth="1"/>
    <col min="6328" max="6328" width="9.42578125" style="3" bestFit="1" customWidth="1"/>
    <col min="6329" max="6329" width="10.5703125" style="3" bestFit="1" customWidth="1"/>
    <col min="6330" max="6330" width="9.85546875" style="3" bestFit="1" customWidth="1"/>
    <col min="6331" max="6331" width="10.140625" style="3" bestFit="1" customWidth="1"/>
    <col min="6332" max="6332" width="11.28515625" style="3" bestFit="1" customWidth="1"/>
    <col min="6333" max="6333" width="9.5703125" style="3" bestFit="1" customWidth="1"/>
    <col min="6334" max="6334" width="5.5703125" style="3" customWidth="1"/>
    <col min="6335" max="6335" width="11.42578125" style="3"/>
    <col min="6336" max="6336" width="2.140625" style="3" customWidth="1"/>
    <col min="6337" max="6337" width="7.42578125" style="3" customWidth="1"/>
    <col min="6338" max="6338" width="6.85546875" style="3" customWidth="1"/>
    <col min="6339" max="6339" width="7.7109375" style="3" customWidth="1"/>
    <col min="6340" max="6341" width="6.85546875" style="3" customWidth="1"/>
    <col min="6342" max="6342" width="7.85546875" style="3" customWidth="1"/>
    <col min="6343" max="6343" width="7.140625" style="3" customWidth="1"/>
    <col min="6344" max="6344" width="6.28515625" style="3" customWidth="1"/>
    <col min="6345" max="6345" width="6.5703125" style="3" customWidth="1"/>
    <col min="6346" max="6346" width="6.28515625" style="3" customWidth="1"/>
    <col min="6347" max="6348" width="6.85546875" style="3" customWidth="1"/>
    <col min="6349" max="6349" width="6.5703125" style="3" customWidth="1"/>
    <col min="6350" max="6350" width="6.85546875" style="3" customWidth="1"/>
    <col min="6351" max="6351" width="6.42578125" style="3" customWidth="1"/>
    <col min="6352" max="6352" width="6.28515625" style="3" customWidth="1"/>
    <col min="6353" max="6353" width="6.42578125" style="3" customWidth="1"/>
    <col min="6354" max="6581" width="11.42578125" style="3"/>
    <col min="6582" max="6582" width="8.42578125" style="3" customWidth="1"/>
    <col min="6583" max="6583" width="10.85546875" style="3" bestFit="1" customWidth="1"/>
    <col min="6584" max="6584" width="9.42578125" style="3" bestFit="1" customWidth="1"/>
    <col min="6585" max="6585" width="10.5703125" style="3" bestFit="1" customWidth="1"/>
    <col min="6586" max="6586" width="9.85546875" style="3" bestFit="1" customWidth="1"/>
    <col min="6587" max="6587" width="10.140625" style="3" bestFit="1" customWidth="1"/>
    <col min="6588" max="6588" width="11.28515625" style="3" bestFit="1" customWidth="1"/>
    <col min="6589" max="6589" width="9.5703125" style="3" bestFit="1" customWidth="1"/>
    <col min="6590" max="6590" width="5.5703125" style="3" customWidth="1"/>
    <col min="6591" max="6591" width="11.42578125" style="3"/>
    <col min="6592" max="6592" width="2.140625" style="3" customWidth="1"/>
    <col min="6593" max="6593" width="7.42578125" style="3" customWidth="1"/>
    <col min="6594" max="6594" width="6.85546875" style="3" customWidth="1"/>
    <col min="6595" max="6595" width="7.7109375" style="3" customWidth="1"/>
    <col min="6596" max="6597" width="6.85546875" style="3" customWidth="1"/>
    <col min="6598" max="6598" width="7.85546875" style="3" customWidth="1"/>
    <col min="6599" max="6599" width="7.140625" style="3" customWidth="1"/>
    <col min="6600" max="6600" width="6.28515625" style="3" customWidth="1"/>
    <col min="6601" max="6601" width="6.5703125" style="3" customWidth="1"/>
    <col min="6602" max="6602" width="6.28515625" style="3" customWidth="1"/>
    <col min="6603" max="6604" width="6.85546875" style="3" customWidth="1"/>
    <col min="6605" max="6605" width="6.5703125" style="3" customWidth="1"/>
    <col min="6606" max="6606" width="6.85546875" style="3" customWidth="1"/>
    <col min="6607" max="6607" width="6.42578125" style="3" customWidth="1"/>
    <col min="6608" max="6608" width="6.28515625" style="3" customWidth="1"/>
    <col min="6609" max="6609" width="6.42578125" style="3" customWidth="1"/>
    <col min="6610" max="6837" width="11.42578125" style="3"/>
    <col min="6838" max="6838" width="8.42578125" style="3" customWidth="1"/>
    <col min="6839" max="6839" width="10.85546875" style="3" bestFit="1" customWidth="1"/>
    <col min="6840" max="6840" width="9.42578125" style="3" bestFit="1" customWidth="1"/>
    <col min="6841" max="6841" width="10.5703125" style="3" bestFit="1" customWidth="1"/>
    <col min="6842" max="6842" width="9.85546875" style="3" bestFit="1" customWidth="1"/>
    <col min="6843" max="6843" width="10.140625" style="3" bestFit="1" customWidth="1"/>
    <col min="6844" max="6844" width="11.28515625" style="3" bestFit="1" customWidth="1"/>
    <col min="6845" max="6845" width="9.5703125" style="3" bestFit="1" customWidth="1"/>
    <col min="6846" max="6846" width="5.5703125" style="3" customWidth="1"/>
    <col min="6847" max="6847" width="11.42578125" style="3"/>
    <col min="6848" max="6848" width="2.140625" style="3" customWidth="1"/>
    <col min="6849" max="6849" width="7.42578125" style="3" customWidth="1"/>
    <col min="6850" max="6850" width="6.85546875" style="3" customWidth="1"/>
    <col min="6851" max="6851" width="7.7109375" style="3" customWidth="1"/>
    <col min="6852" max="6853" width="6.85546875" style="3" customWidth="1"/>
    <col min="6854" max="6854" width="7.85546875" style="3" customWidth="1"/>
    <col min="6855" max="6855" width="7.140625" style="3" customWidth="1"/>
    <col min="6856" max="6856" width="6.28515625" style="3" customWidth="1"/>
    <col min="6857" max="6857" width="6.5703125" style="3" customWidth="1"/>
    <col min="6858" max="6858" width="6.28515625" style="3" customWidth="1"/>
    <col min="6859" max="6860" width="6.85546875" style="3" customWidth="1"/>
    <col min="6861" max="6861" width="6.5703125" style="3" customWidth="1"/>
    <col min="6862" max="6862" width="6.85546875" style="3" customWidth="1"/>
    <col min="6863" max="6863" width="6.42578125" style="3" customWidth="1"/>
    <col min="6864" max="6864" width="6.28515625" style="3" customWidth="1"/>
    <col min="6865" max="6865" width="6.42578125" style="3" customWidth="1"/>
    <col min="6866" max="7093" width="11.42578125" style="3"/>
    <col min="7094" max="7094" width="8.42578125" style="3" customWidth="1"/>
    <col min="7095" max="7095" width="10.85546875" style="3" bestFit="1" customWidth="1"/>
    <col min="7096" max="7096" width="9.42578125" style="3" bestFit="1" customWidth="1"/>
    <col min="7097" max="7097" width="10.5703125" style="3" bestFit="1" customWidth="1"/>
    <col min="7098" max="7098" width="9.85546875" style="3" bestFit="1" customWidth="1"/>
    <col min="7099" max="7099" width="10.140625" style="3" bestFit="1" customWidth="1"/>
    <col min="7100" max="7100" width="11.28515625" style="3" bestFit="1" customWidth="1"/>
    <col min="7101" max="7101" width="9.5703125" style="3" bestFit="1" customWidth="1"/>
    <col min="7102" max="7102" width="5.5703125" style="3" customWidth="1"/>
    <col min="7103" max="7103" width="11.42578125" style="3"/>
    <col min="7104" max="7104" width="2.140625" style="3" customWidth="1"/>
    <col min="7105" max="7105" width="7.42578125" style="3" customWidth="1"/>
    <col min="7106" max="7106" width="6.85546875" style="3" customWidth="1"/>
    <col min="7107" max="7107" width="7.7109375" style="3" customWidth="1"/>
    <col min="7108" max="7109" width="6.85546875" style="3" customWidth="1"/>
    <col min="7110" max="7110" width="7.85546875" style="3" customWidth="1"/>
    <col min="7111" max="7111" width="7.140625" style="3" customWidth="1"/>
    <col min="7112" max="7112" width="6.28515625" style="3" customWidth="1"/>
    <col min="7113" max="7113" width="6.5703125" style="3" customWidth="1"/>
    <col min="7114" max="7114" width="6.28515625" style="3" customWidth="1"/>
    <col min="7115" max="7116" width="6.85546875" style="3" customWidth="1"/>
    <col min="7117" max="7117" width="6.5703125" style="3" customWidth="1"/>
    <col min="7118" max="7118" width="6.85546875" style="3" customWidth="1"/>
    <col min="7119" max="7119" width="6.42578125" style="3" customWidth="1"/>
    <col min="7120" max="7120" width="6.28515625" style="3" customWidth="1"/>
    <col min="7121" max="7121" width="6.42578125" style="3" customWidth="1"/>
    <col min="7122" max="7349" width="11.42578125" style="3"/>
    <col min="7350" max="7350" width="8.42578125" style="3" customWidth="1"/>
    <col min="7351" max="7351" width="10.85546875" style="3" bestFit="1" customWidth="1"/>
    <col min="7352" max="7352" width="9.42578125" style="3" bestFit="1" customWidth="1"/>
    <col min="7353" max="7353" width="10.5703125" style="3" bestFit="1" customWidth="1"/>
    <col min="7354" max="7354" width="9.85546875" style="3" bestFit="1" customWidth="1"/>
    <col min="7355" max="7355" width="10.140625" style="3" bestFit="1" customWidth="1"/>
    <col min="7356" max="7356" width="11.28515625" style="3" bestFit="1" customWidth="1"/>
    <col min="7357" max="7357" width="9.5703125" style="3" bestFit="1" customWidth="1"/>
    <col min="7358" max="7358" width="5.5703125" style="3" customWidth="1"/>
    <col min="7359" max="7359" width="11.42578125" style="3"/>
    <col min="7360" max="7360" width="2.140625" style="3" customWidth="1"/>
    <col min="7361" max="7361" width="7.42578125" style="3" customWidth="1"/>
    <col min="7362" max="7362" width="6.85546875" style="3" customWidth="1"/>
    <col min="7363" max="7363" width="7.7109375" style="3" customWidth="1"/>
    <col min="7364" max="7365" width="6.85546875" style="3" customWidth="1"/>
    <col min="7366" max="7366" width="7.85546875" style="3" customWidth="1"/>
    <col min="7367" max="7367" width="7.140625" style="3" customWidth="1"/>
    <col min="7368" max="7368" width="6.28515625" style="3" customWidth="1"/>
    <col min="7369" max="7369" width="6.5703125" style="3" customWidth="1"/>
    <col min="7370" max="7370" width="6.28515625" style="3" customWidth="1"/>
    <col min="7371" max="7372" width="6.85546875" style="3" customWidth="1"/>
    <col min="7373" max="7373" width="6.5703125" style="3" customWidth="1"/>
    <col min="7374" max="7374" width="6.85546875" style="3" customWidth="1"/>
    <col min="7375" max="7375" width="6.42578125" style="3" customWidth="1"/>
    <col min="7376" max="7376" width="6.28515625" style="3" customWidth="1"/>
    <col min="7377" max="7377" width="6.42578125" style="3" customWidth="1"/>
    <col min="7378" max="7605" width="11.42578125" style="3"/>
    <col min="7606" max="7606" width="8.42578125" style="3" customWidth="1"/>
    <col min="7607" max="7607" width="10.85546875" style="3" bestFit="1" customWidth="1"/>
    <col min="7608" max="7608" width="9.42578125" style="3" bestFit="1" customWidth="1"/>
    <col min="7609" max="7609" width="10.5703125" style="3" bestFit="1" customWidth="1"/>
    <col min="7610" max="7610" width="9.85546875" style="3" bestFit="1" customWidth="1"/>
    <col min="7611" max="7611" width="10.140625" style="3" bestFit="1" customWidth="1"/>
    <col min="7612" max="7612" width="11.28515625" style="3" bestFit="1" customWidth="1"/>
    <col min="7613" max="7613" width="9.5703125" style="3" bestFit="1" customWidth="1"/>
    <col min="7614" max="7614" width="5.5703125" style="3" customWidth="1"/>
    <col min="7615" max="7615" width="11.42578125" style="3"/>
    <col min="7616" max="7616" width="2.140625" style="3" customWidth="1"/>
    <col min="7617" max="7617" width="7.42578125" style="3" customWidth="1"/>
    <col min="7618" max="7618" width="6.85546875" style="3" customWidth="1"/>
    <col min="7619" max="7619" width="7.7109375" style="3" customWidth="1"/>
    <col min="7620" max="7621" width="6.85546875" style="3" customWidth="1"/>
    <col min="7622" max="7622" width="7.85546875" style="3" customWidth="1"/>
    <col min="7623" max="7623" width="7.140625" style="3" customWidth="1"/>
    <col min="7624" max="7624" width="6.28515625" style="3" customWidth="1"/>
    <col min="7625" max="7625" width="6.5703125" style="3" customWidth="1"/>
    <col min="7626" max="7626" width="6.28515625" style="3" customWidth="1"/>
    <col min="7627" max="7628" width="6.85546875" style="3" customWidth="1"/>
    <col min="7629" max="7629" width="6.5703125" style="3" customWidth="1"/>
    <col min="7630" max="7630" width="6.85546875" style="3" customWidth="1"/>
    <col min="7631" max="7631" width="6.42578125" style="3" customWidth="1"/>
    <col min="7632" max="7632" width="6.28515625" style="3" customWidth="1"/>
    <col min="7633" max="7633" width="6.42578125" style="3" customWidth="1"/>
    <col min="7634" max="7861" width="11.42578125" style="3"/>
    <col min="7862" max="7862" width="8.42578125" style="3" customWidth="1"/>
    <col min="7863" max="7863" width="10.85546875" style="3" bestFit="1" customWidth="1"/>
    <col min="7864" max="7864" width="9.42578125" style="3" bestFit="1" customWidth="1"/>
    <col min="7865" max="7865" width="10.5703125" style="3" bestFit="1" customWidth="1"/>
    <col min="7866" max="7866" width="9.85546875" style="3" bestFit="1" customWidth="1"/>
    <col min="7867" max="7867" width="10.140625" style="3" bestFit="1" customWidth="1"/>
    <col min="7868" max="7868" width="11.28515625" style="3" bestFit="1" customWidth="1"/>
    <col min="7869" max="7869" width="9.5703125" style="3" bestFit="1" customWidth="1"/>
    <col min="7870" max="7870" width="5.5703125" style="3" customWidth="1"/>
    <col min="7871" max="7871" width="11.42578125" style="3"/>
    <col min="7872" max="7872" width="2.140625" style="3" customWidth="1"/>
    <col min="7873" max="7873" width="7.42578125" style="3" customWidth="1"/>
    <col min="7874" max="7874" width="6.85546875" style="3" customWidth="1"/>
    <col min="7875" max="7875" width="7.7109375" style="3" customWidth="1"/>
    <col min="7876" max="7877" width="6.85546875" style="3" customWidth="1"/>
    <col min="7878" max="7878" width="7.85546875" style="3" customWidth="1"/>
    <col min="7879" max="7879" width="7.140625" style="3" customWidth="1"/>
    <col min="7880" max="7880" width="6.28515625" style="3" customWidth="1"/>
    <col min="7881" max="7881" width="6.5703125" style="3" customWidth="1"/>
    <col min="7882" max="7882" width="6.28515625" style="3" customWidth="1"/>
    <col min="7883" max="7884" width="6.85546875" style="3" customWidth="1"/>
    <col min="7885" max="7885" width="6.5703125" style="3" customWidth="1"/>
    <col min="7886" max="7886" width="6.85546875" style="3" customWidth="1"/>
    <col min="7887" max="7887" width="6.42578125" style="3" customWidth="1"/>
    <col min="7888" max="7888" width="6.28515625" style="3" customWidth="1"/>
    <col min="7889" max="7889" width="6.42578125" style="3" customWidth="1"/>
    <col min="7890" max="8117" width="11.42578125" style="3"/>
    <col min="8118" max="8118" width="8.42578125" style="3" customWidth="1"/>
    <col min="8119" max="8119" width="10.85546875" style="3" bestFit="1" customWidth="1"/>
    <col min="8120" max="8120" width="9.42578125" style="3" bestFit="1" customWidth="1"/>
    <col min="8121" max="8121" width="10.5703125" style="3" bestFit="1" customWidth="1"/>
    <col min="8122" max="8122" width="9.85546875" style="3" bestFit="1" customWidth="1"/>
    <col min="8123" max="8123" width="10.140625" style="3" bestFit="1" customWidth="1"/>
    <col min="8124" max="8124" width="11.28515625" style="3" bestFit="1" customWidth="1"/>
    <col min="8125" max="8125" width="9.5703125" style="3" bestFit="1" customWidth="1"/>
    <col min="8126" max="8126" width="5.5703125" style="3" customWidth="1"/>
    <col min="8127" max="8127" width="11.42578125" style="3"/>
    <col min="8128" max="8128" width="2.140625" style="3" customWidth="1"/>
    <col min="8129" max="8129" width="7.42578125" style="3" customWidth="1"/>
    <col min="8130" max="8130" width="6.85546875" style="3" customWidth="1"/>
    <col min="8131" max="8131" width="7.7109375" style="3" customWidth="1"/>
    <col min="8132" max="8133" width="6.85546875" style="3" customWidth="1"/>
    <col min="8134" max="8134" width="7.85546875" style="3" customWidth="1"/>
    <col min="8135" max="8135" width="7.140625" style="3" customWidth="1"/>
    <col min="8136" max="8136" width="6.28515625" style="3" customWidth="1"/>
    <col min="8137" max="8137" width="6.5703125" style="3" customWidth="1"/>
    <col min="8138" max="8138" width="6.28515625" style="3" customWidth="1"/>
    <col min="8139" max="8140" width="6.85546875" style="3" customWidth="1"/>
    <col min="8141" max="8141" width="6.5703125" style="3" customWidth="1"/>
    <col min="8142" max="8142" width="6.85546875" style="3" customWidth="1"/>
    <col min="8143" max="8143" width="6.42578125" style="3" customWidth="1"/>
    <col min="8144" max="8144" width="6.28515625" style="3" customWidth="1"/>
    <col min="8145" max="8145" width="6.42578125" style="3" customWidth="1"/>
    <col min="8146" max="8373" width="11.42578125" style="3"/>
    <col min="8374" max="8374" width="8.42578125" style="3" customWidth="1"/>
    <col min="8375" max="8375" width="10.85546875" style="3" bestFit="1" customWidth="1"/>
    <col min="8376" max="8376" width="9.42578125" style="3" bestFit="1" customWidth="1"/>
    <col min="8377" max="8377" width="10.5703125" style="3" bestFit="1" customWidth="1"/>
    <col min="8378" max="8378" width="9.85546875" style="3" bestFit="1" customWidth="1"/>
    <col min="8379" max="8379" width="10.140625" style="3" bestFit="1" customWidth="1"/>
    <col min="8380" max="8380" width="11.28515625" style="3" bestFit="1" customWidth="1"/>
    <col min="8381" max="8381" width="9.5703125" style="3" bestFit="1" customWidth="1"/>
    <col min="8382" max="8382" width="5.5703125" style="3" customWidth="1"/>
    <col min="8383" max="8383" width="11.42578125" style="3"/>
    <col min="8384" max="8384" width="2.140625" style="3" customWidth="1"/>
    <col min="8385" max="8385" width="7.42578125" style="3" customWidth="1"/>
    <col min="8386" max="8386" width="6.85546875" style="3" customWidth="1"/>
    <col min="8387" max="8387" width="7.7109375" style="3" customWidth="1"/>
    <col min="8388" max="8389" width="6.85546875" style="3" customWidth="1"/>
    <col min="8390" max="8390" width="7.85546875" style="3" customWidth="1"/>
    <col min="8391" max="8391" width="7.140625" style="3" customWidth="1"/>
    <col min="8392" max="8392" width="6.28515625" style="3" customWidth="1"/>
    <col min="8393" max="8393" width="6.5703125" style="3" customWidth="1"/>
    <col min="8394" max="8394" width="6.28515625" style="3" customWidth="1"/>
    <col min="8395" max="8396" width="6.85546875" style="3" customWidth="1"/>
    <col min="8397" max="8397" width="6.5703125" style="3" customWidth="1"/>
    <col min="8398" max="8398" width="6.85546875" style="3" customWidth="1"/>
    <col min="8399" max="8399" width="6.42578125" style="3" customWidth="1"/>
    <col min="8400" max="8400" width="6.28515625" style="3" customWidth="1"/>
    <col min="8401" max="8401" width="6.42578125" style="3" customWidth="1"/>
    <col min="8402" max="8629" width="11.42578125" style="3"/>
    <col min="8630" max="8630" width="8.42578125" style="3" customWidth="1"/>
    <col min="8631" max="8631" width="10.85546875" style="3" bestFit="1" customWidth="1"/>
    <col min="8632" max="8632" width="9.42578125" style="3" bestFit="1" customWidth="1"/>
    <col min="8633" max="8633" width="10.5703125" style="3" bestFit="1" customWidth="1"/>
    <col min="8634" max="8634" width="9.85546875" style="3" bestFit="1" customWidth="1"/>
    <col min="8635" max="8635" width="10.140625" style="3" bestFit="1" customWidth="1"/>
    <col min="8636" max="8636" width="11.28515625" style="3" bestFit="1" customWidth="1"/>
    <col min="8637" max="8637" width="9.5703125" style="3" bestFit="1" customWidth="1"/>
    <col min="8638" max="8638" width="5.5703125" style="3" customWidth="1"/>
    <col min="8639" max="8639" width="11.42578125" style="3"/>
    <col min="8640" max="8640" width="2.140625" style="3" customWidth="1"/>
    <col min="8641" max="8641" width="7.42578125" style="3" customWidth="1"/>
    <col min="8642" max="8642" width="6.85546875" style="3" customWidth="1"/>
    <col min="8643" max="8643" width="7.7109375" style="3" customWidth="1"/>
    <col min="8644" max="8645" width="6.85546875" style="3" customWidth="1"/>
    <col min="8646" max="8646" width="7.85546875" style="3" customWidth="1"/>
    <col min="8647" max="8647" width="7.140625" style="3" customWidth="1"/>
    <col min="8648" max="8648" width="6.28515625" style="3" customWidth="1"/>
    <col min="8649" max="8649" width="6.5703125" style="3" customWidth="1"/>
    <col min="8650" max="8650" width="6.28515625" style="3" customWidth="1"/>
    <col min="8651" max="8652" width="6.85546875" style="3" customWidth="1"/>
    <col min="8653" max="8653" width="6.5703125" style="3" customWidth="1"/>
    <col min="8654" max="8654" width="6.85546875" style="3" customWidth="1"/>
    <col min="8655" max="8655" width="6.42578125" style="3" customWidth="1"/>
    <col min="8656" max="8656" width="6.28515625" style="3" customWidth="1"/>
    <col min="8657" max="8657" width="6.42578125" style="3" customWidth="1"/>
    <col min="8658" max="8885" width="11.42578125" style="3"/>
    <col min="8886" max="8886" width="8.42578125" style="3" customWidth="1"/>
    <col min="8887" max="8887" width="10.85546875" style="3" bestFit="1" customWidth="1"/>
    <col min="8888" max="8888" width="9.42578125" style="3" bestFit="1" customWidth="1"/>
    <col min="8889" max="8889" width="10.5703125" style="3" bestFit="1" customWidth="1"/>
    <col min="8890" max="8890" width="9.85546875" style="3" bestFit="1" customWidth="1"/>
    <col min="8891" max="8891" width="10.140625" style="3" bestFit="1" customWidth="1"/>
    <col min="8892" max="8892" width="11.28515625" style="3" bestFit="1" customWidth="1"/>
    <col min="8893" max="8893" width="9.5703125" style="3" bestFit="1" customWidth="1"/>
    <col min="8894" max="8894" width="5.5703125" style="3" customWidth="1"/>
    <col min="8895" max="8895" width="11.42578125" style="3"/>
    <col min="8896" max="8896" width="2.140625" style="3" customWidth="1"/>
    <col min="8897" max="8897" width="7.42578125" style="3" customWidth="1"/>
    <col min="8898" max="8898" width="6.85546875" style="3" customWidth="1"/>
    <col min="8899" max="8899" width="7.7109375" style="3" customWidth="1"/>
    <col min="8900" max="8901" width="6.85546875" style="3" customWidth="1"/>
    <col min="8902" max="8902" width="7.85546875" style="3" customWidth="1"/>
    <col min="8903" max="8903" width="7.140625" style="3" customWidth="1"/>
    <col min="8904" max="8904" width="6.28515625" style="3" customWidth="1"/>
    <col min="8905" max="8905" width="6.5703125" style="3" customWidth="1"/>
    <col min="8906" max="8906" width="6.28515625" style="3" customWidth="1"/>
    <col min="8907" max="8908" width="6.85546875" style="3" customWidth="1"/>
    <col min="8909" max="8909" width="6.5703125" style="3" customWidth="1"/>
    <col min="8910" max="8910" width="6.85546875" style="3" customWidth="1"/>
    <col min="8911" max="8911" width="6.42578125" style="3" customWidth="1"/>
    <col min="8912" max="8912" width="6.28515625" style="3" customWidth="1"/>
    <col min="8913" max="8913" width="6.42578125" style="3" customWidth="1"/>
    <col min="8914" max="9141" width="11.42578125" style="3"/>
    <col min="9142" max="9142" width="8.42578125" style="3" customWidth="1"/>
    <col min="9143" max="9143" width="10.85546875" style="3" bestFit="1" customWidth="1"/>
    <col min="9144" max="9144" width="9.42578125" style="3" bestFit="1" customWidth="1"/>
    <col min="9145" max="9145" width="10.5703125" style="3" bestFit="1" customWidth="1"/>
    <col min="9146" max="9146" width="9.85546875" style="3" bestFit="1" customWidth="1"/>
    <col min="9147" max="9147" width="10.140625" style="3" bestFit="1" customWidth="1"/>
    <col min="9148" max="9148" width="11.28515625" style="3" bestFit="1" customWidth="1"/>
    <col min="9149" max="9149" width="9.5703125" style="3" bestFit="1" customWidth="1"/>
    <col min="9150" max="9150" width="5.5703125" style="3" customWidth="1"/>
    <col min="9151" max="9151" width="11.42578125" style="3"/>
    <col min="9152" max="9152" width="2.140625" style="3" customWidth="1"/>
    <col min="9153" max="9153" width="7.42578125" style="3" customWidth="1"/>
    <col min="9154" max="9154" width="6.85546875" style="3" customWidth="1"/>
    <col min="9155" max="9155" width="7.7109375" style="3" customWidth="1"/>
    <col min="9156" max="9157" width="6.85546875" style="3" customWidth="1"/>
    <col min="9158" max="9158" width="7.85546875" style="3" customWidth="1"/>
    <col min="9159" max="9159" width="7.140625" style="3" customWidth="1"/>
    <col min="9160" max="9160" width="6.28515625" style="3" customWidth="1"/>
    <col min="9161" max="9161" width="6.5703125" style="3" customWidth="1"/>
    <col min="9162" max="9162" width="6.28515625" style="3" customWidth="1"/>
    <col min="9163" max="9164" width="6.85546875" style="3" customWidth="1"/>
    <col min="9165" max="9165" width="6.5703125" style="3" customWidth="1"/>
    <col min="9166" max="9166" width="6.85546875" style="3" customWidth="1"/>
    <col min="9167" max="9167" width="6.42578125" style="3" customWidth="1"/>
    <col min="9168" max="9168" width="6.28515625" style="3" customWidth="1"/>
    <col min="9169" max="9169" width="6.42578125" style="3" customWidth="1"/>
    <col min="9170" max="9397" width="11.42578125" style="3"/>
    <col min="9398" max="9398" width="8.42578125" style="3" customWidth="1"/>
    <col min="9399" max="9399" width="10.85546875" style="3" bestFit="1" customWidth="1"/>
    <col min="9400" max="9400" width="9.42578125" style="3" bestFit="1" customWidth="1"/>
    <col min="9401" max="9401" width="10.5703125" style="3" bestFit="1" customWidth="1"/>
    <col min="9402" max="9402" width="9.85546875" style="3" bestFit="1" customWidth="1"/>
    <col min="9403" max="9403" width="10.140625" style="3" bestFit="1" customWidth="1"/>
    <col min="9404" max="9404" width="11.28515625" style="3" bestFit="1" customWidth="1"/>
    <col min="9405" max="9405" width="9.5703125" style="3" bestFit="1" customWidth="1"/>
    <col min="9406" max="9406" width="5.5703125" style="3" customWidth="1"/>
    <col min="9407" max="9407" width="11.42578125" style="3"/>
    <col min="9408" max="9408" width="2.140625" style="3" customWidth="1"/>
    <col min="9409" max="9409" width="7.42578125" style="3" customWidth="1"/>
    <col min="9410" max="9410" width="6.85546875" style="3" customWidth="1"/>
    <col min="9411" max="9411" width="7.7109375" style="3" customWidth="1"/>
    <col min="9412" max="9413" width="6.85546875" style="3" customWidth="1"/>
    <col min="9414" max="9414" width="7.85546875" style="3" customWidth="1"/>
    <col min="9415" max="9415" width="7.140625" style="3" customWidth="1"/>
    <col min="9416" max="9416" width="6.28515625" style="3" customWidth="1"/>
    <col min="9417" max="9417" width="6.5703125" style="3" customWidth="1"/>
    <col min="9418" max="9418" width="6.28515625" style="3" customWidth="1"/>
    <col min="9419" max="9420" width="6.85546875" style="3" customWidth="1"/>
    <col min="9421" max="9421" width="6.5703125" style="3" customWidth="1"/>
    <col min="9422" max="9422" width="6.85546875" style="3" customWidth="1"/>
    <col min="9423" max="9423" width="6.42578125" style="3" customWidth="1"/>
    <col min="9424" max="9424" width="6.28515625" style="3" customWidth="1"/>
    <col min="9425" max="9425" width="6.42578125" style="3" customWidth="1"/>
    <col min="9426" max="9653" width="11.42578125" style="3"/>
    <col min="9654" max="9654" width="8.42578125" style="3" customWidth="1"/>
    <col min="9655" max="9655" width="10.85546875" style="3" bestFit="1" customWidth="1"/>
    <col min="9656" max="9656" width="9.42578125" style="3" bestFit="1" customWidth="1"/>
    <col min="9657" max="9657" width="10.5703125" style="3" bestFit="1" customWidth="1"/>
    <col min="9658" max="9658" width="9.85546875" style="3" bestFit="1" customWidth="1"/>
    <col min="9659" max="9659" width="10.140625" style="3" bestFit="1" customWidth="1"/>
    <col min="9660" max="9660" width="11.28515625" style="3" bestFit="1" customWidth="1"/>
    <col min="9661" max="9661" width="9.5703125" style="3" bestFit="1" customWidth="1"/>
    <col min="9662" max="9662" width="5.5703125" style="3" customWidth="1"/>
    <col min="9663" max="9663" width="11.42578125" style="3"/>
    <col min="9664" max="9664" width="2.140625" style="3" customWidth="1"/>
    <col min="9665" max="9665" width="7.42578125" style="3" customWidth="1"/>
    <col min="9666" max="9666" width="6.85546875" style="3" customWidth="1"/>
    <col min="9667" max="9667" width="7.7109375" style="3" customWidth="1"/>
    <col min="9668" max="9669" width="6.85546875" style="3" customWidth="1"/>
    <col min="9670" max="9670" width="7.85546875" style="3" customWidth="1"/>
    <col min="9671" max="9671" width="7.140625" style="3" customWidth="1"/>
    <col min="9672" max="9672" width="6.28515625" style="3" customWidth="1"/>
    <col min="9673" max="9673" width="6.5703125" style="3" customWidth="1"/>
    <col min="9674" max="9674" width="6.28515625" style="3" customWidth="1"/>
    <col min="9675" max="9676" width="6.85546875" style="3" customWidth="1"/>
    <col min="9677" max="9677" width="6.5703125" style="3" customWidth="1"/>
    <col min="9678" max="9678" width="6.85546875" style="3" customWidth="1"/>
    <col min="9679" max="9679" width="6.42578125" style="3" customWidth="1"/>
    <col min="9680" max="9680" width="6.28515625" style="3" customWidth="1"/>
    <col min="9681" max="9681" width="6.42578125" style="3" customWidth="1"/>
    <col min="9682" max="9909" width="11.42578125" style="3"/>
    <col min="9910" max="9910" width="8.42578125" style="3" customWidth="1"/>
    <col min="9911" max="9911" width="10.85546875" style="3" bestFit="1" customWidth="1"/>
    <col min="9912" max="9912" width="9.42578125" style="3" bestFit="1" customWidth="1"/>
    <col min="9913" max="9913" width="10.5703125" style="3" bestFit="1" customWidth="1"/>
    <col min="9914" max="9914" width="9.85546875" style="3" bestFit="1" customWidth="1"/>
    <col min="9915" max="9915" width="10.140625" style="3" bestFit="1" customWidth="1"/>
    <col min="9916" max="9916" width="11.28515625" style="3" bestFit="1" customWidth="1"/>
    <col min="9917" max="9917" width="9.5703125" style="3" bestFit="1" customWidth="1"/>
    <col min="9918" max="9918" width="5.5703125" style="3" customWidth="1"/>
    <col min="9919" max="9919" width="11.42578125" style="3"/>
    <col min="9920" max="9920" width="2.140625" style="3" customWidth="1"/>
    <col min="9921" max="9921" width="7.42578125" style="3" customWidth="1"/>
    <col min="9922" max="9922" width="6.85546875" style="3" customWidth="1"/>
    <col min="9923" max="9923" width="7.7109375" style="3" customWidth="1"/>
    <col min="9924" max="9925" width="6.85546875" style="3" customWidth="1"/>
    <col min="9926" max="9926" width="7.85546875" style="3" customWidth="1"/>
    <col min="9927" max="9927" width="7.140625" style="3" customWidth="1"/>
    <col min="9928" max="9928" width="6.28515625" style="3" customWidth="1"/>
    <col min="9929" max="9929" width="6.5703125" style="3" customWidth="1"/>
    <col min="9930" max="9930" width="6.28515625" style="3" customWidth="1"/>
    <col min="9931" max="9932" width="6.85546875" style="3" customWidth="1"/>
    <col min="9933" max="9933" width="6.5703125" style="3" customWidth="1"/>
    <col min="9934" max="9934" width="6.85546875" style="3" customWidth="1"/>
    <col min="9935" max="9935" width="6.42578125" style="3" customWidth="1"/>
    <col min="9936" max="9936" width="6.28515625" style="3" customWidth="1"/>
    <col min="9937" max="9937" width="6.42578125" style="3" customWidth="1"/>
    <col min="9938" max="10165" width="11.42578125" style="3"/>
    <col min="10166" max="10166" width="8.42578125" style="3" customWidth="1"/>
    <col min="10167" max="10167" width="10.85546875" style="3" bestFit="1" customWidth="1"/>
    <col min="10168" max="10168" width="9.42578125" style="3" bestFit="1" customWidth="1"/>
    <col min="10169" max="10169" width="10.5703125" style="3" bestFit="1" customWidth="1"/>
    <col min="10170" max="10170" width="9.85546875" style="3" bestFit="1" customWidth="1"/>
    <col min="10171" max="10171" width="10.140625" style="3" bestFit="1" customWidth="1"/>
    <col min="10172" max="10172" width="11.28515625" style="3" bestFit="1" customWidth="1"/>
    <col min="10173" max="10173" width="9.5703125" style="3" bestFit="1" customWidth="1"/>
    <col min="10174" max="10174" width="5.5703125" style="3" customWidth="1"/>
    <col min="10175" max="10175" width="11.42578125" style="3"/>
    <col min="10176" max="10176" width="2.140625" style="3" customWidth="1"/>
    <col min="10177" max="10177" width="7.42578125" style="3" customWidth="1"/>
    <col min="10178" max="10178" width="6.85546875" style="3" customWidth="1"/>
    <col min="10179" max="10179" width="7.7109375" style="3" customWidth="1"/>
    <col min="10180" max="10181" width="6.85546875" style="3" customWidth="1"/>
    <col min="10182" max="10182" width="7.85546875" style="3" customWidth="1"/>
    <col min="10183" max="10183" width="7.140625" style="3" customWidth="1"/>
    <col min="10184" max="10184" width="6.28515625" style="3" customWidth="1"/>
    <col min="10185" max="10185" width="6.5703125" style="3" customWidth="1"/>
    <col min="10186" max="10186" width="6.28515625" style="3" customWidth="1"/>
    <col min="10187" max="10188" width="6.85546875" style="3" customWidth="1"/>
    <col min="10189" max="10189" width="6.5703125" style="3" customWidth="1"/>
    <col min="10190" max="10190" width="6.85546875" style="3" customWidth="1"/>
    <col min="10191" max="10191" width="6.42578125" style="3" customWidth="1"/>
    <col min="10192" max="10192" width="6.28515625" style="3" customWidth="1"/>
    <col min="10193" max="10193" width="6.42578125" style="3" customWidth="1"/>
    <col min="10194" max="10421" width="11.42578125" style="3"/>
    <col min="10422" max="10422" width="8.42578125" style="3" customWidth="1"/>
    <col min="10423" max="10423" width="10.85546875" style="3" bestFit="1" customWidth="1"/>
    <col min="10424" max="10424" width="9.42578125" style="3" bestFit="1" customWidth="1"/>
    <col min="10425" max="10425" width="10.5703125" style="3" bestFit="1" customWidth="1"/>
    <col min="10426" max="10426" width="9.85546875" style="3" bestFit="1" customWidth="1"/>
    <col min="10427" max="10427" width="10.140625" style="3" bestFit="1" customWidth="1"/>
    <col min="10428" max="10428" width="11.28515625" style="3" bestFit="1" customWidth="1"/>
    <col min="10429" max="10429" width="9.5703125" style="3" bestFit="1" customWidth="1"/>
    <col min="10430" max="10430" width="5.5703125" style="3" customWidth="1"/>
    <col min="10431" max="10431" width="11.42578125" style="3"/>
    <col min="10432" max="10432" width="2.140625" style="3" customWidth="1"/>
    <col min="10433" max="10433" width="7.42578125" style="3" customWidth="1"/>
    <col min="10434" max="10434" width="6.85546875" style="3" customWidth="1"/>
    <col min="10435" max="10435" width="7.7109375" style="3" customWidth="1"/>
    <col min="10436" max="10437" width="6.85546875" style="3" customWidth="1"/>
    <col min="10438" max="10438" width="7.85546875" style="3" customWidth="1"/>
    <col min="10439" max="10439" width="7.140625" style="3" customWidth="1"/>
    <col min="10440" max="10440" width="6.28515625" style="3" customWidth="1"/>
    <col min="10441" max="10441" width="6.5703125" style="3" customWidth="1"/>
    <col min="10442" max="10442" width="6.28515625" style="3" customWidth="1"/>
    <col min="10443" max="10444" width="6.85546875" style="3" customWidth="1"/>
    <col min="10445" max="10445" width="6.5703125" style="3" customWidth="1"/>
    <col min="10446" max="10446" width="6.85546875" style="3" customWidth="1"/>
    <col min="10447" max="10447" width="6.42578125" style="3" customWidth="1"/>
    <col min="10448" max="10448" width="6.28515625" style="3" customWidth="1"/>
    <col min="10449" max="10449" width="6.42578125" style="3" customWidth="1"/>
    <col min="10450" max="10677" width="11.42578125" style="3"/>
    <col min="10678" max="10678" width="8.42578125" style="3" customWidth="1"/>
    <col min="10679" max="10679" width="10.85546875" style="3" bestFit="1" customWidth="1"/>
    <col min="10680" max="10680" width="9.42578125" style="3" bestFit="1" customWidth="1"/>
    <col min="10681" max="10681" width="10.5703125" style="3" bestFit="1" customWidth="1"/>
    <col min="10682" max="10682" width="9.85546875" style="3" bestFit="1" customWidth="1"/>
    <col min="10683" max="10683" width="10.140625" style="3" bestFit="1" customWidth="1"/>
    <col min="10684" max="10684" width="11.28515625" style="3" bestFit="1" customWidth="1"/>
    <col min="10685" max="10685" width="9.5703125" style="3" bestFit="1" customWidth="1"/>
    <col min="10686" max="10686" width="5.5703125" style="3" customWidth="1"/>
    <col min="10687" max="10687" width="11.42578125" style="3"/>
    <col min="10688" max="10688" width="2.140625" style="3" customWidth="1"/>
    <col min="10689" max="10689" width="7.42578125" style="3" customWidth="1"/>
    <col min="10690" max="10690" width="6.85546875" style="3" customWidth="1"/>
    <col min="10691" max="10691" width="7.7109375" style="3" customWidth="1"/>
    <col min="10692" max="10693" width="6.85546875" style="3" customWidth="1"/>
    <col min="10694" max="10694" width="7.85546875" style="3" customWidth="1"/>
    <col min="10695" max="10695" width="7.140625" style="3" customWidth="1"/>
    <col min="10696" max="10696" width="6.28515625" style="3" customWidth="1"/>
    <col min="10697" max="10697" width="6.5703125" style="3" customWidth="1"/>
    <col min="10698" max="10698" width="6.28515625" style="3" customWidth="1"/>
    <col min="10699" max="10700" width="6.85546875" style="3" customWidth="1"/>
    <col min="10701" max="10701" width="6.5703125" style="3" customWidth="1"/>
    <col min="10702" max="10702" width="6.85546875" style="3" customWidth="1"/>
    <col min="10703" max="10703" width="6.42578125" style="3" customWidth="1"/>
    <col min="10704" max="10704" width="6.28515625" style="3" customWidth="1"/>
    <col min="10705" max="10705" width="6.42578125" style="3" customWidth="1"/>
    <col min="10706" max="10933" width="11.42578125" style="3"/>
    <col min="10934" max="10934" width="8.42578125" style="3" customWidth="1"/>
    <col min="10935" max="10935" width="10.85546875" style="3" bestFit="1" customWidth="1"/>
    <col min="10936" max="10936" width="9.42578125" style="3" bestFit="1" customWidth="1"/>
    <col min="10937" max="10937" width="10.5703125" style="3" bestFit="1" customWidth="1"/>
    <col min="10938" max="10938" width="9.85546875" style="3" bestFit="1" customWidth="1"/>
    <col min="10939" max="10939" width="10.140625" style="3" bestFit="1" customWidth="1"/>
    <col min="10940" max="10940" width="11.28515625" style="3" bestFit="1" customWidth="1"/>
    <col min="10941" max="10941" width="9.5703125" style="3" bestFit="1" customWidth="1"/>
    <col min="10942" max="10942" width="5.5703125" style="3" customWidth="1"/>
    <col min="10943" max="10943" width="11.42578125" style="3"/>
    <col min="10944" max="10944" width="2.140625" style="3" customWidth="1"/>
    <col min="10945" max="10945" width="7.42578125" style="3" customWidth="1"/>
    <col min="10946" max="10946" width="6.85546875" style="3" customWidth="1"/>
    <col min="10947" max="10947" width="7.7109375" style="3" customWidth="1"/>
    <col min="10948" max="10949" width="6.85546875" style="3" customWidth="1"/>
    <col min="10950" max="10950" width="7.85546875" style="3" customWidth="1"/>
    <col min="10951" max="10951" width="7.140625" style="3" customWidth="1"/>
    <col min="10952" max="10952" width="6.28515625" style="3" customWidth="1"/>
    <col min="10953" max="10953" width="6.5703125" style="3" customWidth="1"/>
    <col min="10954" max="10954" width="6.28515625" style="3" customWidth="1"/>
    <col min="10955" max="10956" width="6.85546875" style="3" customWidth="1"/>
    <col min="10957" max="10957" width="6.5703125" style="3" customWidth="1"/>
    <col min="10958" max="10958" width="6.85546875" style="3" customWidth="1"/>
    <col min="10959" max="10959" width="6.42578125" style="3" customWidth="1"/>
    <col min="10960" max="10960" width="6.28515625" style="3" customWidth="1"/>
    <col min="10961" max="10961" width="6.42578125" style="3" customWidth="1"/>
    <col min="10962" max="11189" width="11.42578125" style="3"/>
    <col min="11190" max="11190" width="8.42578125" style="3" customWidth="1"/>
    <col min="11191" max="11191" width="10.85546875" style="3" bestFit="1" customWidth="1"/>
    <col min="11192" max="11192" width="9.42578125" style="3" bestFit="1" customWidth="1"/>
    <col min="11193" max="11193" width="10.5703125" style="3" bestFit="1" customWidth="1"/>
    <col min="11194" max="11194" width="9.85546875" style="3" bestFit="1" customWidth="1"/>
    <col min="11195" max="11195" width="10.140625" style="3" bestFit="1" customWidth="1"/>
    <col min="11196" max="11196" width="11.28515625" style="3" bestFit="1" customWidth="1"/>
    <col min="11197" max="11197" width="9.5703125" style="3" bestFit="1" customWidth="1"/>
    <col min="11198" max="11198" width="5.5703125" style="3" customWidth="1"/>
    <col min="11199" max="11199" width="11.42578125" style="3"/>
    <col min="11200" max="11200" width="2.140625" style="3" customWidth="1"/>
    <col min="11201" max="11201" width="7.42578125" style="3" customWidth="1"/>
    <col min="11202" max="11202" width="6.85546875" style="3" customWidth="1"/>
    <col min="11203" max="11203" width="7.7109375" style="3" customWidth="1"/>
    <col min="11204" max="11205" width="6.85546875" style="3" customWidth="1"/>
    <col min="11206" max="11206" width="7.85546875" style="3" customWidth="1"/>
    <col min="11207" max="11207" width="7.140625" style="3" customWidth="1"/>
    <col min="11208" max="11208" width="6.28515625" style="3" customWidth="1"/>
    <col min="11209" max="11209" width="6.5703125" style="3" customWidth="1"/>
    <col min="11210" max="11210" width="6.28515625" style="3" customWidth="1"/>
    <col min="11211" max="11212" width="6.85546875" style="3" customWidth="1"/>
    <col min="11213" max="11213" width="6.5703125" style="3" customWidth="1"/>
    <col min="11214" max="11214" width="6.85546875" style="3" customWidth="1"/>
    <col min="11215" max="11215" width="6.42578125" style="3" customWidth="1"/>
    <col min="11216" max="11216" width="6.28515625" style="3" customWidth="1"/>
    <col min="11217" max="11217" width="6.42578125" style="3" customWidth="1"/>
    <col min="11218" max="11445" width="11.42578125" style="3"/>
    <col min="11446" max="11446" width="8.42578125" style="3" customWidth="1"/>
    <col min="11447" max="11447" width="10.85546875" style="3" bestFit="1" customWidth="1"/>
    <col min="11448" max="11448" width="9.42578125" style="3" bestFit="1" customWidth="1"/>
    <col min="11449" max="11449" width="10.5703125" style="3" bestFit="1" customWidth="1"/>
    <col min="11450" max="11450" width="9.85546875" style="3" bestFit="1" customWidth="1"/>
    <col min="11451" max="11451" width="10.140625" style="3" bestFit="1" customWidth="1"/>
    <col min="11452" max="11452" width="11.28515625" style="3" bestFit="1" customWidth="1"/>
    <col min="11453" max="11453" width="9.5703125" style="3" bestFit="1" customWidth="1"/>
    <col min="11454" max="11454" width="5.5703125" style="3" customWidth="1"/>
    <col min="11455" max="11455" width="11.42578125" style="3"/>
    <col min="11456" max="11456" width="2.140625" style="3" customWidth="1"/>
    <col min="11457" max="11457" width="7.42578125" style="3" customWidth="1"/>
    <col min="11458" max="11458" width="6.85546875" style="3" customWidth="1"/>
    <col min="11459" max="11459" width="7.7109375" style="3" customWidth="1"/>
    <col min="11460" max="11461" width="6.85546875" style="3" customWidth="1"/>
    <col min="11462" max="11462" width="7.85546875" style="3" customWidth="1"/>
    <col min="11463" max="11463" width="7.140625" style="3" customWidth="1"/>
    <col min="11464" max="11464" width="6.28515625" style="3" customWidth="1"/>
    <col min="11465" max="11465" width="6.5703125" style="3" customWidth="1"/>
    <col min="11466" max="11466" width="6.28515625" style="3" customWidth="1"/>
    <col min="11467" max="11468" width="6.85546875" style="3" customWidth="1"/>
    <col min="11469" max="11469" width="6.5703125" style="3" customWidth="1"/>
    <col min="11470" max="11470" width="6.85546875" style="3" customWidth="1"/>
    <col min="11471" max="11471" width="6.42578125" style="3" customWidth="1"/>
    <col min="11472" max="11472" width="6.28515625" style="3" customWidth="1"/>
    <col min="11473" max="11473" width="6.42578125" style="3" customWidth="1"/>
    <col min="11474" max="11701" width="11.42578125" style="3"/>
    <col min="11702" max="11702" width="8.42578125" style="3" customWidth="1"/>
    <col min="11703" max="11703" width="10.85546875" style="3" bestFit="1" customWidth="1"/>
    <col min="11704" max="11704" width="9.42578125" style="3" bestFit="1" customWidth="1"/>
    <col min="11705" max="11705" width="10.5703125" style="3" bestFit="1" customWidth="1"/>
    <col min="11706" max="11706" width="9.85546875" style="3" bestFit="1" customWidth="1"/>
    <col min="11707" max="11707" width="10.140625" style="3" bestFit="1" customWidth="1"/>
    <col min="11708" max="11708" width="11.28515625" style="3" bestFit="1" customWidth="1"/>
    <col min="11709" max="11709" width="9.5703125" style="3" bestFit="1" customWidth="1"/>
    <col min="11710" max="11710" width="5.5703125" style="3" customWidth="1"/>
    <col min="11711" max="11711" width="11.42578125" style="3"/>
    <col min="11712" max="11712" width="2.140625" style="3" customWidth="1"/>
    <col min="11713" max="11713" width="7.42578125" style="3" customWidth="1"/>
    <col min="11714" max="11714" width="6.85546875" style="3" customWidth="1"/>
    <col min="11715" max="11715" width="7.7109375" style="3" customWidth="1"/>
    <col min="11716" max="11717" width="6.85546875" style="3" customWidth="1"/>
    <col min="11718" max="11718" width="7.85546875" style="3" customWidth="1"/>
    <col min="11719" max="11719" width="7.140625" style="3" customWidth="1"/>
    <col min="11720" max="11720" width="6.28515625" style="3" customWidth="1"/>
    <col min="11721" max="11721" width="6.5703125" style="3" customWidth="1"/>
    <col min="11722" max="11722" width="6.28515625" style="3" customWidth="1"/>
    <col min="11723" max="11724" width="6.85546875" style="3" customWidth="1"/>
    <col min="11725" max="11725" width="6.5703125" style="3" customWidth="1"/>
    <col min="11726" max="11726" width="6.85546875" style="3" customWidth="1"/>
    <col min="11727" max="11727" width="6.42578125" style="3" customWidth="1"/>
    <col min="11728" max="11728" width="6.28515625" style="3" customWidth="1"/>
    <col min="11729" max="11729" width="6.42578125" style="3" customWidth="1"/>
    <col min="11730" max="11957" width="11.42578125" style="3"/>
    <col min="11958" max="11958" width="8.42578125" style="3" customWidth="1"/>
    <col min="11959" max="11959" width="10.85546875" style="3" bestFit="1" customWidth="1"/>
    <col min="11960" max="11960" width="9.42578125" style="3" bestFit="1" customWidth="1"/>
    <col min="11961" max="11961" width="10.5703125" style="3" bestFit="1" customWidth="1"/>
    <col min="11962" max="11962" width="9.85546875" style="3" bestFit="1" customWidth="1"/>
    <col min="11963" max="11963" width="10.140625" style="3" bestFit="1" customWidth="1"/>
    <col min="11964" max="11964" width="11.28515625" style="3" bestFit="1" customWidth="1"/>
    <col min="11965" max="11965" width="9.5703125" style="3" bestFit="1" customWidth="1"/>
    <col min="11966" max="11966" width="5.5703125" style="3" customWidth="1"/>
    <col min="11967" max="11967" width="11.42578125" style="3"/>
    <col min="11968" max="11968" width="2.140625" style="3" customWidth="1"/>
    <col min="11969" max="11969" width="7.42578125" style="3" customWidth="1"/>
    <col min="11970" max="11970" width="6.85546875" style="3" customWidth="1"/>
    <col min="11971" max="11971" width="7.7109375" style="3" customWidth="1"/>
    <col min="11972" max="11973" width="6.85546875" style="3" customWidth="1"/>
    <col min="11974" max="11974" width="7.85546875" style="3" customWidth="1"/>
    <col min="11975" max="11975" width="7.140625" style="3" customWidth="1"/>
    <col min="11976" max="11976" width="6.28515625" style="3" customWidth="1"/>
    <col min="11977" max="11977" width="6.5703125" style="3" customWidth="1"/>
    <col min="11978" max="11978" width="6.28515625" style="3" customWidth="1"/>
    <col min="11979" max="11980" width="6.85546875" style="3" customWidth="1"/>
    <col min="11981" max="11981" width="6.5703125" style="3" customWidth="1"/>
    <col min="11982" max="11982" width="6.85546875" style="3" customWidth="1"/>
    <col min="11983" max="11983" width="6.42578125" style="3" customWidth="1"/>
    <col min="11984" max="11984" width="6.28515625" style="3" customWidth="1"/>
    <col min="11985" max="11985" width="6.42578125" style="3" customWidth="1"/>
    <col min="11986" max="12213" width="11.42578125" style="3"/>
    <col min="12214" max="12214" width="8.42578125" style="3" customWidth="1"/>
    <col min="12215" max="12215" width="10.85546875" style="3" bestFit="1" customWidth="1"/>
    <col min="12216" max="12216" width="9.42578125" style="3" bestFit="1" customWidth="1"/>
    <col min="12217" max="12217" width="10.5703125" style="3" bestFit="1" customWidth="1"/>
    <col min="12218" max="12218" width="9.85546875" style="3" bestFit="1" customWidth="1"/>
    <col min="12219" max="12219" width="10.140625" style="3" bestFit="1" customWidth="1"/>
    <col min="12220" max="12220" width="11.28515625" style="3" bestFit="1" customWidth="1"/>
    <col min="12221" max="12221" width="9.5703125" style="3" bestFit="1" customWidth="1"/>
    <col min="12222" max="12222" width="5.5703125" style="3" customWidth="1"/>
    <col min="12223" max="12223" width="11.42578125" style="3"/>
    <col min="12224" max="12224" width="2.140625" style="3" customWidth="1"/>
    <col min="12225" max="12225" width="7.42578125" style="3" customWidth="1"/>
    <col min="12226" max="12226" width="6.85546875" style="3" customWidth="1"/>
    <col min="12227" max="12227" width="7.7109375" style="3" customWidth="1"/>
    <col min="12228" max="12229" width="6.85546875" style="3" customWidth="1"/>
    <col min="12230" max="12230" width="7.85546875" style="3" customWidth="1"/>
    <col min="12231" max="12231" width="7.140625" style="3" customWidth="1"/>
    <col min="12232" max="12232" width="6.28515625" style="3" customWidth="1"/>
    <col min="12233" max="12233" width="6.5703125" style="3" customWidth="1"/>
    <col min="12234" max="12234" width="6.28515625" style="3" customWidth="1"/>
    <col min="12235" max="12236" width="6.85546875" style="3" customWidth="1"/>
    <col min="12237" max="12237" width="6.5703125" style="3" customWidth="1"/>
    <col min="12238" max="12238" width="6.85546875" style="3" customWidth="1"/>
    <col min="12239" max="12239" width="6.42578125" style="3" customWidth="1"/>
    <col min="12240" max="12240" width="6.28515625" style="3" customWidth="1"/>
    <col min="12241" max="12241" width="6.42578125" style="3" customWidth="1"/>
    <col min="12242" max="12469" width="11.42578125" style="3"/>
    <col min="12470" max="12470" width="8.42578125" style="3" customWidth="1"/>
    <col min="12471" max="12471" width="10.85546875" style="3" bestFit="1" customWidth="1"/>
    <col min="12472" max="12472" width="9.42578125" style="3" bestFit="1" customWidth="1"/>
    <col min="12473" max="12473" width="10.5703125" style="3" bestFit="1" customWidth="1"/>
    <col min="12474" max="12474" width="9.85546875" style="3" bestFit="1" customWidth="1"/>
    <col min="12475" max="12475" width="10.140625" style="3" bestFit="1" customWidth="1"/>
    <col min="12476" max="12476" width="11.28515625" style="3" bestFit="1" customWidth="1"/>
    <col min="12477" max="12477" width="9.5703125" style="3" bestFit="1" customWidth="1"/>
    <col min="12478" max="12478" width="5.5703125" style="3" customWidth="1"/>
    <col min="12479" max="12479" width="11.42578125" style="3"/>
    <col min="12480" max="12480" width="2.140625" style="3" customWidth="1"/>
    <col min="12481" max="12481" width="7.42578125" style="3" customWidth="1"/>
    <col min="12482" max="12482" width="6.85546875" style="3" customWidth="1"/>
    <col min="12483" max="12483" width="7.7109375" style="3" customWidth="1"/>
    <col min="12484" max="12485" width="6.85546875" style="3" customWidth="1"/>
    <col min="12486" max="12486" width="7.85546875" style="3" customWidth="1"/>
    <col min="12487" max="12487" width="7.140625" style="3" customWidth="1"/>
    <col min="12488" max="12488" width="6.28515625" style="3" customWidth="1"/>
    <col min="12489" max="12489" width="6.5703125" style="3" customWidth="1"/>
    <col min="12490" max="12490" width="6.28515625" style="3" customWidth="1"/>
    <col min="12491" max="12492" width="6.85546875" style="3" customWidth="1"/>
    <col min="12493" max="12493" width="6.5703125" style="3" customWidth="1"/>
    <col min="12494" max="12494" width="6.85546875" style="3" customWidth="1"/>
    <col min="12495" max="12495" width="6.42578125" style="3" customWidth="1"/>
    <col min="12496" max="12496" width="6.28515625" style="3" customWidth="1"/>
    <col min="12497" max="12497" width="6.42578125" style="3" customWidth="1"/>
    <col min="12498" max="12725" width="11.42578125" style="3"/>
    <col min="12726" max="12726" width="8.42578125" style="3" customWidth="1"/>
    <col min="12727" max="12727" width="10.85546875" style="3" bestFit="1" customWidth="1"/>
    <col min="12728" max="12728" width="9.42578125" style="3" bestFit="1" customWidth="1"/>
    <col min="12729" max="12729" width="10.5703125" style="3" bestFit="1" customWidth="1"/>
    <col min="12730" max="12730" width="9.85546875" style="3" bestFit="1" customWidth="1"/>
    <col min="12731" max="12731" width="10.140625" style="3" bestFit="1" customWidth="1"/>
    <col min="12732" max="12732" width="11.28515625" style="3" bestFit="1" customWidth="1"/>
    <col min="12733" max="12733" width="9.5703125" style="3" bestFit="1" customWidth="1"/>
    <col min="12734" max="12734" width="5.5703125" style="3" customWidth="1"/>
    <col min="12735" max="12735" width="11.42578125" style="3"/>
    <col min="12736" max="12736" width="2.140625" style="3" customWidth="1"/>
    <col min="12737" max="12737" width="7.42578125" style="3" customWidth="1"/>
    <col min="12738" max="12738" width="6.85546875" style="3" customWidth="1"/>
    <col min="12739" max="12739" width="7.7109375" style="3" customWidth="1"/>
    <col min="12740" max="12741" width="6.85546875" style="3" customWidth="1"/>
    <col min="12742" max="12742" width="7.85546875" style="3" customWidth="1"/>
    <col min="12743" max="12743" width="7.140625" style="3" customWidth="1"/>
    <col min="12744" max="12744" width="6.28515625" style="3" customWidth="1"/>
    <col min="12745" max="12745" width="6.5703125" style="3" customWidth="1"/>
    <col min="12746" max="12746" width="6.28515625" style="3" customWidth="1"/>
    <col min="12747" max="12748" width="6.85546875" style="3" customWidth="1"/>
    <col min="12749" max="12749" width="6.5703125" style="3" customWidth="1"/>
    <col min="12750" max="12750" width="6.85546875" style="3" customWidth="1"/>
    <col min="12751" max="12751" width="6.42578125" style="3" customWidth="1"/>
    <col min="12752" max="12752" width="6.28515625" style="3" customWidth="1"/>
    <col min="12753" max="12753" width="6.42578125" style="3" customWidth="1"/>
    <col min="12754" max="12981" width="11.42578125" style="3"/>
    <col min="12982" max="12982" width="8.42578125" style="3" customWidth="1"/>
    <col min="12983" max="12983" width="10.85546875" style="3" bestFit="1" customWidth="1"/>
    <col min="12984" max="12984" width="9.42578125" style="3" bestFit="1" customWidth="1"/>
    <col min="12985" max="12985" width="10.5703125" style="3" bestFit="1" customWidth="1"/>
    <col min="12986" max="12986" width="9.85546875" style="3" bestFit="1" customWidth="1"/>
    <col min="12987" max="12987" width="10.140625" style="3" bestFit="1" customWidth="1"/>
    <col min="12988" max="12988" width="11.28515625" style="3" bestFit="1" customWidth="1"/>
    <col min="12989" max="12989" width="9.5703125" style="3" bestFit="1" customWidth="1"/>
    <col min="12990" max="12990" width="5.5703125" style="3" customWidth="1"/>
    <col min="12991" max="12991" width="11.42578125" style="3"/>
    <col min="12992" max="12992" width="2.140625" style="3" customWidth="1"/>
    <col min="12993" max="12993" width="7.42578125" style="3" customWidth="1"/>
    <col min="12994" max="12994" width="6.85546875" style="3" customWidth="1"/>
    <col min="12995" max="12995" width="7.7109375" style="3" customWidth="1"/>
    <col min="12996" max="12997" width="6.85546875" style="3" customWidth="1"/>
    <col min="12998" max="12998" width="7.85546875" style="3" customWidth="1"/>
    <col min="12999" max="12999" width="7.140625" style="3" customWidth="1"/>
    <col min="13000" max="13000" width="6.28515625" style="3" customWidth="1"/>
    <col min="13001" max="13001" width="6.5703125" style="3" customWidth="1"/>
    <col min="13002" max="13002" width="6.28515625" style="3" customWidth="1"/>
    <col min="13003" max="13004" width="6.85546875" style="3" customWidth="1"/>
    <col min="13005" max="13005" width="6.5703125" style="3" customWidth="1"/>
    <col min="13006" max="13006" width="6.85546875" style="3" customWidth="1"/>
    <col min="13007" max="13007" width="6.42578125" style="3" customWidth="1"/>
    <col min="13008" max="13008" width="6.28515625" style="3" customWidth="1"/>
    <col min="13009" max="13009" width="6.42578125" style="3" customWidth="1"/>
    <col min="13010" max="13237" width="11.42578125" style="3"/>
    <col min="13238" max="13238" width="8.42578125" style="3" customWidth="1"/>
    <col min="13239" max="13239" width="10.85546875" style="3" bestFit="1" customWidth="1"/>
    <col min="13240" max="13240" width="9.42578125" style="3" bestFit="1" customWidth="1"/>
    <col min="13241" max="13241" width="10.5703125" style="3" bestFit="1" customWidth="1"/>
    <col min="13242" max="13242" width="9.85546875" style="3" bestFit="1" customWidth="1"/>
    <col min="13243" max="13243" width="10.140625" style="3" bestFit="1" customWidth="1"/>
    <col min="13244" max="13244" width="11.28515625" style="3" bestFit="1" customWidth="1"/>
    <col min="13245" max="13245" width="9.5703125" style="3" bestFit="1" customWidth="1"/>
    <col min="13246" max="13246" width="5.5703125" style="3" customWidth="1"/>
    <col min="13247" max="13247" width="11.42578125" style="3"/>
    <col min="13248" max="13248" width="2.140625" style="3" customWidth="1"/>
    <col min="13249" max="13249" width="7.42578125" style="3" customWidth="1"/>
    <col min="13250" max="13250" width="6.85546875" style="3" customWidth="1"/>
    <col min="13251" max="13251" width="7.7109375" style="3" customWidth="1"/>
    <col min="13252" max="13253" width="6.85546875" style="3" customWidth="1"/>
    <col min="13254" max="13254" width="7.85546875" style="3" customWidth="1"/>
    <col min="13255" max="13255" width="7.140625" style="3" customWidth="1"/>
    <col min="13256" max="13256" width="6.28515625" style="3" customWidth="1"/>
    <col min="13257" max="13257" width="6.5703125" style="3" customWidth="1"/>
    <col min="13258" max="13258" width="6.28515625" style="3" customWidth="1"/>
    <col min="13259" max="13260" width="6.85546875" style="3" customWidth="1"/>
    <col min="13261" max="13261" width="6.5703125" style="3" customWidth="1"/>
    <col min="13262" max="13262" width="6.85546875" style="3" customWidth="1"/>
    <col min="13263" max="13263" width="6.42578125" style="3" customWidth="1"/>
    <col min="13264" max="13264" width="6.28515625" style="3" customWidth="1"/>
    <col min="13265" max="13265" width="6.42578125" style="3" customWidth="1"/>
    <col min="13266" max="13493" width="11.42578125" style="3"/>
    <col min="13494" max="13494" width="8.42578125" style="3" customWidth="1"/>
    <col min="13495" max="13495" width="10.85546875" style="3" bestFit="1" customWidth="1"/>
    <col min="13496" max="13496" width="9.42578125" style="3" bestFit="1" customWidth="1"/>
    <col min="13497" max="13497" width="10.5703125" style="3" bestFit="1" customWidth="1"/>
    <col min="13498" max="13498" width="9.85546875" style="3" bestFit="1" customWidth="1"/>
    <col min="13499" max="13499" width="10.140625" style="3" bestFit="1" customWidth="1"/>
    <col min="13500" max="13500" width="11.28515625" style="3" bestFit="1" customWidth="1"/>
    <col min="13501" max="13501" width="9.5703125" style="3" bestFit="1" customWidth="1"/>
    <col min="13502" max="13502" width="5.5703125" style="3" customWidth="1"/>
    <col min="13503" max="13503" width="11.42578125" style="3"/>
    <col min="13504" max="13504" width="2.140625" style="3" customWidth="1"/>
    <col min="13505" max="13505" width="7.42578125" style="3" customWidth="1"/>
    <col min="13506" max="13506" width="6.85546875" style="3" customWidth="1"/>
    <col min="13507" max="13507" width="7.7109375" style="3" customWidth="1"/>
    <col min="13508" max="13509" width="6.85546875" style="3" customWidth="1"/>
    <col min="13510" max="13510" width="7.85546875" style="3" customWidth="1"/>
    <col min="13511" max="13511" width="7.140625" style="3" customWidth="1"/>
    <col min="13512" max="13512" width="6.28515625" style="3" customWidth="1"/>
    <col min="13513" max="13513" width="6.5703125" style="3" customWidth="1"/>
    <col min="13514" max="13514" width="6.28515625" style="3" customWidth="1"/>
    <col min="13515" max="13516" width="6.85546875" style="3" customWidth="1"/>
    <col min="13517" max="13517" width="6.5703125" style="3" customWidth="1"/>
    <col min="13518" max="13518" width="6.85546875" style="3" customWidth="1"/>
    <col min="13519" max="13519" width="6.42578125" style="3" customWidth="1"/>
    <col min="13520" max="13520" width="6.28515625" style="3" customWidth="1"/>
    <col min="13521" max="13521" width="6.42578125" style="3" customWidth="1"/>
    <col min="13522" max="13749" width="11.42578125" style="3"/>
    <col min="13750" max="13750" width="8.42578125" style="3" customWidth="1"/>
    <col min="13751" max="13751" width="10.85546875" style="3" bestFit="1" customWidth="1"/>
    <col min="13752" max="13752" width="9.42578125" style="3" bestFit="1" customWidth="1"/>
    <col min="13753" max="13753" width="10.5703125" style="3" bestFit="1" customWidth="1"/>
    <col min="13754" max="13754" width="9.85546875" style="3" bestFit="1" customWidth="1"/>
    <col min="13755" max="13755" width="10.140625" style="3" bestFit="1" customWidth="1"/>
    <col min="13756" max="13756" width="11.28515625" style="3" bestFit="1" customWidth="1"/>
    <col min="13757" max="13757" width="9.5703125" style="3" bestFit="1" customWidth="1"/>
    <col min="13758" max="13758" width="5.5703125" style="3" customWidth="1"/>
    <col min="13759" max="13759" width="11.42578125" style="3"/>
    <col min="13760" max="13760" width="2.140625" style="3" customWidth="1"/>
    <col min="13761" max="13761" width="7.42578125" style="3" customWidth="1"/>
    <col min="13762" max="13762" width="6.85546875" style="3" customWidth="1"/>
    <col min="13763" max="13763" width="7.7109375" style="3" customWidth="1"/>
    <col min="13764" max="13765" width="6.85546875" style="3" customWidth="1"/>
    <col min="13766" max="13766" width="7.85546875" style="3" customWidth="1"/>
    <col min="13767" max="13767" width="7.140625" style="3" customWidth="1"/>
    <col min="13768" max="13768" width="6.28515625" style="3" customWidth="1"/>
    <col min="13769" max="13769" width="6.5703125" style="3" customWidth="1"/>
    <col min="13770" max="13770" width="6.28515625" style="3" customWidth="1"/>
    <col min="13771" max="13772" width="6.85546875" style="3" customWidth="1"/>
    <col min="13773" max="13773" width="6.5703125" style="3" customWidth="1"/>
    <col min="13774" max="13774" width="6.85546875" style="3" customWidth="1"/>
    <col min="13775" max="13775" width="6.42578125" style="3" customWidth="1"/>
    <col min="13776" max="13776" width="6.28515625" style="3" customWidth="1"/>
    <col min="13777" max="13777" width="6.42578125" style="3" customWidth="1"/>
    <col min="13778" max="14005" width="11.42578125" style="3"/>
    <col min="14006" max="14006" width="8.42578125" style="3" customWidth="1"/>
    <col min="14007" max="14007" width="10.85546875" style="3" bestFit="1" customWidth="1"/>
    <col min="14008" max="14008" width="9.42578125" style="3" bestFit="1" customWidth="1"/>
    <col min="14009" max="14009" width="10.5703125" style="3" bestFit="1" customWidth="1"/>
    <col min="14010" max="14010" width="9.85546875" style="3" bestFit="1" customWidth="1"/>
    <col min="14011" max="14011" width="10.140625" style="3" bestFit="1" customWidth="1"/>
    <col min="14012" max="14012" width="11.28515625" style="3" bestFit="1" customWidth="1"/>
    <col min="14013" max="14013" width="9.5703125" style="3" bestFit="1" customWidth="1"/>
    <col min="14014" max="14014" width="5.5703125" style="3" customWidth="1"/>
    <col min="14015" max="14015" width="11.42578125" style="3"/>
    <col min="14016" max="14016" width="2.140625" style="3" customWidth="1"/>
    <col min="14017" max="14017" width="7.42578125" style="3" customWidth="1"/>
    <col min="14018" max="14018" width="6.85546875" style="3" customWidth="1"/>
    <col min="14019" max="14019" width="7.7109375" style="3" customWidth="1"/>
    <col min="14020" max="14021" width="6.85546875" style="3" customWidth="1"/>
    <col min="14022" max="14022" width="7.85546875" style="3" customWidth="1"/>
    <col min="14023" max="14023" width="7.140625" style="3" customWidth="1"/>
    <col min="14024" max="14024" width="6.28515625" style="3" customWidth="1"/>
    <col min="14025" max="14025" width="6.5703125" style="3" customWidth="1"/>
    <col min="14026" max="14026" width="6.28515625" style="3" customWidth="1"/>
    <col min="14027" max="14028" width="6.85546875" style="3" customWidth="1"/>
    <col min="14029" max="14029" width="6.5703125" style="3" customWidth="1"/>
    <col min="14030" max="14030" width="6.85546875" style="3" customWidth="1"/>
    <col min="14031" max="14031" width="6.42578125" style="3" customWidth="1"/>
    <col min="14032" max="14032" width="6.28515625" style="3" customWidth="1"/>
    <col min="14033" max="14033" width="6.42578125" style="3" customWidth="1"/>
    <col min="14034" max="14261" width="11.42578125" style="3"/>
    <col min="14262" max="14262" width="8.42578125" style="3" customWidth="1"/>
    <col min="14263" max="14263" width="10.85546875" style="3" bestFit="1" customWidth="1"/>
    <col min="14264" max="14264" width="9.42578125" style="3" bestFit="1" customWidth="1"/>
    <col min="14265" max="14265" width="10.5703125" style="3" bestFit="1" customWidth="1"/>
    <col min="14266" max="14266" width="9.85546875" style="3" bestFit="1" customWidth="1"/>
    <col min="14267" max="14267" width="10.140625" style="3" bestFit="1" customWidth="1"/>
    <col min="14268" max="14268" width="11.28515625" style="3" bestFit="1" customWidth="1"/>
    <col min="14269" max="14269" width="9.5703125" style="3" bestFit="1" customWidth="1"/>
    <col min="14270" max="14270" width="5.5703125" style="3" customWidth="1"/>
    <col min="14271" max="14271" width="11.42578125" style="3"/>
    <col min="14272" max="14272" width="2.140625" style="3" customWidth="1"/>
    <col min="14273" max="14273" width="7.42578125" style="3" customWidth="1"/>
    <col min="14274" max="14274" width="6.85546875" style="3" customWidth="1"/>
    <col min="14275" max="14275" width="7.7109375" style="3" customWidth="1"/>
    <col min="14276" max="14277" width="6.85546875" style="3" customWidth="1"/>
    <col min="14278" max="14278" width="7.85546875" style="3" customWidth="1"/>
    <col min="14279" max="14279" width="7.140625" style="3" customWidth="1"/>
    <col min="14280" max="14280" width="6.28515625" style="3" customWidth="1"/>
    <col min="14281" max="14281" width="6.5703125" style="3" customWidth="1"/>
    <col min="14282" max="14282" width="6.28515625" style="3" customWidth="1"/>
    <col min="14283" max="14284" width="6.85546875" style="3" customWidth="1"/>
    <col min="14285" max="14285" width="6.5703125" style="3" customWidth="1"/>
    <col min="14286" max="14286" width="6.85546875" style="3" customWidth="1"/>
    <col min="14287" max="14287" width="6.42578125" style="3" customWidth="1"/>
    <col min="14288" max="14288" width="6.28515625" style="3" customWidth="1"/>
    <col min="14289" max="14289" width="6.42578125" style="3" customWidth="1"/>
    <col min="14290" max="14517" width="11.42578125" style="3"/>
    <col min="14518" max="14518" width="8.42578125" style="3" customWidth="1"/>
    <col min="14519" max="14519" width="10.85546875" style="3" bestFit="1" customWidth="1"/>
    <col min="14520" max="14520" width="9.42578125" style="3" bestFit="1" customWidth="1"/>
    <col min="14521" max="14521" width="10.5703125" style="3" bestFit="1" customWidth="1"/>
    <col min="14522" max="14522" width="9.85546875" style="3" bestFit="1" customWidth="1"/>
    <col min="14523" max="14523" width="10.140625" style="3" bestFit="1" customWidth="1"/>
    <col min="14524" max="14524" width="11.28515625" style="3" bestFit="1" customWidth="1"/>
    <col min="14525" max="14525" width="9.5703125" style="3" bestFit="1" customWidth="1"/>
    <col min="14526" max="14526" width="5.5703125" style="3" customWidth="1"/>
    <col min="14527" max="14527" width="11.42578125" style="3"/>
    <col min="14528" max="14528" width="2.140625" style="3" customWidth="1"/>
    <col min="14529" max="14529" width="7.42578125" style="3" customWidth="1"/>
    <col min="14530" max="14530" width="6.85546875" style="3" customWidth="1"/>
    <col min="14531" max="14531" width="7.7109375" style="3" customWidth="1"/>
    <col min="14532" max="14533" width="6.85546875" style="3" customWidth="1"/>
    <col min="14534" max="14534" width="7.85546875" style="3" customWidth="1"/>
    <col min="14535" max="14535" width="7.140625" style="3" customWidth="1"/>
    <col min="14536" max="14536" width="6.28515625" style="3" customWidth="1"/>
    <col min="14537" max="14537" width="6.5703125" style="3" customWidth="1"/>
    <col min="14538" max="14538" width="6.28515625" style="3" customWidth="1"/>
    <col min="14539" max="14540" width="6.85546875" style="3" customWidth="1"/>
    <col min="14541" max="14541" width="6.5703125" style="3" customWidth="1"/>
    <col min="14542" max="14542" width="6.85546875" style="3" customWidth="1"/>
    <col min="14543" max="14543" width="6.42578125" style="3" customWidth="1"/>
    <col min="14544" max="14544" width="6.28515625" style="3" customWidth="1"/>
    <col min="14545" max="14545" width="6.42578125" style="3" customWidth="1"/>
    <col min="14546" max="14773" width="11.42578125" style="3"/>
    <col min="14774" max="14774" width="8.42578125" style="3" customWidth="1"/>
    <col min="14775" max="14775" width="10.85546875" style="3" bestFit="1" customWidth="1"/>
    <col min="14776" max="14776" width="9.42578125" style="3" bestFit="1" customWidth="1"/>
    <col min="14777" max="14777" width="10.5703125" style="3" bestFit="1" customWidth="1"/>
    <col min="14778" max="14778" width="9.85546875" style="3" bestFit="1" customWidth="1"/>
    <col min="14779" max="14779" width="10.140625" style="3" bestFit="1" customWidth="1"/>
    <col min="14780" max="14780" width="11.28515625" style="3" bestFit="1" customWidth="1"/>
    <col min="14781" max="14781" width="9.5703125" style="3" bestFit="1" customWidth="1"/>
    <col min="14782" max="14782" width="5.5703125" style="3" customWidth="1"/>
    <col min="14783" max="14783" width="11.42578125" style="3"/>
    <col min="14784" max="14784" width="2.140625" style="3" customWidth="1"/>
    <col min="14785" max="14785" width="7.42578125" style="3" customWidth="1"/>
    <col min="14786" max="14786" width="6.85546875" style="3" customWidth="1"/>
    <col min="14787" max="14787" width="7.7109375" style="3" customWidth="1"/>
    <col min="14788" max="14789" width="6.85546875" style="3" customWidth="1"/>
    <col min="14790" max="14790" width="7.85546875" style="3" customWidth="1"/>
    <col min="14791" max="14791" width="7.140625" style="3" customWidth="1"/>
    <col min="14792" max="14792" width="6.28515625" style="3" customWidth="1"/>
    <col min="14793" max="14793" width="6.5703125" style="3" customWidth="1"/>
    <col min="14794" max="14794" width="6.28515625" style="3" customWidth="1"/>
    <col min="14795" max="14796" width="6.85546875" style="3" customWidth="1"/>
    <col min="14797" max="14797" width="6.5703125" style="3" customWidth="1"/>
    <col min="14798" max="14798" width="6.85546875" style="3" customWidth="1"/>
    <col min="14799" max="14799" width="6.42578125" style="3" customWidth="1"/>
    <col min="14800" max="14800" width="6.28515625" style="3" customWidth="1"/>
    <col min="14801" max="14801" width="6.42578125" style="3" customWidth="1"/>
    <col min="14802" max="15029" width="11.42578125" style="3"/>
    <col min="15030" max="15030" width="8.42578125" style="3" customWidth="1"/>
    <col min="15031" max="15031" width="10.85546875" style="3" bestFit="1" customWidth="1"/>
    <col min="15032" max="15032" width="9.42578125" style="3" bestFit="1" customWidth="1"/>
    <col min="15033" max="15033" width="10.5703125" style="3" bestFit="1" customWidth="1"/>
    <col min="15034" max="15034" width="9.85546875" style="3" bestFit="1" customWidth="1"/>
    <col min="15035" max="15035" width="10.140625" style="3" bestFit="1" customWidth="1"/>
    <col min="15036" max="15036" width="11.28515625" style="3" bestFit="1" customWidth="1"/>
    <col min="15037" max="15037" width="9.5703125" style="3" bestFit="1" customWidth="1"/>
    <col min="15038" max="15038" width="5.5703125" style="3" customWidth="1"/>
    <col min="15039" max="15039" width="11.42578125" style="3"/>
    <col min="15040" max="15040" width="2.140625" style="3" customWidth="1"/>
    <col min="15041" max="15041" width="7.42578125" style="3" customWidth="1"/>
    <col min="15042" max="15042" width="6.85546875" style="3" customWidth="1"/>
    <col min="15043" max="15043" width="7.7109375" style="3" customWidth="1"/>
    <col min="15044" max="15045" width="6.85546875" style="3" customWidth="1"/>
    <col min="15046" max="15046" width="7.85546875" style="3" customWidth="1"/>
    <col min="15047" max="15047" width="7.140625" style="3" customWidth="1"/>
    <col min="15048" max="15048" width="6.28515625" style="3" customWidth="1"/>
    <col min="15049" max="15049" width="6.5703125" style="3" customWidth="1"/>
    <col min="15050" max="15050" width="6.28515625" style="3" customWidth="1"/>
    <col min="15051" max="15052" width="6.85546875" style="3" customWidth="1"/>
    <col min="15053" max="15053" width="6.5703125" style="3" customWidth="1"/>
    <col min="15054" max="15054" width="6.85546875" style="3" customWidth="1"/>
    <col min="15055" max="15055" width="6.42578125" style="3" customWidth="1"/>
    <col min="15056" max="15056" width="6.28515625" style="3" customWidth="1"/>
    <col min="15057" max="15057" width="6.42578125" style="3" customWidth="1"/>
    <col min="15058" max="15285" width="11.42578125" style="3"/>
    <col min="15286" max="15286" width="8.42578125" style="3" customWidth="1"/>
    <col min="15287" max="15287" width="10.85546875" style="3" bestFit="1" customWidth="1"/>
    <col min="15288" max="15288" width="9.42578125" style="3" bestFit="1" customWidth="1"/>
    <col min="15289" max="15289" width="10.5703125" style="3" bestFit="1" customWidth="1"/>
    <col min="15290" max="15290" width="9.85546875" style="3" bestFit="1" customWidth="1"/>
    <col min="15291" max="15291" width="10.140625" style="3" bestFit="1" customWidth="1"/>
    <col min="15292" max="15292" width="11.28515625" style="3" bestFit="1" customWidth="1"/>
    <col min="15293" max="15293" width="9.5703125" style="3" bestFit="1" customWidth="1"/>
    <col min="15294" max="15294" width="5.5703125" style="3" customWidth="1"/>
    <col min="15295" max="15295" width="11.42578125" style="3"/>
    <col min="15296" max="15296" width="2.140625" style="3" customWidth="1"/>
    <col min="15297" max="15297" width="7.42578125" style="3" customWidth="1"/>
    <col min="15298" max="15298" width="6.85546875" style="3" customWidth="1"/>
    <col min="15299" max="15299" width="7.7109375" style="3" customWidth="1"/>
    <col min="15300" max="15301" width="6.85546875" style="3" customWidth="1"/>
    <col min="15302" max="15302" width="7.85546875" style="3" customWidth="1"/>
    <col min="15303" max="15303" width="7.140625" style="3" customWidth="1"/>
    <col min="15304" max="15304" width="6.28515625" style="3" customWidth="1"/>
    <col min="15305" max="15305" width="6.5703125" style="3" customWidth="1"/>
    <col min="15306" max="15306" width="6.28515625" style="3" customWidth="1"/>
    <col min="15307" max="15308" width="6.85546875" style="3" customWidth="1"/>
    <col min="15309" max="15309" width="6.5703125" style="3" customWidth="1"/>
    <col min="15310" max="15310" width="6.85546875" style="3" customWidth="1"/>
    <col min="15311" max="15311" width="6.42578125" style="3" customWidth="1"/>
    <col min="15312" max="15312" width="6.28515625" style="3" customWidth="1"/>
    <col min="15313" max="15313" width="6.42578125" style="3" customWidth="1"/>
    <col min="15314" max="15541" width="11.42578125" style="3"/>
    <col min="15542" max="15542" width="8.42578125" style="3" customWidth="1"/>
    <col min="15543" max="15543" width="10.85546875" style="3" bestFit="1" customWidth="1"/>
    <col min="15544" max="15544" width="9.42578125" style="3" bestFit="1" customWidth="1"/>
    <col min="15545" max="15545" width="10.5703125" style="3" bestFit="1" customWidth="1"/>
    <col min="15546" max="15546" width="9.85546875" style="3" bestFit="1" customWidth="1"/>
    <col min="15547" max="15547" width="10.140625" style="3" bestFit="1" customWidth="1"/>
    <col min="15548" max="15548" width="11.28515625" style="3" bestFit="1" customWidth="1"/>
    <col min="15549" max="15549" width="9.5703125" style="3" bestFit="1" customWidth="1"/>
    <col min="15550" max="15550" width="5.5703125" style="3" customWidth="1"/>
    <col min="15551" max="15551" width="11.42578125" style="3"/>
    <col min="15552" max="15552" width="2.140625" style="3" customWidth="1"/>
    <col min="15553" max="15553" width="7.42578125" style="3" customWidth="1"/>
    <col min="15554" max="15554" width="6.85546875" style="3" customWidth="1"/>
    <col min="15555" max="15555" width="7.7109375" style="3" customWidth="1"/>
    <col min="15556" max="15557" width="6.85546875" style="3" customWidth="1"/>
    <col min="15558" max="15558" width="7.85546875" style="3" customWidth="1"/>
    <col min="15559" max="15559" width="7.140625" style="3" customWidth="1"/>
    <col min="15560" max="15560" width="6.28515625" style="3" customWidth="1"/>
    <col min="15561" max="15561" width="6.5703125" style="3" customWidth="1"/>
    <col min="15562" max="15562" width="6.28515625" style="3" customWidth="1"/>
    <col min="15563" max="15564" width="6.85546875" style="3" customWidth="1"/>
    <col min="15565" max="15565" width="6.5703125" style="3" customWidth="1"/>
    <col min="15566" max="15566" width="6.85546875" style="3" customWidth="1"/>
    <col min="15567" max="15567" width="6.42578125" style="3" customWidth="1"/>
    <col min="15568" max="15568" width="6.28515625" style="3" customWidth="1"/>
    <col min="15569" max="15569" width="6.42578125" style="3" customWidth="1"/>
    <col min="15570" max="15797" width="11.42578125" style="3"/>
    <col min="15798" max="15798" width="8.42578125" style="3" customWidth="1"/>
    <col min="15799" max="15799" width="10.85546875" style="3" bestFit="1" customWidth="1"/>
    <col min="15800" max="15800" width="9.42578125" style="3" bestFit="1" customWidth="1"/>
    <col min="15801" max="15801" width="10.5703125" style="3" bestFit="1" customWidth="1"/>
    <col min="15802" max="15802" width="9.85546875" style="3" bestFit="1" customWidth="1"/>
    <col min="15803" max="15803" width="10.140625" style="3" bestFit="1" customWidth="1"/>
    <col min="15804" max="15804" width="11.28515625" style="3" bestFit="1" customWidth="1"/>
    <col min="15805" max="15805" width="9.5703125" style="3" bestFit="1" customWidth="1"/>
    <col min="15806" max="15806" width="5.5703125" style="3" customWidth="1"/>
    <col min="15807" max="15807" width="11.42578125" style="3"/>
    <col min="15808" max="15808" width="2.140625" style="3" customWidth="1"/>
    <col min="15809" max="15809" width="7.42578125" style="3" customWidth="1"/>
    <col min="15810" max="15810" width="6.85546875" style="3" customWidth="1"/>
    <col min="15811" max="15811" width="7.7109375" style="3" customWidth="1"/>
    <col min="15812" max="15813" width="6.85546875" style="3" customWidth="1"/>
    <col min="15814" max="15814" width="7.85546875" style="3" customWidth="1"/>
    <col min="15815" max="15815" width="7.140625" style="3" customWidth="1"/>
    <col min="15816" max="15816" width="6.28515625" style="3" customWidth="1"/>
    <col min="15817" max="15817" width="6.5703125" style="3" customWidth="1"/>
    <col min="15818" max="15818" width="6.28515625" style="3" customWidth="1"/>
    <col min="15819" max="15820" width="6.85546875" style="3" customWidth="1"/>
    <col min="15821" max="15821" width="6.5703125" style="3" customWidth="1"/>
    <col min="15822" max="15822" width="6.85546875" style="3" customWidth="1"/>
    <col min="15823" max="15823" width="6.42578125" style="3" customWidth="1"/>
    <col min="15824" max="15824" width="6.28515625" style="3" customWidth="1"/>
    <col min="15825" max="15825" width="6.42578125" style="3" customWidth="1"/>
    <col min="15826" max="16053" width="11.42578125" style="3"/>
    <col min="16054" max="16054" width="8.42578125" style="3" customWidth="1"/>
    <col min="16055" max="16055" width="10.85546875" style="3" bestFit="1" customWidth="1"/>
    <col min="16056" max="16056" width="9.42578125" style="3" bestFit="1" customWidth="1"/>
    <col min="16057" max="16057" width="10.5703125" style="3" bestFit="1" customWidth="1"/>
    <col min="16058" max="16058" width="9.85546875" style="3" bestFit="1" customWidth="1"/>
    <col min="16059" max="16059" width="10.140625" style="3" bestFit="1" customWidth="1"/>
    <col min="16060" max="16060" width="11.28515625" style="3" bestFit="1" customWidth="1"/>
    <col min="16061" max="16061" width="9.5703125" style="3" bestFit="1" customWidth="1"/>
    <col min="16062" max="16062" width="5.5703125" style="3" customWidth="1"/>
    <col min="16063" max="16063" width="11.42578125" style="3"/>
    <col min="16064" max="16064" width="2.140625" style="3" customWidth="1"/>
    <col min="16065" max="16065" width="7.42578125" style="3" customWidth="1"/>
    <col min="16066" max="16066" width="6.85546875" style="3" customWidth="1"/>
    <col min="16067" max="16067" width="7.7109375" style="3" customWidth="1"/>
    <col min="16068" max="16069" width="6.85546875" style="3" customWidth="1"/>
    <col min="16070" max="16070" width="7.85546875" style="3" customWidth="1"/>
    <col min="16071" max="16071" width="7.140625" style="3" customWidth="1"/>
    <col min="16072" max="16072" width="6.28515625" style="3" customWidth="1"/>
    <col min="16073" max="16073" width="6.5703125" style="3" customWidth="1"/>
    <col min="16074" max="16074" width="6.28515625" style="3" customWidth="1"/>
    <col min="16075" max="16076" width="6.85546875" style="3" customWidth="1"/>
    <col min="16077" max="16077" width="6.5703125" style="3" customWidth="1"/>
    <col min="16078" max="16078" width="6.85546875" style="3" customWidth="1"/>
    <col min="16079" max="16079" width="6.42578125" style="3" customWidth="1"/>
    <col min="16080" max="16080" width="6.28515625" style="3" customWidth="1"/>
    <col min="16081" max="16081" width="6.42578125" style="3" customWidth="1"/>
    <col min="16082" max="16384" width="11.42578125" style="3"/>
  </cols>
  <sheetData>
    <row r="1" spans="1:40" x14ac:dyDescent="0.25">
      <c r="C1" s="3"/>
      <c r="D1" s="3"/>
      <c r="M1" s="6"/>
    </row>
    <row r="2" spans="1:40" x14ac:dyDescent="0.25">
      <c r="C2" s="3"/>
      <c r="D2" s="3"/>
      <c r="K2" s="19"/>
      <c r="M2" s="6"/>
    </row>
    <row r="3" spans="1:40" x14ac:dyDescent="0.25">
      <c r="C3" s="3"/>
      <c r="D3" s="3"/>
      <c r="M3" s="6"/>
    </row>
    <row r="4" spans="1:40" x14ac:dyDescent="0.25">
      <c r="C4" s="3"/>
      <c r="D4" s="3"/>
      <c r="M4" s="6"/>
    </row>
    <row r="5" spans="1:40" x14ac:dyDescent="0.25">
      <c r="M5" s="6"/>
    </row>
    <row r="6" spans="1:40" ht="17.25" customHeight="1" thickBot="1" x14ac:dyDescent="0.3">
      <c r="D6" s="1"/>
      <c r="M6" s="6"/>
      <c r="X6" s="37"/>
      <c r="Y6" s="37"/>
      <c r="Z6" s="37"/>
      <c r="AA6" s="37"/>
    </row>
    <row r="7" spans="1:40" s="14" customFormat="1" ht="104.25" customHeight="1" x14ac:dyDescent="0.25">
      <c r="A7" s="13" t="s">
        <v>1</v>
      </c>
      <c r="B7" s="32" t="s">
        <v>2</v>
      </c>
      <c r="C7" s="17" t="s">
        <v>3</v>
      </c>
      <c r="D7" s="17" t="s">
        <v>4</v>
      </c>
      <c r="E7" s="17" t="s">
        <v>5</v>
      </c>
      <c r="F7" s="17" t="s">
        <v>6</v>
      </c>
      <c r="G7" s="17" t="s">
        <v>7</v>
      </c>
      <c r="H7" s="17" t="s">
        <v>8</v>
      </c>
      <c r="I7" s="17" t="s">
        <v>9</v>
      </c>
      <c r="J7" s="17" t="s">
        <v>10</v>
      </c>
      <c r="K7" s="17" t="s">
        <v>11</v>
      </c>
      <c r="L7" s="17" t="s">
        <v>12</v>
      </c>
      <c r="M7" s="17" t="s">
        <v>13</v>
      </c>
      <c r="N7" s="17" t="s">
        <v>14</v>
      </c>
      <c r="O7" s="17" t="s">
        <v>15</v>
      </c>
      <c r="P7" s="17" t="s">
        <v>16</v>
      </c>
      <c r="Q7" s="17" t="s">
        <v>17</v>
      </c>
      <c r="R7" s="17" t="s">
        <v>18</v>
      </c>
      <c r="S7" s="17" t="s">
        <v>19</v>
      </c>
      <c r="T7" s="17" t="s">
        <v>20</v>
      </c>
      <c r="U7" s="17" t="s">
        <v>21</v>
      </c>
      <c r="V7" s="17" t="s">
        <v>22</v>
      </c>
      <c r="W7" s="17" t="s">
        <v>23</v>
      </c>
      <c r="X7" s="17" t="s">
        <v>24</v>
      </c>
      <c r="Y7" s="17" t="s">
        <v>25</v>
      </c>
      <c r="Z7" s="17" t="s">
        <v>26</v>
      </c>
      <c r="AA7" s="17" t="s">
        <v>27</v>
      </c>
      <c r="AB7" s="26" t="s">
        <v>35</v>
      </c>
      <c r="AC7" s="26" t="s">
        <v>34</v>
      </c>
      <c r="AD7" s="26" t="s">
        <v>30</v>
      </c>
      <c r="AE7" s="35" t="s">
        <v>29</v>
      </c>
      <c r="AF7" s="36">
        <f>MAX(AE8:AE288)</f>
        <v>3.0490068083625532E-2</v>
      </c>
    </row>
    <row r="8" spans="1:40" ht="12.75" customHeight="1" x14ac:dyDescent="0.2">
      <c r="A8" s="9">
        <f>'2-artRendite'!A20</f>
        <v>33603</v>
      </c>
      <c r="B8" s="31">
        <f>('1-Kurs'!B20/'1-Kurs'!B$8)^(12/COUNT('1-Kurs'!A$9:A$20))-1</f>
        <v>-0.29608400000000001</v>
      </c>
      <c r="C8" s="31">
        <f>('1-Kurs'!C20/'1-Kurs'!C$8)^(12/COUNT('1-Kurs'!B$9:B$20))-1</f>
        <v>-0.13958599999999999</v>
      </c>
      <c r="D8" s="31">
        <f>('1-Kurs'!D20/'1-Kurs'!D$8)^(12/COUNT('1-Kurs'!C$9:C$20))-1</f>
        <v>-0.21259000000000006</v>
      </c>
      <c r="E8" s="31">
        <f>('1-Kurs'!E20/'1-Kurs'!E$8)^(12/COUNT('1-Kurs'!D$9:D$20))-1</f>
        <v>-6.1481000000000008E-2</v>
      </c>
      <c r="F8" s="31">
        <f>('1-Kurs'!F20/'1-Kurs'!F$8)^(12/COUNT('1-Kurs'!E$9:E$20))-1</f>
        <v>1.0021000000000058E-2</v>
      </c>
      <c r="G8" s="31">
        <f>('1-Kurs'!G20/'1-Kurs'!G$8)^(12/COUNT('1-Kurs'!F$9:F$20))-1</f>
        <v>-5.0242999999999927E-2</v>
      </c>
      <c r="H8" s="31">
        <f>('1-Kurs'!H20/'1-Kurs'!H$8)^(12/COUNT('1-Kurs'!G$9:G$20))-1</f>
        <v>-8.756699999999995E-2</v>
      </c>
      <c r="I8" s="31">
        <f>('1-Kurs'!I20/'1-Kurs'!I$8)^(12/COUNT('1-Kurs'!H$9:H$20))-1</f>
        <v>-0.11910300000000007</v>
      </c>
      <c r="J8" s="31">
        <f>('1-Kurs'!J20/'1-Kurs'!J$8)^(12/COUNT('1-Kurs'!I$9:I$20))-1</f>
        <v>0.47011200000000009</v>
      </c>
      <c r="K8" s="31">
        <f>('1-Kurs'!K20/'1-Kurs'!K$8)^(12/COUNT('1-Kurs'!J$9:J$20))-1</f>
        <v>1.6526000000000041E-2</v>
      </c>
      <c r="L8" s="31">
        <f>('1-Kurs'!L20/'1-Kurs'!L$8)^(12/COUNT('1-Kurs'!K$9:K$20))-1</f>
        <v>8.2980000000001386E-3</v>
      </c>
      <c r="M8" s="31">
        <f>('1-Kurs'!M20/'1-Kurs'!M$8)^(12/COUNT('1-Kurs'!L$9:L$20))-1</f>
        <v>-0.30624200000000001</v>
      </c>
      <c r="N8" s="31">
        <f>('1-Kurs'!N20/'1-Kurs'!N$8)^(12/COUNT('1-Kurs'!M$9:M$20))-1</f>
        <v>-9.2520999999999964E-2</v>
      </c>
      <c r="O8" s="31">
        <f>('1-Kurs'!O20/'1-Kurs'!O$8)^(12/COUNT('1-Kurs'!N$9:N$20))-1</f>
        <v>-7.3710999999999971E-2</v>
      </c>
      <c r="P8" s="31">
        <f>('1-Kurs'!P20/'1-Kurs'!P$8)^(12/COUNT('1-Kurs'!O$9:O$20))-1</f>
        <v>-5.7867000000000002E-2</v>
      </c>
      <c r="Q8" s="31">
        <f>('1-Kurs'!Q20/'1-Kurs'!Q$8)^(12/COUNT('1-Kurs'!P$9:P$20))-1</f>
        <v>2.6337000000000055E-2</v>
      </c>
      <c r="R8" s="31">
        <f>('1-Kurs'!R20/'1-Kurs'!R$8)^(12/COUNT('1-Kurs'!Q$9:Q$20))-1</f>
        <v>-0.13339200000000007</v>
      </c>
      <c r="S8" s="31">
        <f>('1-Kurs'!S20/'1-Kurs'!S$8)^(12/COUNT('1-Kurs'!R$9:R$20))-1</f>
        <v>0.16774600000000017</v>
      </c>
      <c r="T8" s="31">
        <f>('1-Kurs'!T20/'1-Kurs'!T$8)^(12/COUNT('1-Kurs'!S$9:S$20))-1</f>
        <v>5.24420000000001E-2</v>
      </c>
      <c r="U8" s="31">
        <f>('1-Kurs'!U20/'1-Kurs'!U$8)^(12/COUNT('1-Kurs'!T$9:T$20))-1</f>
        <v>0.42171400000000014</v>
      </c>
      <c r="V8" s="31">
        <f>('1-Kurs'!V20/'1-Kurs'!V$8)^(12/COUNT('1-Kurs'!U$9:U$20))-1</f>
        <v>-8.6534E-2</v>
      </c>
      <c r="W8" s="31">
        <f>('1-Kurs'!W20/'1-Kurs'!W$8)^(12/COUNT('1-Kurs'!V$9:V$20))-1</f>
        <v>-2.6302000000000048E-2</v>
      </c>
      <c r="X8" s="31">
        <f>('1-Kurs'!X20/'1-Kurs'!X$8)^(12/COUNT('1-Kurs'!W$9:W$20))-1</f>
        <v>-5.6727000000000083E-2</v>
      </c>
      <c r="Y8" s="31">
        <f>('1-Kurs'!Y20/'1-Kurs'!Y$8)^(12/COUNT('1-Kurs'!X$9:X$20))-1</f>
        <v>-0.14283900000000005</v>
      </c>
      <c r="Z8" s="31">
        <f>('1-Kurs'!Z20/'1-Kurs'!Z$8)^(12/COUNT('1-Kurs'!Y$9:Y$20))-1</f>
        <v>-0.16845496603438448</v>
      </c>
      <c r="AA8" s="31">
        <f>('1-Kurs'!AA20/'1-Kurs'!AA$8)^(12/COUNT('1-Kurs'!Z$9:Z$20))-1</f>
        <v>-2.9839999999999867E-3</v>
      </c>
      <c r="AB8" s="31">
        <f>('1-Kurs'!AB20/'1-Kurs'!AB$8)^(12/COUNT('1-Kurs'!A$9:A20))-1</f>
        <v>-3.3259548810787853E-2</v>
      </c>
      <c r="AC8" s="31">
        <f>('1-Kurs'!AC20/'1-Kurs'!AC$8)^(12/COUNT('1-Kurs'!B$9:B20))-1</f>
        <v>-5.7545999999999986E-2</v>
      </c>
      <c r="AD8" s="31">
        <f>SUMPRODUCT(B8:AA8,'1-Kurs'!$B$6:$AA$6)</f>
        <v>-3.6193537155168612E-2</v>
      </c>
      <c r="AE8" s="31">
        <f>AB8-AD8</f>
        <v>2.9339883443807585E-3</v>
      </c>
      <c r="AF8" s="31"/>
      <c r="AG8" s="31"/>
      <c r="AH8" s="31"/>
      <c r="AI8" s="31"/>
      <c r="AJ8" s="31"/>
      <c r="AK8" s="31"/>
      <c r="AL8" s="31"/>
      <c r="AM8" s="31"/>
      <c r="AN8" s="31"/>
    </row>
    <row r="9" spans="1:40" ht="12.75" customHeight="1" x14ac:dyDescent="0.2">
      <c r="A9" s="9">
        <f>'2-artRendite'!A21</f>
        <v>33634</v>
      </c>
      <c r="B9" s="31">
        <f>('1-Kurs'!B21/'1-Kurs'!B$8)^(12/COUNT('1-Kurs'!A$9:A21))-1</f>
        <v>-0.22274940573874602</v>
      </c>
      <c r="C9" s="31">
        <f>('1-Kurs'!C21/'1-Kurs'!C$8)^(12/COUNT('1-Kurs'!B$9:B21))-1</f>
        <v>-0.10275354187415853</v>
      </c>
      <c r="D9" s="31">
        <f>('1-Kurs'!D21/'1-Kurs'!D$8)^(12/COUNT('1-Kurs'!C$9:C21))-1</f>
        <v>-0.24870732941069673</v>
      </c>
      <c r="E9" s="31">
        <f>('1-Kurs'!E21/'1-Kurs'!E$8)^(12/COUNT('1-Kurs'!D$9:D21))-1</f>
        <v>-4.4601271539317811E-2</v>
      </c>
      <c r="F9" s="31">
        <f>('1-Kurs'!F21/'1-Kurs'!F$8)^(12/COUNT('1-Kurs'!E$9:E21))-1</f>
        <v>5.9614543958108612E-2</v>
      </c>
      <c r="G9" s="31">
        <f>('1-Kurs'!G21/'1-Kurs'!G$8)^(12/COUNT('1-Kurs'!F$9:F21))-1</f>
        <v>-0.13507285295789184</v>
      </c>
      <c r="H9" s="31">
        <f>('1-Kurs'!H21/'1-Kurs'!H$8)^(12/COUNT('1-Kurs'!G$9:G21))-1</f>
        <v>-7.4251123564377353E-2</v>
      </c>
      <c r="I9" s="31">
        <f>('1-Kurs'!I21/'1-Kurs'!I$8)^(12/COUNT('1-Kurs'!H$9:H21))-1</f>
        <v>-8.058613684324567E-2</v>
      </c>
      <c r="J9" s="31">
        <f>('1-Kurs'!J21/'1-Kurs'!J$8)^(12/COUNT('1-Kurs'!I$9:I21))-1</f>
        <v>0.55169592300234305</v>
      </c>
      <c r="K9" s="31">
        <f>('1-Kurs'!K21/'1-Kurs'!K$8)^(12/COUNT('1-Kurs'!J$9:J21))-1</f>
        <v>5.2483945233315676E-2</v>
      </c>
      <c r="L9" s="31">
        <f>('1-Kurs'!L21/'1-Kurs'!L$8)^(12/COUNT('1-Kurs'!K$9:K21))-1</f>
        <v>6.671268438889788E-2</v>
      </c>
      <c r="M9" s="31">
        <f>('1-Kurs'!M21/'1-Kurs'!M$8)^(12/COUNT('1-Kurs'!L$9:L21))-1</f>
        <v>-0.33023955660067794</v>
      </c>
      <c r="N9" s="31">
        <f>('1-Kurs'!N21/'1-Kurs'!N$8)^(12/COUNT('1-Kurs'!M$9:M21))-1</f>
        <v>-2.2468565454802358E-2</v>
      </c>
      <c r="O9" s="31">
        <f>('1-Kurs'!O21/'1-Kurs'!O$8)^(12/COUNT('1-Kurs'!N$9:N21))-1</f>
        <v>-6.4401931200620544E-3</v>
      </c>
      <c r="P9" s="31">
        <f>('1-Kurs'!P21/'1-Kurs'!P$8)^(12/COUNT('1-Kurs'!O$9:O21))-1</f>
        <v>-2.7064930848215263E-2</v>
      </c>
      <c r="Q9" s="31">
        <f>('1-Kurs'!Q21/'1-Kurs'!Q$8)^(12/COUNT('1-Kurs'!P$9:P21))-1</f>
        <v>4.4992480715714045E-2</v>
      </c>
      <c r="R9" s="31">
        <f>('1-Kurs'!R21/'1-Kurs'!R$8)^(12/COUNT('1-Kurs'!Q$9:Q21))-1</f>
        <v>-0.10298454521159228</v>
      </c>
      <c r="S9" s="31">
        <f>('1-Kurs'!S21/'1-Kurs'!S$8)^(12/COUNT('1-Kurs'!R$9:R21))-1</f>
        <v>5.9763361699081585E-2</v>
      </c>
      <c r="T9" s="31">
        <f>('1-Kurs'!T21/'1-Kurs'!T$8)^(12/COUNT('1-Kurs'!S$9:S21))-1</f>
        <v>7.8753725145955356E-2</v>
      </c>
      <c r="U9" s="31">
        <f>('1-Kurs'!U21/'1-Kurs'!U$8)^(12/COUNT('1-Kurs'!T$9:T21))-1</f>
        <v>0.49997400885784216</v>
      </c>
      <c r="V9" s="31">
        <f>('1-Kurs'!V21/'1-Kurs'!V$8)^(12/COUNT('1-Kurs'!U$9:U21))-1</f>
        <v>-8.7137784403906626E-2</v>
      </c>
      <c r="W9" s="31">
        <f>('1-Kurs'!W21/'1-Kurs'!W$8)^(12/COUNT('1-Kurs'!V$9:V21))-1</f>
        <v>1.6235825279620197E-3</v>
      </c>
      <c r="X9" s="31">
        <f>('1-Kurs'!X21/'1-Kurs'!X$8)^(12/COUNT('1-Kurs'!W$9:W21))-1</f>
        <v>-9.7582411438667083E-2</v>
      </c>
      <c r="Y9" s="31">
        <f>('1-Kurs'!Y21/'1-Kurs'!Y$8)^(12/COUNT('1-Kurs'!X$9:X21))-1</f>
        <v>-0.18558520089686192</v>
      </c>
      <c r="Z9" s="31">
        <f>('1-Kurs'!Z21/'1-Kurs'!Z$8)^(12/COUNT('1-Kurs'!Y$9:Y21))-1</f>
        <v>-0.11194525696156876</v>
      </c>
      <c r="AA9" s="31">
        <f>('1-Kurs'!AA21/'1-Kurs'!AA$8)^(12/COUNT('1-Kurs'!Z$9:Z21))-1</f>
        <v>-2.0060563846544976E-2</v>
      </c>
      <c r="AB9" s="31">
        <f>('1-Kurs'!AB21/'1-Kurs'!AB$8)^(12/COUNT('1-Kurs'!A$9:A21))-1</f>
        <v>-1.7237724377050734E-2</v>
      </c>
      <c r="AC9" s="31">
        <f>('1-Kurs'!AC21/'1-Kurs'!AC$8)^(12/COUNT('1-Kurs'!B$9:B21))-1</f>
        <v>-3.5852000065677792E-2</v>
      </c>
      <c r="AD9" s="31">
        <f>SUMPRODUCT(B9:AA9,'1-Kurs'!$B$6:$AA$6)</f>
        <v>-1.8639092891619732E-2</v>
      </c>
      <c r="AE9" s="31">
        <f t="shared" ref="AE9:AE32" si="0">AB9-AD9</f>
        <v>1.4013685145689986E-3</v>
      </c>
    </row>
    <row r="10" spans="1:40" ht="12.75" customHeight="1" x14ac:dyDescent="0.2">
      <c r="A10" s="9">
        <f>'2-artRendite'!A22</f>
        <v>33662</v>
      </c>
      <c r="B10" s="31">
        <f>('1-Kurs'!B22/'1-Kurs'!B$8)^(12/COUNT('1-Kurs'!A$9:A22))-1</f>
        <v>-0.16934444817409933</v>
      </c>
      <c r="C10" s="31">
        <f>('1-Kurs'!C22/'1-Kurs'!C$8)^(12/COUNT('1-Kurs'!B$9:B22))-1</f>
        <v>-0.10906227327137241</v>
      </c>
      <c r="D10" s="31">
        <f>('1-Kurs'!D22/'1-Kurs'!D$8)^(12/COUNT('1-Kurs'!C$9:C22))-1</f>
        <v>-0.26858931339772718</v>
      </c>
      <c r="E10" s="31">
        <f>('1-Kurs'!E22/'1-Kurs'!E$8)^(12/COUNT('1-Kurs'!D$9:D22))-1</f>
        <v>5.8856893572478697E-3</v>
      </c>
      <c r="F10" s="31">
        <f>('1-Kurs'!F22/'1-Kurs'!F$8)^(12/COUNT('1-Kurs'!E$9:E22))-1</f>
        <v>6.3994901716431851E-2</v>
      </c>
      <c r="G10" s="31">
        <f>('1-Kurs'!G22/'1-Kurs'!G$8)^(12/COUNT('1-Kurs'!F$9:F22))-1</f>
        <v>-9.8122968206115102E-2</v>
      </c>
      <c r="H10" s="31">
        <f>('1-Kurs'!H22/'1-Kurs'!H$8)^(12/COUNT('1-Kurs'!G$9:G22))-1</f>
        <v>-7.7467259216367101E-2</v>
      </c>
      <c r="I10" s="31">
        <f>('1-Kurs'!I22/'1-Kurs'!I$8)^(12/COUNT('1-Kurs'!H$9:H22))-1</f>
        <v>-8.9333976022710093E-2</v>
      </c>
      <c r="J10" s="31">
        <f>('1-Kurs'!J22/'1-Kurs'!J$8)^(12/COUNT('1-Kurs'!I$9:I22))-1</f>
        <v>0.44679993757145731</v>
      </c>
      <c r="K10" s="31">
        <f>('1-Kurs'!K22/'1-Kurs'!K$8)^(12/COUNT('1-Kurs'!J$9:J22))-1</f>
        <v>4.4569897554093352E-2</v>
      </c>
      <c r="L10" s="31">
        <f>('1-Kurs'!L22/'1-Kurs'!L$8)^(12/COUNT('1-Kurs'!K$9:K22))-1</f>
        <v>6.7471248406463236E-2</v>
      </c>
      <c r="M10" s="31">
        <f>('1-Kurs'!M22/'1-Kurs'!M$8)^(12/COUNT('1-Kurs'!L$9:L22))-1</f>
        <v>-0.33332004514607139</v>
      </c>
      <c r="N10" s="31">
        <f>('1-Kurs'!N22/'1-Kurs'!N$8)^(12/COUNT('1-Kurs'!M$9:M22))-1</f>
        <v>-1.1279492781024913E-2</v>
      </c>
      <c r="O10" s="31">
        <f>('1-Kurs'!O22/'1-Kurs'!O$8)^(12/COUNT('1-Kurs'!N$9:N22))-1</f>
        <v>-1.8727092968208847E-2</v>
      </c>
      <c r="P10" s="31">
        <f>('1-Kurs'!P22/'1-Kurs'!P$8)^(12/COUNT('1-Kurs'!O$9:O22))-1</f>
        <v>-6.552155521346692E-3</v>
      </c>
      <c r="Q10" s="31">
        <f>('1-Kurs'!Q22/'1-Kurs'!Q$8)^(12/COUNT('1-Kurs'!P$9:P22))-1</f>
        <v>4.1875254104882131E-2</v>
      </c>
      <c r="R10" s="31">
        <f>('1-Kurs'!R22/'1-Kurs'!R$8)^(12/COUNT('1-Kurs'!Q$9:Q22))-1</f>
        <v>-7.318515885210175E-2</v>
      </c>
      <c r="S10" s="31">
        <f>('1-Kurs'!S22/'1-Kurs'!S$8)^(12/COUNT('1-Kurs'!R$9:R22))-1</f>
        <v>2.8874216150374332E-2</v>
      </c>
      <c r="T10" s="31">
        <f>('1-Kurs'!T22/'1-Kurs'!T$8)^(12/COUNT('1-Kurs'!S$9:S22))-1</f>
        <v>6.7071891106227133E-2</v>
      </c>
      <c r="U10" s="31">
        <f>('1-Kurs'!U22/'1-Kurs'!U$8)^(12/COUNT('1-Kurs'!T$9:T22))-1</f>
        <v>0.36962344672492575</v>
      </c>
      <c r="V10" s="31">
        <f>('1-Kurs'!V22/'1-Kurs'!V$8)^(12/COUNT('1-Kurs'!U$9:U22))-1</f>
        <v>-8.6991649830684747E-2</v>
      </c>
      <c r="W10" s="31">
        <f>('1-Kurs'!W22/'1-Kurs'!W$8)^(12/COUNT('1-Kurs'!V$9:V22))-1</f>
        <v>1.8896968343120601E-2</v>
      </c>
      <c r="X10" s="31">
        <f>('1-Kurs'!X22/'1-Kurs'!X$8)^(12/COUNT('1-Kurs'!W$9:W22))-1</f>
        <v>-0.15280000313947018</v>
      </c>
      <c r="Y10" s="31">
        <f>('1-Kurs'!Y22/'1-Kurs'!Y$8)^(12/COUNT('1-Kurs'!X$9:X22))-1</f>
        <v>-0.16669296486861984</v>
      </c>
      <c r="Z10" s="31">
        <f>('1-Kurs'!Z22/'1-Kurs'!Z$8)^(12/COUNT('1-Kurs'!Y$9:Y22))-1</f>
        <v>-9.7362040574878739E-2</v>
      </c>
      <c r="AA10" s="31">
        <f>('1-Kurs'!AA22/'1-Kurs'!AA$8)^(12/COUNT('1-Kurs'!Z$9:Z22))-1</f>
        <v>1.1698859842756981E-3</v>
      </c>
      <c r="AB10" s="31">
        <f>('1-Kurs'!AB22/'1-Kurs'!AB$8)^(12/COUNT('1-Kurs'!A$9:A22))-1</f>
        <v>-1.9159679845718758E-2</v>
      </c>
      <c r="AC10" s="31">
        <f>('1-Kurs'!AC22/'1-Kurs'!AC$8)^(12/COUNT('1-Kurs'!B$9:B22))-1</f>
        <v>-3.3237782845318642E-2</v>
      </c>
      <c r="AD10" s="31">
        <f>SUMPRODUCT(B10:AA10,'1-Kurs'!$B$6:$AA$6)</f>
        <v>-2.317682711351151E-2</v>
      </c>
      <c r="AE10" s="31">
        <f t="shared" si="0"/>
        <v>4.0171472677927519E-3</v>
      </c>
    </row>
    <row r="11" spans="1:40" ht="12.75" customHeight="1" x14ac:dyDescent="0.2">
      <c r="A11" s="9">
        <f>'2-artRendite'!A23</f>
        <v>33694</v>
      </c>
      <c r="B11" s="31">
        <f>('1-Kurs'!B23/'1-Kurs'!B$8)^(12/COUNT('1-Kurs'!A$9:A23))-1</f>
        <v>-0.1662926845811048</v>
      </c>
      <c r="C11" s="31">
        <f>('1-Kurs'!C23/'1-Kurs'!C$8)^(12/COUNT('1-Kurs'!B$9:B23))-1</f>
        <v>-8.0047975976310193E-2</v>
      </c>
      <c r="D11" s="31">
        <f>('1-Kurs'!D23/'1-Kurs'!D$8)^(12/COUNT('1-Kurs'!C$9:C23))-1</f>
        <v>-0.27137090000921282</v>
      </c>
      <c r="E11" s="31">
        <f>('1-Kurs'!E23/'1-Kurs'!E$8)^(12/COUNT('1-Kurs'!D$9:D23))-1</f>
        <v>-3.7433532285661153E-3</v>
      </c>
      <c r="F11" s="31">
        <f>('1-Kurs'!F23/'1-Kurs'!F$8)^(12/COUNT('1-Kurs'!E$9:E23))-1</f>
        <v>3.3808711476832398E-2</v>
      </c>
      <c r="G11" s="31">
        <f>('1-Kurs'!G23/'1-Kurs'!G$8)^(12/COUNT('1-Kurs'!F$9:F23))-1</f>
        <v>-5.8573706172870055E-2</v>
      </c>
      <c r="H11" s="31">
        <f>('1-Kurs'!H23/'1-Kurs'!H$8)^(12/COUNT('1-Kurs'!G$9:G23))-1</f>
        <v>-9.2497663110860717E-2</v>
      </c>
      <c r="I11" s="31">
        <f>('1-Kurs'!I23/'1-Kurs'!I$8)^(12/COUNT('1-Kurs'!H$9:H23))-1</f>
        <v>-5.7288270853710022E-2</v>
      </c>
      <c r="J11" s="31">
        <f>('1-Kurs'!J23/'1-Kurs'!J$8)^(12/COUNT('1-Kurs'!I$9:I23))-1</f>
        <v>0.35353185777314811</v>
      </c>
      <c r="K11" s="31">
        <f>('1-Kurs'!K23/'1-Kurs'!K$8)^(12/COUNT('1-Kurs'!J$9:J23))-1</f>
        <v>5.9450998345792039E-2</v>
      </c>
      <c r="L11" s="31">
        <f>('1-Kurs'!L23/'1-Kurs'!L$8)^(12/COUNT('1-Kurs'!K$9:K23))-1</f>
        <v>8.4372272031145057E-2</v>
      </c>
      <c r="M11" s="31">
        <f>('1-Kurs'!M23/'1-Kurs'!M$8)^(12/COUNT('1-Kurs'!L$9:L23))-1</f>
        <v>-0.22817277557486559</v>
      </c>
      <c r="N11" s="31">
        <f>('1-Kurs'!N23/'1-Kurs'!N$8)^(12/COUNT('1-Kurs'!M$9:M23))-1</f>
        <v>-4.9272898456674485E-2</v>
      </c>
      <c r="O11" s="31">
        <f>('1-Kurs'!O23/'1-Kurs'!O$8)^(12/COUNT('1-Kurs'!N$9:N23))-1</f>
        <v>-1.3132027447034456E-2</v>
      </c>
      <c r="P11" s="31">
        <f>('1-Kurs'!P23/'1-Kurs'!P$8)^(12/COUNT('1-Kurs'!O$9:O23))-1</f>
        <v>-4.6074566448348619E-3</v>
      </c>
      <c r="Q11" s="31">
        <f>('1-Kurs'!Q23/'1-Kurs'!Q$8)^(12/COUNT('1-Kurs'!P$9:P23))-1</f>
        <v>5.0494030809057344E-2</v>
      </c>
      <c r="R11" s="31">
        <f>('1-Kurs'!R23/'1-Kurs'!R$8)^(12/COUNT('1-Kurs'!Q$9:Q23))-1</f>
        <v>-7.2521738715983108E-2</v>
      </c>
      <c r="S11" s="31">
        <f>('1-Kurs'!S23/'1-Kurs'!S$8)^(12/COUNT('1-Kurs'!R$9:R23))-1</f>
        <v>9.7129805251225276E-2</v>
      </c>
      <c r="T11" s="31">
        <f>('1-Kurs'!T23/'1-Kurs'!T$8)^(12/COUNT('1-Kurs'!S$9:S23))-1</f>
        <v>6.1739491510985678E-2</v>
      </c>
      <c r="U11" s="31">
        <f>('1-Kurs'!U23/'1-Kurs'!U$8)^(12/COUNT('1-Kurs'!T$9:T23))-1</f>
        <v>0.28826910469035338</v>
      </c>
      <c r="V11" s="31">
        <f>('1-Kurs'!V23/'1-Kurs'!V$8)^(12/COUNT('1-Kurs'!U$9:U23))-1</f>
        <v>-5.5795507141880751E-2</v>
      </c>
      <c r="W11" s="31">
        <f>('1-Kurs'!W23/'1-Kurs'!W$8)^(12/COUNT('1-Kurs'!V$9:V23))-1</f>
        <v>7.9341014046691249E-2</v>
      </c>
      <c r="X11" s="31">
        <f>('1-Kurs'!X23/'1-Kurs'!X$8)^(12/COUNT('1-Kurs'!W$9:W23))-1</f>
        <v>-0.22194158075077897</v>
      </c>
      <c r="Y11" s="31">
        <f>('1-Kurs'!Y23/'1-Kurs'!Y$8)^(12/COUNT('1-Kurs'!X$9:X23))-1</f>
        <v>-0.13771938193138167</v>
      </c>
      <c r="Z11" s="31">
        <f>('1-Kurs'!Z23/'1-Kurs'!Z$8)^(12/COUNT('1-Kurs'!Y$9:Y23))-1</f>
        <v>-8.571912042219787E-2</v>
      </c>
      <c r="AA11" s="31">
        <f>('1-Kurs'!AA23/'1-Kurs'!AA$8)^(12/COUNT('1-Kurs'!Z$9:Z23))-1</f>
        <v>1.3053968359444834E-2</v>
      </c>
      <c r="AB11" s="31">
        <f>('1-Kurs'!AB23/'1-Kurs'!AB$8)^(12/COUNT('1-Kurs'!A$9:A23))-1</f>
        <v>-1.1499098271158803E-2</v>
      </c>
      <c r="AC11" s="31">
        <f>('1-Kurs'!AC23/'1-Kurs'!AC$8)^(12/COUNT('1-Kurs'!B$9:B23))-1</f>
        <v>-2.393846449556436E-2</v>
      </c>
      <c r="AD11" s="31">
        <f>SUMPRODUCT(B11:AA11,'1-Kurs'!$B$6:$AA$6)</f>
        <v>-1.836560718167659E-2</v>
      </c>
      <c r="AE11" s="31">
        <f t="shared" si="0"/>
        <v>6.8665089105177865E-3</v>
      </c>
    </row>
    <row r="12" spans="1:40" ht="12.75" customHeight="1" x14ac:dyDescent="0.2">
      <c r="A12" s="9">
        <f>'2-artRendite'!A24</f>
        <v>33724</v>
      </c>
      <c r="B12" s="31">
        <f>('1-Kurs'!B24/'1-Kurs'!B$8)^(12/COUNT('1-Kurs'!A$9:A24))-1</f>
        <v>-0.15973658158870596</v>
      </c>
      <c r="C12" s="31">
        <f>('1-Kurs'!C24/'1-Kurs'!C$8)^(12/COUNT('1-Kurs'!B$9:B24))-1</f>
        <v>-2.0956539979698707E-2</v>
      </c>
      <c r="D12" s="31">
        <f>('1-Kurs'!D24/'1-Kurs'!D$8)^(12/COUNT('1-Kurs'!C$9:C24))-1</f>
        <v>-0.31980370500054289</v>
      </c>
      <c r="E12" s="31">
        <f>('1-Kurs'!E24/'1-Kurs'!E$8)^(12/COUNT('1-Kurs'!D$9:D24))-1</f>
        <v>-1.0514719800681749E-2</v>
      </c>
      <c r="F12" s="31">
        <f>('1-Kurs'!F24/'1-Kurs'!F$8)^(12/COUNT('1-Kurs'!E$9:E24))-1</f>
        <v>-2.4682601212245081E-2</v>
      </c>
      <c r="G12" s="31">
        <f>('1-Kurs'!G24/'1-Kurs'!G$8)^(12/COUNT('1-Kurs'!F$9:F24))-1</f>
        <v>-3.5963055903861174E-2</v>
      </c>
      <c r="H12" s="31">
        <f>('1-Kurs'!H24/'1-Kurs'!H$8)^(12/COUNT('1-Kurs'!G$9:G24))-1</f>
        <v>-9.993431867724456E-2</v>
      </c>
      <c r="I12" s="31">
        <f>('1-Kurs'!I24/'1-Kurs'!I$8)^(12/COUNT('1-Kurs'!H$9:H24))-1</f>
        <v>4.2150416726767226E-3</v>
      </c>
      <c r="J12" s="31">
        <f>('1-Kurs'!J24/'1-Kurs'!J$8)^(12/COUNT('1-Kurs'!I$9:I24))-1</f>
        <v>0.28415622747224467</v>
      </c>
      <c r="K12" s="31">
        <f>('1-Kurs'!K24/'1-Kurs'!K$8)^(12/COUNT('1-Kurs'!J$9:J24))-1</f>
        <v>0.10000935282455892</v>
      </c>
      <c r="L12" s="31">
        <f>('1-Kurs'!L24/'1-Kurs'!L$8)^(12/COUNT('1-Kurs'!K$9:K24))-1</f>
        <v>6.3252079363421476E-2</v>
      </c>
      <c r="M12" s="31">
        <f>('1-Kurs'!M24/'1-Kurs'!M$8)^(12/COUNT('1-Kurs'!L$9:L24))-1</f>
        <v>-0.19551397925553349</v>
      </c>
      <c r="N12" s="31">
        <f>('1-Kurs'!N24/'1-Kurs'!N$8)^(12/COUNT('1-Kurs'!M$9:M24))-1</f>
        <v>-4.0635992234926421E-2</v>
      </c>
      <c r="O12" s="31">
        <f>('1-Kurs'!O24/'1-Kurs'!O$8)^(12/COUNT('1-Kurs'!N$9:N24))-1</f>
        <v>-3.8368482884200805E-2</v>
      </c>
      <c r="P12" s="31">
        <f>('1-Kurs'!P24/'1-Kurs'!P$8)^(12/COUNT('1-Kurs'!O$9:O24))-1</f>
        <v>-2.1458866447782499E-2</v>
      </c>
      <c r="Q12" s="31">
        <f>('1-Kurs'!Q24/'1-Kurs'!Q$8)^(12/COUNT('1-Kurs'!P$9:P24))-1</f>
        <v>2.8338488091820269E-2</v>
      </c>
      <c r="R12" s="31">
        <f>('1-Kurs'!R24/'1-Kurs'!R$8)^(12/COUNT('1-Kurs'!Q$9:Q24))-1</f>
        <v>-8.4852197668582652E-2</v>
      </c>
      <c r="S12" s="31">
        <f>('1-Kurs'!S24/'1-Kurs'!S$8)^(12/COUNT('1-Kurs'!R$9:R24))-1</f>
        <v>0.18624963881644119</v>
      </c>
      <c r="T12" s="31">
        <f>('1-Kurs'!T24/'1-Kurs'!T$8)^(12/COUNT('1-Kurs'!S$9:S24))-1</f>
        <v>9.3412260911829748E-2</v>
      </c>
      <c r="U12" s="31">
        <f>('1-Kurs'!U24/'1-Kurs'!U$8)^(12/COUNT('1-Kurs'!T$9:T24))-1</f>
        <v>0.23199600348688221</v>
      </c>
      <c r="V12" s="31">
        <f>('1-Kurs'!V24/'1-Kurs'!V$8)^(12/COUNT('1-Kurs'!U$9:U24))-1</f>
        <v>2.2791346955670644E-3</v>
      </c>
      <c r="W12" s="31">
        <f>('1-Kurs'!W24/'1-Kurs'!W$8)^(12/COUNT('1-Kurs'!V$9:V24))-1</f>
        <v>0.10096244215463157</v>
      </c>
      <c r="X12" s="31">
        <f>('1-Kurs'!X24/'1-Kurs'!X$8)^(12/COUNT('1-Kurs'!W$9:W24))-1</f>
        <v>-0.26429774891289015</v>
      </c>
      <c r="Y12" s="31">
        <f>('1-Kurs'!Y24/'1-Kurs'!Y$8)^(12/COUNT('1-Kurs'!X$9:X24))-1</f>
        <v>-0.13262537443081368</v>
      </c>
      <c r="Z12" s="31">
        <f>('1-Kurs'!Z24/'1-Kurs'!Z$8)^(12/COUNT('1-Kurs'!Y$9:Y24))-1</f>
        <v>-0.10361593288109316</v>
      </c>
      <c r="AA12" s="31">
        <f>('1-Kurs'!AA24/'1-Kurs'!AA$8)^(12/COUNT('1-Kurs'!Z$9:Z24))-1</f>
        <v>3.5488723146605894E-2</v>
      </c>
      <c r="AB12" s="31">
        <f>('1-Kurs'!AB24/'1-Kurs'!AB$8)^(12/COUNT('1-Kurs'!A$9:A24))-1</f>
        <v>-9.6315247421576711E-3</v>
      </c>
      <c r="AC12" s="31">
        <f>('1-Kurs'!AC24/'1-Kurs'!AC$8)^(12/COUNT('1-Kurs'!B$9:B24))-1</f>
        <v>-1.641985034145832E-2</v>
      </c>
      <c r="AD12" s="31">
        <f>SUMPRODUCT(B12:AA12,'1-Kurs'!$B$6:$AA$6)</f>
        <v>-1.6253873240081665E-2</v>
      </c>
      <c r="AE12" s="31">
        <f t="shared" si="0"/>
        <v>6.6223484979239938E-3</v>
      </c>
    </row>
    <row r="13" spans="1:40" ht="12.75" customHeight="1" x14ac:dyDescent="0.2">
      <c r="A13" s="9">
        <f>'2-artRendite'!A25</f>
        <v>33753</v>
      </c>
      <c r="B13" s="31">
        <f>('1-Kurs'!B25/'1-Kurs'!B$8)^(12/COUNT('1-Kurs'!A$9:A25))-1</f>
        <v>-0.14522489208619604</v>
      </c>
      <c r="C13" s="31">
        <f>('1-Kurs'!C25/'1-Kurs'!C$8)^(12/COUNT('1-Kurs'!B$9:B25))-1</f>
        <v>2.7484399805766779E-2</v>
      </c>
      <c r="D13" s="31">
        <f>('1-Kurs'!D25/'1-Kurs'!D$8)^(12/COUNT('1-Kurs'!C$9:C25))-1</f>
        <v>-0.29963959078078339</v>
      </c>
      <c r="E13" s="31">
        <f>('1-Kurs'!E25/'1-Kurs'!E$8)^(12/COUNT('1-Kurs'!D$9:D25))-1</f>
        <v>-3.3185310782841704E-3</v>
      </c>
      <c r="F13" s="31">
        <f>('1-Kurs'!F25/'1-Kurs'!F$8)^(12/COUNT('1-Kurs'!E$9:E25))-1</f>
        <v>6.3023235001964384E-3</v>
      </c>
      <c r="G13" s="31">
        <f>('1-Kurs'!G25/'1-Kurs'!G$8)^(12/COUNT('1-Kurs'!F$9:F25))-1</f>
        <v>-8.0132219101196056E-2</v>
      </c>
      <c r="H13" s="31">
        <f>('1-Kurs'!H25/'1-Kurs'!H$8)^(12/COUNT('1-Kurs'!G$9:G25))-1</f>
        <v>-9.4479400572245575E-2</v>
      </c>
      <c r="I13" s="31">
        <f>('1-Kurs'!I25/'1-Kurs'!I$8)^(12/COUNT('1-Kurs'!H$9:H25))-1</f>
        <v>4.9916896759690577E-2</v>
      </c>
      <c r="J13" s="31">
        <f>('1-Kurs'!J25/'1-Kurs'!J$8)^(12/COUNT('1-Kurs'!I$9:I25))-1</f>
        <v>0.28007575185810074</v>
      </c>
      <c r="K13" s="31">
        <f>('1-Kurs'!K25/'1-Kurs'!K$8)^(12/COUNT('1-Kurs'!J$9:J25))-1</f>
        <v>7.7873979578513497E-2</v>
      </c>
      <c r="L13" s="31">
        <f>('1-Kurs'!L25/'1-Kurs'!L$8)^(12/COUNT('1-Kurs'!K$9:K25))-1</f>
        <v>5.4035373879716353E-2</v>
      </c>
      <c r="M13" s="31">
        <f>('1-Kurs'!M25/'1-Kurs'!M$8)^(12/COUNT('1-Kurs'!L$9:L25))-1</f>
        <v>-8.6445106640434255E-2</v>
      </c>
      <c r="N13" s="31">
        <f>('1-Kurs'!N25/'1-Kurs'!N$8)^(12/COUNT('1-Kurs'!M$9:M25))-1</f>
        <v>-4.9060439568088143E-2</v>
      </c>
      <c r="O13" s="31">
        <f>('1-Kurs'!O25/'1-Kurs'!O$8)^(12/COUNT('1-Kurs'!N$9:N25))-1</f>
        <v>-3.2965995883941668E-2</v>
      </c>
      <c r="P13" s="31">
        <f>('1-Kurs'!P25/'1-Kurs'!P$8)^(12/COUNT('1-Kurs'!O$9:O25))-1</f>
        <v>2.178880292994867E-2</v>
      </c>
      <c r="Q13" s="31">
        <f>('1-Kurs'!Q25/'1-Kurs'!Q$8)^(12/COUNT('1-Kurs'!P$9:P25))-1</f>
        <v>5.7458299552245462E-2</v>
      </c>
      <c r="R13" s="31">
        <f>('1-Kurs'!R25/'1-Kurs'!R$8)^(12/COUNT('1-Kurs'!Q$9:Q25))-1</f>
        <v>-2.204616544416349E-2</v>
      </c>
      <c r="S13" s="31">
        <f>('1-Kurs'!S25/'1-Kurs'!S$8)^(12/COUNT('1-Kurs'!R$9:R25))-1</f>
        <v>0.23568010278991225</v>
      </c>
      <c r="T13" s="31">
        <f>('1-Kurs'!T25/'1-Kurs'!T$8)^(12/COUNT('1-Kurs'!S$9:S25))-1</f>
        <v>0.11305491243259569</v>
      </c>
      <c r="U13" s="31">
        <f>('1-Kurs'!U25/'1-Kurs'!U$8)^(12/COUNT('1-Kurs'!T$9:T25))-1</f>
        <v>0.20972610863427943</v>
      </c>
      <c r="V13" s="31">
        <f>('1-Kurs'!V25/'1-Kurs'!V$8)^(12/COUNT('1-Kurs'!U$9:U25))-1</f>
        <v>4.5258830055177945E-2</v>
      </c>
      <c r="W13" s="31">
        <f>('1-Kurs'!W25/'1-Kurs'!W$8)^(12/COUNT('1-Kurs'!V$9:V25))-1</f>
        <v>0.1321461510387687</v>
      </c>
      <c r="X13" s="31">
        <f>('1-Kurs'!X25/'1-Kurs'!X$8)^(12/COUNT('1-Kurs'!W$9:W25))-1</f>
        <v>-0.28896014329900332</v>
      </c>
      <c r="Y13" s="31">
        <f>('1-Kurs'!Y25/'1-Kurs'!Y$8)^(12/COUNT('1-Kurs'!X$9:X25))-1</f>
        <v>-0.12208279154750423</v>
      </c>
      <c r="Z13" s="31">
        <f>('1-Kurs'!Z25/'1-Kurs'!Z$8)^(12/COUNT('1-Kurs'!Y$9:Y25))-1</f>
        <v>-6.0612054524981529E-2</v>
      </c>
      <c r="AA13" s="31">
        <f>('1-Kurs'!AA25/'1-Kurs'!AA$8)^(12/COUNT('1-Kurs'!Z$9:Z25))-1</f>
        <v>8.4041928895242535E-2</v>
      </c>
      <c r="AB13" s="31">
        <f>('1-Kurs'!AB25/'1-Kurs'!AB$8)^(12/COUNT('1-Kurs'!A$9:A25))-1</f>
        <v>1.1278406575430999E-2</v>
      </c>
      <c r="AC13" s="31">
        <f>('1-Kurs'!AC25/'1-Kurs'!AC$8)^(12/COUNT('1-Kurs'!B$9:B25))-1</f>
        <v>8.1300161623723E-3</v>
      </c>
      <c r="AD13" s="31">
        <f>SUMPRODUCT(B13:AA13,'1-Kurs'!$B$6:$AA$6)</f>
        <v>4.2260204301281974E-3</v>
      </c>
      <c r="AE13" s="31">
        <f t="shared" si="0"/>
        <v>7.0523861453028018E-3</v>
      </c>
    </row>
    <row r="14" spans="1:40" ht="12.75" customHeight="1" x14ac:dyDescent="0.2">
      <c r="A14" s="9">
        <f>'2-artRendite'!A26</f>
        <v>33785</v>
      </c>
      <c r="B14" s="31">
        <f>('1-Kurs'!B26/'1-Kurs'!B$8)^(12/COUNT('1-Kurs'!A$9:A26))-1</f>
        <v>-0.13680334788619131</v>
      </c>
      <c r="C14" s="31">
        <f>('1-Kurs'!C26/'1-Kurs'!C$8)^(12/COUNT('1-Kurs'!B$9:B26))-1</f>
        <v>3.249345616092314E-2</v>
      </c>
      <c r="D14" s="31">
        <f>('1-Kurs'!D26/'1-Kurs'!D$8)^(12/COUNT('1-Kurs'!C$9:C26))-1</f>
        <v>-0.33822665015284969</v>
      </c>
      <c r="E14" s="31">
        <f>('1-Kurs'!E26/'1-Kurs'!E$8)^(12/COUNT('1-Kurs'!D$9:D26))-1</f>
        <v>5.5926529022344074E-2</v>
      </c>
      <c r="F14" s="31">
        <f>('1-Kurs'!F26/'1-Kurs'!F$8)^(12/COUNT('1-Kurs'!E$9:E26))-1</f>
        <v>-1.5691719460280695E-2</v>
      </c>
      <c r="G14" s="31">
        <f>('1-Kurs'!G26/'1-Kurs'!G$8)^(12/COUNT('1-Kurs'!F$9:F26))-1</f>
        <v>-3.2992982807643068E-2</v>
      </c>
      <c r="H14" s="31">
        <f>('1-Kurs'!H26/'1-Kurs'!H$8)^(12/COUNT('1-Kurs'!G$9:G26))-1</f>
        <v>-7.6733392129233247E-2</v>
      </c>
      <c r="I14" s="31">
        <f>('1-Kurs'!I26/'1-Kurs'!I$8)^(12/COUNT('1-Kurs'!H$9:H26))-1</f>
        <v>4.3425905500131812E-2</v>
      </c>
      <c r="J14" s="31">
        <f>('1-Kurs'!J26/'1-Kurs'!J$8)^(12/COUNT('1-Kurs'!I$9:I26))-1</f>
        <v>0.25227052456364341</v>
      </c>
      <c r="K14" s="31">
        <f>('1-Kurs'!K26/'1-Kurs'!K$8)^(12/COUNT('1-Kurs'!J$9:J26))-1</f>
        <v>0.10982498952273856</v>
      </c>
      <c r="L14" s="31">
        <f>('1-Kurs'!L26/'1-Kurs'!L$8)^(12/COUNT('1-Kurs'!K$9:K26))-1</f>
        <v>8.2854764362367384E-2</v>
      </c>
      <c r="M14" s="31">
        <f>('1-Kurs'!M26/'1-Kurs'!M$8)^(12/COUNT('1-Kurs'!L$9:L26))-1</f>
        <v>-0.10355296753674581</v>
      </c>
      <c r="N14" s="31">
        <f>('1-Kurs'!N26/'1-Kurs'!N$8)^(12/COUNT('1-Kurs'!M$9:M26))-1</f>
        <v>-3.3900963219218094E-2</v>
      </c>
      <c r="O14" s="31">
        <f>('1-Kurs'!O26/'1-Kurs'!O$8)^(12/COUNT('1-Kurs'!N$9:N26))-1</f>
        <v>-2.82011034333286E-2</v>
      </c>
      <c r="P14" s="31">
        <f>('1-Kurs'!P26/'1-Kurs'!P$8)^(12/COUNT('1-Kurs'!O$9:O26))-1</f>
        <v>1.1605724972138631E-2</v>
      </c>
      <c r="Q14" s="31">
        <f>('1-Kurs'!Q26/'1-Kurs'!Q$8)^(12/COUNT('1-Kurs'!P$9:P26))-1</f>
        <v>4.8552676953641738E-2</v>
      </c>
      <c r="R14" s="31">
        <f>('1-Kurs'!R26/'1-Kurs'!R$8)^(12/COUNT('1-Kurs'!Q$9:Q26))-1</f>
        <v>-3.6057007086819581E-2</v>
      </c>
      <c r="S14" s="31">
        <f>('1-Kurs'!S26/'1-Kurs'!S$8)^(12/COUNT('1-Kurs'!R$9:R26))-1</f>
        <v>0.25270835812026404</v>
      </c>
      <c r="T14" s="31">
        <f>('1-Kurs'!T26/'1-Kurs'!T$8)^(12/COUNT('1-Kurs'!S$9:S26))-1</f>
        <v>6.1024268205701393E-2</v>
      </c>
      <c r="U14" s="31">
        <f>('1-Kurs'!U26/'1-Kurs'!U$8)^(12/COUNT('1-Kurs'!T$9:T26))-1</f>
        <v>0.19729446676131479</v>
      </c>
      <c r="V14" s="31">
        <f>('1-Kurs'!V26/'1-Kurs'!V$8)^(12/COUNT('1-Kurs'!U$9:U26))-1</f>
        <v>3.2668625434547849E-2</v>
      </c>
      <c r="W14" s="31">
        <f>('1-Kurs'!W26/'1-Kurs'!W$8)^(12/COUNT('1-Kurs'!V$9:V26))-1</f>
        <v>0.18479066082781226</v>
      </c>
      <c r="X14" s="31">
        <f>('1-Kurs'!X26/'1-Kurs'!X$8)^(12/COUNT('1-Kurs'!W$9:W26))-1</f>
        <v>-0.25105041624185498</v>
      </c>
      <c r="Y14" s="31">
        <f>('1-Kurs'!Y26/'1-Kurs'!Y$8)^(12/COUNT('1-Kurs'!X$9:X26))-1</f>
        <v>-3.5883185602749834E-2</v>
      </c>
      <c r="Z14" s="31">
        <f>('1-Kurs'!Z26/'1-Kurs'!Z$8)^(12/COUNT('1-Kurs'!Y$9:Y26))-1</f>
        <v>-3.60915231717025E-2</v>
      </c>
      <c r="AA14" s="31">
        <f>('1-Kurs'!AA26/'1-Kurs'!AA$8)^(12/COUNT('1-Kurs'!Z$9:Z26))-1</f>
        <v>0.17953224161489856</v>
      </c>
      <c r="AB14" s="31">
        <f>('1-Kurs'!AB26/'1-Kurs'!AB$8)^(12/COUNT('1-Kurs'!A$9:A26))-1</f>
        <v>2.326083625857911E-2</v>
      </c>
      <c r="AC14" s="31">
        <f>('1-Kurs'!AC26/'1-Kurs'!AC$8)^(12/COUNT('1-Kurs'!B$9:B26))-1</f>
        <v>1.0420898189366978E-2</v>
      </c>
      <c r="AD14" s="31">
        <f>SUMPRODUCT(B14:AA14,'1-Kurs'!$B$6:$AA$6)</f>
        <v>1.6145689742071163E-2</v>
      </c>
      <c r="AE14" s="31">
        <f t="shared" si="0"/>
        <v>7.1151465165079468E-3</v>
      </c>
    </row>
    <row r="15" spans="1:40" ht="12.75" customHeight="1" x14ac:dyDescent="0.2">
      <c r="A15" s="9">
        <f>'2-artRendite'!A27</f>
        <v>33816</v>
      </c>
      <c r="B15" s="31">
        <f>('1-Kurs'!B27/'1-Kurs'!B$8)^(12/COUNT('1-Kurs'!A$9:A27))-1</f>
        <v>-0.13185073958535709</v>
      </c>
      <c r="C15" s="31">
        <f>('1-Kurs'!C27/'1-Kurs'!C$8)^(12/COUNT('1-Kurs'!B$9:B27))-1</f>
        <v>2.2190709242411399E-2</v>
      </c>
      <c r="D15" s="31">
        <f>('1-Kurs'!D27/'1-Kurs'!D$8)^(12/COUNT('1-Kurs'!C$9:C27))-1</f>
        <v>-0.33617567723962816</v>
      </c>
      <c r="E15" s="31">
        <f>('1-Kurs'!E27/'1-Kurs'!E$8)^(12/COUNT('1-Kurs'!D$9:D27))-1</f>
        <v>7.1712113314787107E-2</v>
      </c>
      <c r="F15" s="31">
        <f>('1-Kurs'!F27/'1-Kurs'!F$8)^(12/COUNT('1-Kurs'!E$9:E27))-1</f>
        <v>-9.6391774921885109E-2</v>
      </c>
      <c r="G15" s="31">
        <f>('1-Kurs'!G27/'1-Kurs'!G$8)^(12/COUNT('1-Kurs'!F$9:F27))-1</f>
        <v>-5.742653466486547E-2</v>
      </c>
      <c r="H15" s="31">
        <f>('1-Kurs'!H27/'1-Kurs'!H$8)^(12/COUNT('1-Kurs'!G$9:G27))-1</f>
        <v>-4.86684409950493E-2</v>
      </c>
      <c r="I15" s="31">
        <f>('1-Kurs'!I27/'1-Kurs'!I$8)^(12/COUNT('1-Kurs'!H$9:H27))-1</f>
        <v>4.198585367672325E-2</v>
      </c>
      <c r="J15" s="31">
        <f>('1-Kurs'!J27/'1-Kurs'!J$8)^(12/COUNT('1-Kurs'!I$9:I27))-1</f>
        <v>0.14791435304517031</v>
      </c>
      <c r="K15" s="31">
        <f>('1-Kurs'!K27/'1-Kurs'!K$8)^(12/COUNT('1-Kurs'!J$9:J27))-1</f>
        <v>6.769768038050783E-2</v>
      </c>
      <c r="L15" s="31">
        <f>('1-Kurs'!L27/'1-Kurs'!L$8)^(12/COUNT('1-Kurs'!K$9:K27))-1</f>
        <v>9.4761434184713833E-2</v>
      </c>
      <c r="M15" s="31">
        <f>('1-Kurs'!M27/'1-Kurs'!M$8)^(12/COUNT('1-Kurs'!L$9:L27))-1</f>
        <v>3.2854588176073563E-2</v>
      </c>
      <c r="N15" s="31">
        <f>('1-Kurs'!N27/'1-Kurs'!N$8)^(12/COUNT('1-Kurs'!M$9:M27))-1</f>
        <v>-4.371340349648245E-2</v>
      </c>
      <c r="O15" s="31">
        <f>('1-Kurs'!O27/'1-Kurs'!O$8)^(12/COUNT('1-Kurs'!N$9:N27))-1</f>
        <v>-4.3459952233558141E-2</v>
      </c>
      <c r="P15" s="31">
        <f>('1-Kurs'!P27/'1-Kurs'!P$8)^(12/COUNT('1-Kurs'!O$9:O27))-1</f>
        <v>-5.7639670602555149E-2</v>
      </c>
      <c r="Q15" s="31">
        <f>('1-Kurs'!Q27/'1-Kurs'!Q$8)^(12/COUNT('1-Kurs'!P$9:P27))-1</f>
        <v>1.0139738785981844E-2</v>
      </c>
      <c r="R15" s="31">
        <f>('1-Kurs'!R27/'1-Kurs'!R$8)^(12/COUNT('1-Kurs'!Q$9:Q27))-1</f>
        <v>-9.9467670082531989E-2</v>
      </c>
      <c r="S15" s="31">
        <f>('1-Kurs'!S27/'1-Kurs'!S$8)^(12/COUNT('1-Kurs'!R$9:R27))-1</f>
        <v>0.21999497108279487</v>
      </c>
      <c r="T15" s="31">
        <f>('1-Kurs'!T27/'1-Kurs'!T$8)^(12/COUNT('1-Kurs'!S$9:S27))-1</f>
        <v>5.3775987649452128E-2</v>
      </c>
      <c r="U15" s="31">
        <f>('1-Kurs'!U27/'1-Kurs'!U$8)^(12/COUNT('1-Kurs'!T$9:T27))-1</f>
        <v>0.11163931942091243</v>
      </c>
      <c r="V15" s="31">
        <f>('1-Kurs'!V27/'1-Kurs'!V$8)^(12/COUNT('1-Kurs'!U$9:U27))-1</f>
        <v>4.1811962119406632E-2</v>
      </c>
      <c r="W15" s="31">
        <f>('1-Kurs'!W27/'1-Kurs'!W$8)^(12/COUNT('1-Kurs'!V$9:V27))-1</f>
        <v>0.18975191374492439</v>
      </c>
      <c r="X15" s="31">
        <f>('1-Kurs'!X27/'1-Kurs'!X$8)^(12/COUNT('1-Kurs'!W$9:W27))-1</f>
        <v>-0.20878808618177169</v>
      </c>
      <c r="Y15" s="31">
        <f>('1-Kurs'!Y27/'1-Kurs'!Y$8)^(12/COUNT('1-Kurs'!X$9:X27))-1</f>
        <v>1.5148577005411834E-2</v>
      </c>
      <c r="Z15" s="31">
        <f>('1-Kurs'!Z27/'1-Kurs'!Z$8)^(12/COUNT('1-Kurs'!Y$9:Y27))-1</f>
        <v>-2.7708918608222777E-2</v>
      </c>
      <c r="AA15" s="31">
        <f>('1-Kurs'!AA27/'1-Kurs'!AA$8)^(12/COUNT('1-Kurs'!Z$9:Z27))-1</f>
        <v>0.13619063053413405</v>
      </c>
      <c r="AB15" s="31">
        <f>('1-Kurs'!AB27/'1-Kurs'!AB$8)^(12/COUNT('1-Kurs'!A$9:A27))-1</f>
        <v>1.3841571617432491E-2</v>
      </c>
      <c r="AC15" s="31">
        <f>('1-Kurs'!AC27/'1-Kurs'!AC$8)^(12/COUNT('1-Kurs'!B$9:B27))-1</f>
        <v>7.6421419122365553E-3</v>
      </c>
      <c r="AD15" s="31">
        <f>SUMPRODUCT(B15:AA15,'1-Kurs'!$B$6:$AA$6)</f>
        <v>4.0876524519806948E-3</v>
      </c>
      <c r="AE15" s="31">
        <f t="shared" si="0"/>
        <v>9.7539191654517961E-3</v>
      </c>
    </row>
    <row r="16" spans="1:40" ht="12.75" customHeight="1" x14ac:dyDescent="0.2">
      <c r="A16" s="9">
        <f>'2-artRendite'!A28</f>
        <v>33847</v>
      </c>
      <c r="B16" s="31">
        <f>('1-Kurs'!B28/'1-Kurs'!B$8)^(12/COUNT('1-Kurs'!A$9:A28))-1</f>
        <v>-0.13338388204455776</v>
      </c>
      <c r="C16" s="31">
        <f>('1-Kurs'!C28/'1-Kurs'!C$8)^(12/COUNT('1-Kurs'!B$9:B28))-1</f>
        <v>7.6377712767623507E-3</v>
      </c>
      <c r="D16" s="31">
        <f>('1-Kurs'!D28/'1-Kurs'!D$8)^(12/COUNT('1-Kurs'!C$9:C28))-1</f>
        <v>-0.35587693538795628</v>
      </c>
      <c r="E16" s="31">
        <f>('1-Kurs'!E28/'1-Kurs'!E$8)^(12/COUNT('1-Kurs'!D$9:D28))-1</f>
        <v>6.0688997739310135E-2</v>
      </c>
      <c r="F16" s="31">
        <f>('1-Kurs'!F28/'1-Kurs'!F$8)^(12/COUNT('1-Kurs'!E$9:E28))-1</f>
        <v>-0.10559843782577039</v>
      </c>
      <c r="G16" s="31">
        <f>('1-Kurs'!G28/'1-Kurs'!G$8)^(12/COUNT('1-Kurs'!F$9:F28))-1</f>
        <v>-0.10744566472882666</v>
      </c>
      <c r="H16" s="31">
        <f>('1-Kurs'!H28/'1-Kurs'!H$8)^(12/COUNT('1-Kurs'!G$9:G28))-1</f>
        <v>-7.0507185115643245E-2</v>
      </c>
      <c r="I16" s="31">
        <f>('1-Kurs'!I28/'1-Kurs'!I$8)^(12/COUNT('1-Kurs'!H$9:H28))-1</f>
        <v>2.5653256786322798E-2</v>
      </c>
      <c r="J16" s="31">
        <f>('1-Kurs'!J28/'1-Kurs'!J$8)^(12/COUNT('1-Kurs'!I$9:I28))-1</f>
        <v>0.14699566508068762</v>
      </c>
      <c r="K16" s="31">
        <f>('1-Kurs'!K28/'1-Kurs'!K$8)^(12/COUNT('1-Kurs'!J$9:J28))-1</f>
        <v>0.10268167810788764</v>
      </c>
      <c r="L16" s="31">
        <f>('1-Kurs'!L28/'1-Kurs'!L$8)^(12/COUNT('1-Kurs'!K$9:K28))-1</f>
        <v>9.2699245424362253E-2</v>
      </c>
      <c r="M16" s="31">
        <f>('1-Kurs'!M28/'1-Kurs'!M$8)^(12/COUNT('1-Kurs'!L$9:L28))-1</f>
        <v>5.9174519098758926E-2</v>
      </c>
      <c r="N16" s="31">
        <f>('1-Kurs'!N28/'1-Kurs'!N$8)^(12/COUNT('1-Kurs'!M$9:M28))-1</f>
        <v>-5.0301405262929366E-2</v>
      </c>
      <c r="O16" s="31">
        <f>('1-Kurs'!O28/'1-Kurs'!O$8)^(12/COUNT('1-Kurs'!N$9:N28))-1</f>
        <v>-7.0410802883689616E-2</v>
      </c>
      <c r="P16" s="31">
        <f>('1-Kurs'!P28/'1-Kurs'!P$8)^(12/COUNT('1-Kurs'!O$9:O28))-1</f>
        <v>-6.4668859792182398E-2</v>
      </c>
      <c r="Q16" s="31">
        <f>('1-Kurs'!Q28/'1-Kurs'!Q$8)^(12/COUNT('1-Kurs'!P$9:P28))-1</f>
        <v>1.2868875940340585E-2</v>
      </c>
      <c r="R16" s="31">
        <f>('1-Kurs'!R28/'1-Kurs'!R$8)^(12/COUNT('1-Kurs'!Q$9:Q28))-1</f>
        <v>-0.10843953820861907</v>
      </c>
      <c r="S16" s="31">
        <f>('1-Kurs'!S28/'1-Kurs'!S$8)^(12/COUNT('1-Kurs'!R$9:R28))-1</f>
        <v>0.18838327774412589</v>
      </c>
      <c r="T16" s="31">
        <f>('1-Kurs'!T28/'1-Kurs'!T$8)^(12/COUNT('1-Kurs'!S$9:S28))-1</f>
        <v>6.7432973876337288E-2</v>
      </c>
      <c r="U16" s="31">
        <f>('1-Kurs'!U28/'1-Kurs'!U$8)^(12/COUNT('1-Kurs'!T$9:T28))-1</f>
        <v>0.11719405649366688</v>
      </c>
      <c r="V16" s="31">
        <f>('1-Kurs'!V28/'1-Kurs'!V$8)^(12/COUNT('1-Kurs'!U$9:U28))-1</f>
        <v>3.0651484658802408E-2</v>
      </c>
      <c r="W16" s="31">
        <f>('1-Kurs'!W28/'1-Kurs'!W$8)^(12/COUNT('1-Kurs'!V$9:V28))-1</f>
        <v>0.20211828924559572</v>
      </c>
      <c r="X16" s="31">
        <f>('1-Kurs'!X28/'1-Kurs'!X$8)^(12/COUNT('1-Kurs'!W$9:W28))-1</f>
        <v>-0.18916255202325749</v>
      </c>
      <c r="Y16" s="31">
        <f>('1-Kurs'!Y28/'1-Kurs'!Y$8)^(12/COUNT('1-Kurs'!X$9:X28))-1</f>
        <v>1.1091443642716081E-2</v>
      </c>
      <c r="Z16" s="31">
        <f>('1-Kurs'!Z28/'1-Kurs'!Z$8)^(12/COUNT('1-Kurs'!Y$9:Y28))-1</f>
        <v>-6.200146711581267E-2</v>
      </c>
      <c r="AA16" s="31">
        <f>('1-Kurs'!AA28/'1-Kurs'!AA$8)^(12/COUNT('1-Kurs'!Z$9:Z28))-1</f>
        <v>0.12935530556188057</v>
      </c>
      <c r="AB16" s="31">
        <f>('1-Kurs'!AB28/'1-Kurs'!AB$8)^(12/COUNT('1-Kurs'!A$9:A28))-1</f>
        <v>6.1146976177191004E-3</v>
      </c>
      <c r="AC16" s="31">
        <f>('1-Kurs'!AC28/'1-Kurs'!AC$8)^(12/COUNT('1-Kurs'!B$9:B28))-1</f>
        <v>8.0138594591172563E-4</v>
      </c>
      <c r="AD16" s="31">
        <f>SUMPRODUCT(B16:AA16,'1-Kurs'!$B$6:$AA$6)</f>
        <v>-2.4296111427572261E-3</v>
      </c>
      <c r="AE16" s="31">
        <f t="shared" si="0"/>
        <v>8.5443087604763265E-3</v>
      </c>
    </row>
    <row r="17" spans="1:31" ht="12.75" customHeight="1" x14ac:dyDescent="0.2">
      <c r="A17" s="9">
        <f>'2-artRendite'!A29</f>
        <v>33877</v>
      </c>
      <c r="B17" s="31">
        <f>('1-Kurs'!B29/'1-Kurs'!B$8)^(12/COUNT('1-Kurs'!A$9:A29))-1</f>
        <v>-0.14332416614134935</v>
      </c>
      <c r="C17" s="31">
        <f>('1-Kurs'!C29/'1-Kurs'!C$8)^(12/COUNT('1-Kurs'!B$9:B29))-1</f>
        <v>2.3383353698727793E-2</v>
      </c>
      <c r="D17" s="31">
        <f>('1-Kurs'!D29/'1-Kurs'!D$8)^(12/COUNT('1-Kurs'!C$9:C29))-1</f>
        <v>-0.33093991629369346</v>
      </c>
      <c r="E17" s="31">
        <f>('1-Kurs'!E29/'1-Kurs'!E$8)^(12/COUNT('1-Kurs'!D$9:D29))-1</f>
        <v>2.5533180212389484E-2</v>
      </c>
      <c r="F17" s="31">
        <f>('1-Kurs'!F29/'1-Kurs'!F$8)^(12/COUNT('1-Kurs'!E$9:E29))-1</f>
        <v>-0.10428583833602889</v>
      </c>
      <c r="G17" s="31">
        <f>('1-Kurs'!G29/'1-Kurs'!G$8)^(12/COUNT('1-Kurs'!F$9:F29))-1</f>
        <v>-0.12320198941634264</v>
      </c>
      <c r="H17" s="31">
        <f>('1-Kurs'!H29/'1-Kurs'!H$8)^(12/COUNT('1-Kurs'!G$9:G29))-1</f>
        <v>-5.9603533104508721E-2</v>
      </c>
      <c r="I17" s="31">
        <f>('1-Kurs'!I29/'1-Kurs'!I$8)^(12/COUNT('1-Kurs'!H$9:H29))-1</f>
        <v>4.2077774495690834E-2</v>
      </c>
      <c r="J17" s="31">
        <f>('1-Kurs'!J29/'1-Kurs'!J$8)^(12/COUNT('1-Kurs'!I$9:I29))-1</f>
        <v>0.17536581108942539</v>
      </c>
      <c r="K17" s="31">
        <f>('1-Kurs'!K29/'1-Kurs'!K$8)^(12/COUNT('1-Kurs'!J$9:J29))-1</f>
        <v>0.12556797121260077</v>
      </c>
      <c r="L17" s="31">
        <f>('1-Kurs'!L29/'1-Kurs'!L$8)^(12/COUNT('1-Kurs'!K$9:K29))-1</f>
        <v>0.10575702056962522</v>
      </c>
      <c r="M17" s="31">
        <f>('1-Kurs'!M29/'1-Kurs'!M$8)^(12/COUNT('1-Kurs'!L$9:L29))-1</f>
        <v>0.17069867447685216</v>
      </c>
      <c r="N17" s="31">
        <f>('1-Kurs'!N29/'1-Kurs'!N$8)^(12/COUNT('1-Kurs'!M$9:M29))-1</f>
        <v>-9.0886350690797535E-2</v>
      </c>
      <c r="O17" s="31">
        <f>('1-Kurs'!O29/'1-Kurs'!O$8)^(12/COUNT('1-Kurs'!N$9:N29))-1</f>
        <v>-6.654063228590823E-2</v>
      </c>
      <c r="P17" s="31">
        <f>('1-Kurs'!P29/'1-Kurs'!P$8)^(12/COUNT('1-Kurs'!O$9:O29))-1</f>
        <v>-6.0585863226855663E-2</v>
      </c>
      <c r="Q17" s="31">
        <f>('1-Kurs'!Q29/'1-Kurs'!Q$8)^(12/COUNT('1-Kurs'!P$9:P29))-1</f>
        <v>1.137229347688562E-3</v>
      </c>
      <c r="R17" s="31">
        <f>('1-Kurs'!R29/'1-Kurs'!R$8)^(12/COUNT('1-Kurs'!Q$9:Q29))-1</f>
        <v>-9.236457158302247E-2</v>
      </c>
      <c r="S17" s="31">
        <f>('1-Kurs'!S29/'1-Kurs'!S$8)^(12/COUNT('1-Kurs'!R$9:R29))-1</f>
        <v>0.16798252349155685</v>
      </c>
      <c r="T17" s="31">
        <f>('1-Kurs'!T29/'1-Kurs'!T$8)^(12/COUNT('1-Kurs'!S$9:S29))-1</f>
        <v>5.0719895238887203E-2</v>
      </c>
      <c r="U17" s="31">
        <f>('1-Kurs'!U29/'1-Kurs'!U$8)^(12/COUNT('1-Kurs'!T$9:T29))-1</f>
        <v>0.14549550062598748</v>
      </c>
      <c r="V17" s="31">
        <f>('1-Kurs'!V29/'1-Kurs'!V$8)^(12/COUNT('1-Kurs'!U$9:U29))-1</f>
        <v>3.9985272164686725E-2</v>
      </c>
      <c r="W17" s="31">
        <f>('1-Kurs'!W29/'1-Kurs'!W$8)^(12/COUNT('1-Kurs'!V$9:V29))-1</f>
        <v>0.14769757442403186</v>
      </c>
      <c r="X17" s="31">
        <f>('1-Kurs'!X29/'1-Kurs'!X$8)^(12/COUNT('1-Kurs'!W$9:W29))-1</f>
        <v>-0.21606750877933689</v>
      </c>
      <c r="Y17" s="31">
        <f>('1-Kurs'!Y29/'1-Kurs'!Y$8)^(12/COUNT('1-Kurs'!X$9:X29))-1</f>
        <v>-5.5730201457506068E-2</v>
      </c>
      <c r="Z17" s="31">
        <f>('1-Kurs'!Z29/'1-Kurs'!Z$8)^(12/COUNT('1-Kurs'!Y$9:Y29))-1</f>
        <v>-4.489565486212177E-2</v>
      </c>
      <c r="AA17" s="31">
        <f>('1-Kurs'!AA29/'1-Kurs'!AA$8)^(12/COUNT('1-Kurs'!Z$9:Z29))-1</f>
        <v>8.3217214579985876E-2</v>
      </c>
      <c r="AB17" s="31">
        <f>('1-Kurs'!AB29/'1-Kurs'!AB$8)^(12/COUNT('1-Kurs'!A$9:A29))-1</f>
        <v>5.3605633666353736E-3</v>
      </c>
      <c r="AC17" s="31">
        <f>('1-Kurs'!AC29/'1-Kurs'!AC$8)^(12/COUNT('1-Kurs'!B$9:B29))-1</f>
        <v>9.2036874166425697E-3</v>
      </c>
      <c r="AD17" s="31">
        <f>SUMPRODUCT(B17:AA17,'1-Kurs'!$B$6:$AA$6)</f>
        <v>-3.2233550211282816E-3</v>
      </c>
      <c r="AE17" s="31">
        <f t="shared" si="0"/>
        <v>8.5839183877636557E-3</v>
      </c>
    </row>
    <row r="18" spans="1:31" ht="12.75" customHeight="1" x14ac:dyDescent="0.2">
      <c r="A18" s="9">
        <f>'2-artRendite'!A30</f>
        <v>33907</v>
      </c>
      <c r="B18" s="31">
        <f>('1-Kurs'!B30/'1-Kurs'!B$8)^(12/COUNT('1-Kurs'!A$9:A30))-1</f>
        <v>-0.18146877968208341</v>
      </c>
      <c r="C18" s="31">
        <f>('1-Kurs'!C30/'1-Kurs'!C$8)^(12/COUNT('1-Kurs'!B$9:B30))-1</f>
        <v>3.163219456074895E-4</v>
      </c>
      <c r="D18" s="31">
        <f>('1-Kurs'!D30/'1-Kurs'!D$8)^(12/COUNT('1-Kurs'!C$9:C30))-1</f>
        <v>-0.23656784629810901</v>
      </c>
      <c r="E18" s="31">
        <f>('1-Kurs'!E30/'1-Kurs'!E$8)^(12/COUNT('1-Kurs'!D$9:D30))-1</f>
        <v>7.6339101831497391E-3</v>
      </c>
      <c r="F18" s="31">
        <f>('1-Kurs'!F30/'1-Kurs'!F$8)^(12/COUNT('1-Kurs'!E$9:E30))-1</f>
        <v>-0.11708004482966361</v>
      </c>
      <c r="G18" s="31">
        <f>('1-Kurs'!G30/'1-Kurs'!G$8)^(12/COUNT('1-Kurs'!F$9:F30))-1</f>
        <v>-0.12291958504958922</v>
      </c>
      <c r="H18" s="31">
        <f>('1-Kurs'!H30/'1-Kurs'!H$8)^(12/COUNT('1-Kurs'!G$9:G30))-1</f>
        <v>-6.9568725356928263E-2</v>
      </c>
      <c r="I18" s="31">
        <f>('1-Kurs'!I30/'1-Kurs'!I$8)^(12/COUNT('1-Kurs'!H$9:H30))-1</f>
        <v>8.1053658386207594E-3</v>
      </c>
      <c r="J18" s="31">
        <f>('1-Kurs'!J30/'1-Kurs'!J$8)^(12/COUNT('1-Kurs'!I$9:I30))-1</f>
        <v>0.16264573931988036</v>
      </c>
      <c r="K18" s="31">
        <f>('1-Kurs'!K30/'1-Kurs'!K$8)^(12/COUNT('1-Kurs'!J$9:J30))-1</f>
        <v>0.11451407114512535</v>
      </c>
      <c r="L18" s="31">
        <f>('1-Kurs'!L30/'1-Kurs'!L$8)^(12/COUNT('1-Kurs'!K$9:K30))-1</f>
        <v>0.10312747419848778</v>
      </c>
      <c r="M18" s="31">
        <f>('1-Kurs'!M30/'1-Kurs'!M$8)^(12/COUNT('1-Kurs'!L$9:L30))-1</f>
        <v>0.10199409032479578</v>
      </c>
      <c r="N18" s="31">
        <f>('1-Kurs'!N30/'1-Kurs'!N$8)^(12/COUNT('1-Kurs'!M$9:M30))-1</f>
        <v>-0.13240183622152424</v>
      </c>
      <c r="O18" s="31">
        <f>('1-Kurs'!O30/'1-Kurs'!O$8)^(12/COUNT('1-Kurs'!N$9:N30))-1</f>
        <v>-6.2426995654616291E-2</v>
      </c>
      <c r="P18" s="31">
        <f>('1-Kurs'!P30/'1-Kurs'!P$8)^(12/COUNT('1-Kurs'!O$9:O30))-1</f>
        <v>-5.0579919764610959E-2</v>
      </c>
      <c r="Q18" s="31">
        <f>('1-Kurs'!Q30/'1-Kurs'!Q$8)^(12/COUNT('1-Kurs'!P$9:P30))-1</f>
        <v>-8.3609590932519628E-3</v>
      </c>
      <c r="R18" s="31">
        <f>('1-Kurs'!R30/'1-Kurs'!R$8)^(12/COUNT('1-Kurs'!Q$9:Q30))-1</f>
        <v>-7.8476423897363756E-2</v>
      </c>
      <c r="S18" s="31">
        <f>('1-Kurs'!S30/'1-Kurs'!S$8)^(12/COUNT('1-Kurs'!R$9:R30))-1</f>
        <v>0.16559358220675846</v>
      </c>
      <c r="T18" s="31">
        <f>('1-Kurs'!T30/'1-Kurs'!T$8)^(12/COUNT('1-Kurs'!S$9:S30))-1</f>
        <v>4.2272258376475191E-2</v>
      </c>
      <c r="U18" s="31">
        <f>('1-Kurs'!U30/'1-Kurs'!U$8)^(12/COUNT('1-Kurs'!T$9:T30))-1</f>
        <v>0.14740401244686874</v>
      </c>
      <c r="V18" s="31">
        <f>('1-Kurs'!V30/'1-Kurs'!V$8)^(12/COUNT('1-Kurs'!U$9:U30))-1</f>
        <v>1.5877955710714264E-2</v>
      </c>
      <c r="W18" s="31">
        <f>('1-Kurs'!W30/'1-Kurs'!W$8)^(12/COUNT('1-Kurs'!V$9:V30))-1</f>
        <v>4.9321513621855884E-2</v>
      </c>
      <c r="X18" s="31">
        <f>('1-Kurs'!X30/'1-Kurs'!X$8)^(12/COUNT('1-Kurs'!W$9:W30))-1</f>
        <v>-0.23997027007267813</v>
      </c>
      <c r="Y18" s="31">
        <f>('1-Kurs'!Y30/'1-Kurs'!Y$8)^(12/COUNT('1-Kurs'!X$9:X30))-1</f>
        <v>-0.13199422813974626</v>
      </c>
      <c r="Z18" s="31">
        <f>('1-Kurs'!Z30/'1-Kurs'!Z$8)^(12/COUNT('1-Kurs'!Y$9:Y30))-1</f>
        <v>-5.9225275694432922E-2</v>
      </c>
      <c r="AA18" s="31">
        <f>('1-Kurs'!AA30/'1-Kurs'!AA$8)^(12/COUNT('1-Kurs'!Z$9:Z30))-1</f>
        <v>2.9242277782411508E-2</v>
      </c>
      <c r="AB18" s="31">
        <f>('1-Kurs'!AB30/'1-Kurs'!AB$8)^(12/COUNT('1-Kurs'!A$9:A30))-1</f>
        <v>-1.0405563926807249E-2</v>
      </c>
      <c r="AC18" s="31">
        <f>('1-Kurs'!AC30/'1-Kurs'!AC$8)^(12/COUNT('1-Kurs'!B$9:B30))-1</f>
        <v>-7.5581761643331857E-3</v>
      </c>
      <c r="AD18" s="31">
        <f>SUMPRODUCT(B18:AA18,'1-Kurs'!$B$6:$AA$6)</f>
        <v>-2.0884319871301796E-2</v>
      </c>
      <c r="AE18" s="31">
        <f t="shared" si="0"/>
        <v>1.0478755944494548E-2</v>
      </c>
    </row>
    <row r="19" spans="1:31" ht="12.75" customHeight="1" x14ac:dyDescent="0.2">
      <c r="A19" s="9">
        <f>'2-artRendite'!A31</f>
        <v>33938</v>
      </c>
      <c r="B19" s="31">
        <f>('1-Kurs'!B31/'1-Kurs'!B$8)^(12/COUNT('1-Kurs'!A$9:A31))-1</f>
        <v>-0.16319480606942061</v>
      </c>
      <c r="C19" s="31">
        <f>('1-Kurs'!C31/'1-Kurs'!C$8)^(12/COUNT('1-Kurs'!B$9:B31))-1</f>
        <v>-1.6815397167233237E-2</v>
      </c>
      <c r="D19" s="31">
        <f>('1-Kurs'!D31/'1-Kurs'!D$8)^(12/COUNT('1-Kurs'!C$9:C31))-1</f>
        <v>-0.21485678259689078</v>
      </c>
      <c r="E19" s="31">
        <f>('1-Kurs'!E31/'1-Kurs'!E$8)^(12/COUNT('1-Kurs'!D$9:D31))-1</f>
        <v>-1.0245516564367119E-2</v>
      </c>
      <c r="F19" s="31">
        <f>('1-Kurs'!F31/'1-Kurs'!F$8)^(12/COUNT('1-Kurs'!E$9:E31))-1</f>
        <v>-0.10122023453449858</v>
      </c>
      <c r="G19" s="31">
        <f>('1-Kurs'!G31/'1-Kurs'!G$8)^(12/COUNT('1-Kurs'!F$9:F31))-1</f>
        <v>-6.8183972424466055E-2</v>
      </c>
      <c r="H19" s="31">
        <f>('1-Kurs'!H31/'1-Kurs'!H$8)^(12/COUNT('1-Kurs'!G$9:G31))-1</f>
        <v>-7.3843411390412061E-2</v>
      </c>
      <c r="I19" s="31">
        <f>('1-Kurs'!I31/'1-Kurs'!I$8)^(12/COUNT('1-Kurs'!H$9:H31))-1</f>
        <v>-2.7623393804756646E-2</v>
      </c>
      <c r="J19" s="31">
        <f>('1-Kurs'!J31/'1-Kurs'!J$8)^(12/COUNT('1-Kurs'!I$9:I31))-1</f>
        <v>0.19229017255596403</v>
      </c>
      <c r="K19" s="31">
        <f>('1-Kurs'!K31/'1-Kurs'!K$8)^(12/COUNT('1-Kurs'!J$9:J31))-1</f>
        <v>0.121140720059282</v>
      </c>
      <c r="L19" s="31">
        <f>('1-Kurs'!L31/'1-Kurs'!L$8)^(12/COUNT('1-Kurs'!K$9:K31))-1</f>
        <v>0.11754695353726463</v>
      </c>
      <c r="M19" s="31">
        <f>('1-Kurs'!M31/'1-Kurs'!M$8)^(12/COUNT('1-Kurs'!L$9:L31))-1</f>
        <v>5.5865985715964239E-2</v>
      </c>
      <c r="N19" s="31">
        <f>('1-Kurs'!N31/'1-Kurs'!N$8)^(12/COUNT('1-Kurs'!M$9:M31))-1</f>
        <v>-0.14936230123584171</v>
      </c>
      <c r="O19" s="31">
        <f>('1-Kurs'!O31/'1-Kurs'!O$8)^(12/COUNT('1-Kurs'!N$9:N31))-1</f>
        <v>-6.207161165714381E-2</v>
      </c>
      <c r="P19" s="31">
        <f>('1-Kurs'!P31/'1-Kurs'!P$8)^(12/COUNT('1-Kurs'!O$9:O31))-1</f>
        <v>-3.7263708546212193E-2</v>
      </c>
      <c r="Q19" s="31">
        <f>('1-Kurs'!Q31/'1-Kurs'!Q$8)^(12/COUNT('1-Kurs'!P$9:P31))-1</f>
        <v>-1.0595293889592572E-2</v>
      </c>
      <c r="R19" s="31">
        <f>('1-Kurs'!R31/'1-Kurs'!R$8)^(12/COUNT('1-Kurs'!Q$9:Q31))-1</f>
        <v>-4.7657147152237123E-2</v>
      </c>
      <c r="S19" s="31">
        <f>('1-Kurs'!S31/'1-Kurs'!S$8)^(12/COUNT('1-Kurs'!R$9:R31))-1</f>
        <v>0.13439025705675478</v>
      </c>
      <c r="T19" s="31">
        <f>('1-Kurs'!T31/'1-Kurs'!T$8)^(12/COUNT('1-Kurs'!S$9:S31))-1</f>
        <v>2.019645594671271E-2</v>
      </c>
      <c r="U19" s="31">
        <f>('1-Kurs'!U31/'1-Kurs'!U$8)^(12/COUNT('1-Kurs'!T$9:T31))-1</f>
        <v>0.17487088470724554</v>
      </c>
      <c r="V19" s="31">
        <f>('1-Kurs'!V31/'1-Kurs'!V$8)^(12/COUNT('1-Kurs'!U$9:U31))-1</f>
        <v>-3.0967435389107623E-3</v>
      </c>
      <c r="W19" s="31">
        <f>('1-Kurs'!W31/'1-Kurs'!W$8)^(12/COUNT('1-Kurs'!V$9:V31))-1</f>
        <v>6.1389338541098404E-2</v>
      </c>
      <c r="X19" s="31">
        <f>('1-Kurs'!X31/'1-Kurs'!X$8)^(12/COUNT('1-Kurs'!W$9:W31))-1</f>
        <v>-0.21651844043206403</v>
      </c>
      <c r="Y19" s="31">
        <f>('1-Kurs'!Y31/'1-Kurs'!Y$8)^(12/COUNT('1-Kurs'!X$9:X31))-1</f>
        <v>-0.16554014800843819</v>
      </c>
      <c r="Z19" s="31">
        <f>('1-Kurs'!Z31/'1-Kurs'!Z$8)^(12/COUNT('1-Kurs'!Y$9:Y31))-1</f>
        <v>-4.2964983990457895E-2</v>
      </c>
      <c r="AA19" s="31">
        <f>('1-Kurs'!AA31/'1-Kurs'!AA$8)^(12/COUNT('1-Kurs'!Z$9:Z31))-1</f>
        <v>1.4137301393209567E-2</v>
      </c>
      <c r="AB19" s="31">
        <f>('1-Kurs'!AB31/'1-Kurs'!AB$8)^(12/COUNT('1-Kurs'!A$9:A31))-1</f>
        <v>-9.0791656786081143E-3</v>
      </c>
      <c r="AC19" s="31">
        <f>('1-Kurs'!AC31/'1-Kurs'!AC$8)^(12/COUNT('1-Kurs'!B$9:B31))-1</f>
        <v>-1.160891862055824E-2</v>
      </c>
      <c r="AD19" s="31">
        <f>SUMPRODUCT(B19:AA19,'1-Kurs'!$B$6:$AA$6)</f>
        <v>-1.9970223980363366E-2</v>
      </c>
      <c r="AE19" s="31">
        <f t="shared" si="0"/>
        <v>1.0891058301755251E-2</v>
      </c>
    </row>
    <row r="20" spans="1:31" ht="12.75" customHeight="1" x14ac:dyDescent="0.2">
      <c r="A20" s="9">
        <f>'2-artRendite'!A32</f>
        <v>33969</v>
      </c>
      <c r="B20" s="31">
        <f>('1-Kurs'!B32/'1-Kurs'!B$8)^(12/COUNT('1-Kurs'!A$9:A32))-1</f>
        <v>-0.14355969268138713</v>
      </c>
      <c r="C20" s="31">
        <f>('1-Kurs'!C32/'1-Kurs'!C$8)^(12/COUNT('1-Kurs'!B$9:B32))-1</f>
        <v>-2.6085219333847443E-2</v>
      </c>
      <c r="D20" s="31">
        <f>('1-Kurs'!D32/'1-Kurs'!D$8)^(12/COUNT('1-Kurs'!C$9:C32))-1</f>
        <v>-0.18142685116111945</v>
      </c>
      <c r="E20" s="31">
        <f>('1-Kurs'!E32/'1-Kurs'!E$8)^(12/COUNT('1-Kurs'!D$9:D32))-1</f>
        <v>1.4331799757850483E-2</v>
      </c>
      <c r="F20" s="31">
        <f>('1-Kurs'!F32/'1-Kurs'!F$8)^(12/COUNT('1-Kurs'!E$9:E32))-1</f>
        <v>-0.10621423148497156</v>
      </c>
      <c r="G20" s="31">
        <f>('1-Kurs'!G32/'1-Kurs'!G$8)^(12/COUNT('1-Kurs'!F$9:F32))-1</f>
        <v>-5.8195880238358755E-2</v>
      </c>
      <c r="H20" s="31">
        <f>('1-Kurs'!H32/'1-Kurs'!H$8)^(12/COUNT('1-Kurs'!G$9:G32))-1</f>
        <v>-7.2914243448859772E-2</v>
      </c>
      <c r="I20" s="31">
        <f>('1-Kurs'!I32/'1-Kurs'!I$8)^(12/COUNT('1-Kurs'!H$9:H32))-1</f>
        <v>-2.811317531309232E-2</v>
      </c>
      <c r="J20" s="31">
        <f>('1-Kurs'!J32/'1-Kurs'!J$8)^(12/COUNT('1-Kurs'!I$9:I32))-1</f>
        <v>0.1664960351411402</v>
      </c>
      <c r="K20" s="31">
        <f>('1-Kurs'!K32/'1-Kurs'!K$8)^(12/COUNT('1-Kurs'!J$9:J32))-1</f>
        <v>0.12058199164541294</v>
      </c>
      <c r="L20" s="31">
        <f>('1-Kurs'!L32/'1-Kurs'!L$8)^(12/COUNT('1-Kurs'!K$9:K32))-1</f>
        <v>0.13605897734228556</v>
      </c>
      <c r="M20" s="31">
        <f>('1-Kurs'!M32/'1-Kurs'!M$8)^(12/COUNT('1-Kurs'!L$9:L32))-1</f>
        <v>3.3381826819109506E-2</v>
      </c>
      <c r="N20" s="31">
        <f>('1-Kurs'!N32/'1-Kurs'!N$8)^(12/COUNT('1-Kurs'!M$9:M32))-1</f>
        <v>-0.13723641708750833</v>
      </c>
      <c r="O20" s="31">
        <f>('1-Kurs'!O32/'1-Kurs'!O$8)^(12/COUNT('1-Kurs'!N$9:N32))-1</f>
        <v>-6.8541466301370924E-2</v>
      </c>
      <c r="P20" s="31">
        <f>('1-Kurs'!P32/'1-Kurs'!P$8)^(12/COUNT('1-Kurs'!O$9:O32))-1</f>
        <v>-2.9082907761944887E-2</v>
      </c>
      <c r="Q20" s="31">
        <f>('1-Kurs'!Q32/'1-Kurs'!Q$8)^(12/COUNT('1-Kurs'!P$9:P32))-1</f>
        <v>2.3736828149469869E-3</v>
      </c>
      <c r="R20" s="31">
        <f>('1-Kurs'!R32/'1-Kurs'!R$8)^(12/COUNT('1-Kurs'!Q$9:Q32))-1</f>
        <v>-4.4529435304258125E-2</v>
      </c>
      <c r="S20" s="31">
        <f>('1-Kurs'!S32/'1-Kurs'!S$8)^(12/COUNT('1-Kurs'!R$9:R32))-1</f>
        <v>0.13002522095747948</v>
      </c>
      <c r="T20" s="31">
        <f>('1-Kurs'!T32/'1-Kurs'!T$8)^(12/COUNT('1-Kurs'!S$9:S32))-1</f>
        <v>1.9724962918923561E-2</v>
      </c>
      <c r="U20" s="31">
        <f>('1-Kurs'!U32/'1-Kurs'!U$8)^(12/COUNT('1-Kurs'!T$9:T32))-1</f>
        <v>0.14115073500392583</v>
      </c>
      <c r="V20" s="31">
        <f>('1-Kurs'!V32/'1-Kurs'!V$8)^(12/COUNT('1-Kurs'!U$9:U32))-1</f>
        <v>-1.3230523374380021E-2</v>
      </c>
      <c r="W20" s="31">
        <f>('1-Kurs'!W32/'1-Kurs'!W$8)^(12/COUNT('1-Kurs'!V$9:V32))-1</f>
        <v>2.4235324522641211E-2</v>
      </c>
      <c r="X20" s="31">
        <f>('1-Kurs'!X32/'1-Kurs'!X$8)^(12/COUNT('1-Kurs'!W$9:W32))-1</f>
        <v>-0.23623301982869138</v>
      </c>
      <c r="Y20" s="31">
        <f>('1-Kurs'!Y32/'1-Kurs'!Y$8)^(12/COUNT('1-Kurs'!X$9:X32))-1</f>
        <v>-0.17709356546445698</v>
      </c>
      <c r="Z20" s="31">
        <f>('1-Kurs'!Z32/'1-Kurs'!Z$8)^(12/COUNT('1-Kurs'!Y$9:Y32))-1</f>
        <v>-5.2057227457679378E-2</v>
      </c>
      <c r="AA20" s="31">
        <f>('1-Kurs'!AA32/'1-Kurs'!AA$8)^(12/COUNT('1-Kurs'!Z$9:Z32))-1</f>
        <v>2.2245567366276253E-2</v>
      </c>
      <c r="AB20" s="31">
        <f>('1-Kurs'!AB32/'1-Kurs'!AB$8)^(12/COUNT('1-Kurs'!A$9:A32))-1</f>
        <v>-1.0679289286926852E-2</v>
      </c>
      <c r="AC20" s="31">
        <f>('1-Kurs'!AC32/'1-Kurs'!AC$8)^(12/COUNT('1-Kurs'!B$9:B32))-1</f>
        <v>-1.1385818430668104E-2</v>
      </c>
      <c r="AD20" s="31">
        <f>SUMPRODUCT(B20:AA20,'1-Kurs'!$B$6:$AA$6)</f>
        <v>-2.1688758921228245E-2</v>
      </c>
      <c r="AE20" s="31">
        <f t="shared" si="0"/>
        <v>1.1009469634301394E-2</v>
      </c>
    </row>
    <row r="21" spans="1:31" ht="12.75" customHeight="1" x14ac:dyDescent="0.2">
      <c r="A21" s="9">
        <f>'2-artRendite'!A33</f>
        <v>33998</v>
      </c>
      <c r="B21" s="31">
        <f>('1-Kurs'!B33/'1-Kurs'!B$8)^(12/COUNT('1-Kurs'!A$9:A33))-1</f>
        <v>-0.14895717899358907</v>
      </c>
      <c r="C21" s="31">
        <f>('1-Kurs'!C33/'1-Kurs'!C$8)^(12/COUNT('1-Kurs'!B$9:B33))-1</f>
        <v>-2.621073381013872E-2</v>
      </c>
      <c r="D21" s="31">
        <f>('1-Kurs'!D33/'1-Kurs'!D$8)^(12/COUNT('1-Kurs'!C$9:C33))-1</f>
        <v>-0.27957746090535662</v>
      </c>
      <c r="E21" s="31">
        <f>('1-Kurs'!E33/'1-Kurs'!E$8)^(12/COUNT('1-Kurs'!D$9:D33))-1</f>
        <v>-7.1702428178245237E-3</v>
      </c>
      <c r="F21" s="31">
        <f>('1-Kurs'!F33/'1-Kurs'!F$8)^(12/COUNT('1-Kurs'!E$9:E33))-1</f>
        <v>-0.10512191298342621</v>
      </c>
      <c r="G21" s="31">
        <f>('1-Kurs'!G33/'1-Kurs'!G$8)^(12/COUNT('1-Kurs'!F$9:F33))-1</f>
        <v>-5.1121395889201837E-2</v>
      </c>
      <c r="H21" s="31">
        <f>('1-Kurs'!H33/'1-Kurs'!H$8)^(12/COUNT('1-Kurs'!G$9:G33))-1</f>
        <v>-7.3660928532084946E-2</v>
      </c>
      <c r="I21" s="31">
        <f>('1-Kurs'!I33/'1-Kurs'!I$8)^(12/COUNT('1-Kurs'!H$9:H33))-1</f>
        <v>-2.8565809928986385E-2</v>
      </c>
      <c r="J21" s="31">
        <f>('1-Kurs'!J33/'1-Kurs'!J$8)^(12/COUNT('1-Kurs'!I$9:I33))-1</f>
        <v>0.18214585074911493</v>
      </c>
      <c r="K21" s="31">
        <f>('1-Kurs'!K33/'1-Kurs'!K$8)^(12/COUNT('1-Kurs'!J$9:J33))-1</f>
        <v>0.12318140962312518</v>
      </c>
      <c r="L21" s="31">
        <f>('1-Kurs'!L33/'1-Kurs'!L$8)^(12/COUNT('1-Kurs'!K$9:K33))-1</f>
        <v>0.13739414090979607</v>
      </c>
      <c r="M21" s="31">
        <f>('1-Kurs'!M33/'1-Kurs'!M$8)^(12/COUNT('1-Kurs'!L$9:L33))-1</f>
        <v>3.4190673756531842E-2</v>
      </c>
      <c r="N21" s="31">
        <f>('1-Kurs'!N33/'1-Kurs'!N$8)^(12/COUNT('1-Kurs'!M$9:M33))-1</f>
        <v>-0.13997312838616849</v>
      </c>
      <c r="O21" s="31">
        <f>('1-Kurs'!O33/'1-Kurs'!O$8)^(12/COUNT('1-Kurs'!N$9:N33))-1</f>
        <v>-6.8440651882978876E-2</v>
      </c>
      <c r="P21" s="31">
        <f>('1-Kurs'!P33/'1-Kurs'!P$8)^(12/COUNT('1-Kurs'!O$9:O33))-1</f>
        <v>-2.6985678679482095E-2</v>
      </c>
      <c r="Q21" s="31">
        <f>('1-Kurs'!Q33/'1-Kurs'!Q$8)^(12/COUNT('1-Kurs'!P$9:P33))-1</f>
        <v>-6.9927213458387261E-3</v>
      </c>
      <c r="R21" s="31">
        <f>('1-Kurs'!R33/'1-Kurs'!R$8)^(12/COUNT('1-Kurs'!Q$9:Q33))-1</f>
        <v>-4.0097434918510255E-2</v>
      </c>
      <c r="S21" s="31">
        <f>('1-Kurs'!S33/'1-Kurs'!S$8)^(12/COUNT('1-Kurs'!R$9:R33))-1</f>
        <v>0.11875842482435073</v>
      </c>
      <c r="T21" s="31">
        <f>('1-Kurs'!T33/'1-Kurs'!T$8)^(12/COUNT('1-Kurs'!S$9:S33))-1</f>
        <v>3.4049499387619919E-2</v>
      </c>
      <c r="U21" s="31">
        <f>('1-Kurs'!U33/'1-Kurs'!U$8)^(12/COUNT('1-Kurs'!T$9:T33))-1</f>
        <v>0.17620307488887743</v>
      </c>
      <c r="V21" s="31">
        <f>('1-Kurs'!V33/'1-Kurs'!V$8)^(12/COUNT('1-Kurs'!U$9:U33))-1</f>
        <v>4.0605081418245703E-3</v>
      </c>
      <c r="W21" s="31">
        <f>('1-Kurs'!W33/'1-Kurs'!W$8)^(12/COUNT('1-Kurs'!V$9:V33))-1</f>
        <v>4.1733274139956533E-2</v>
      </c>
      <c r="X21" s="31">
        <f>('1-Kurs'!X33/'1-Kurs'!X$8)^(12/COUNT('1-Kurs'!W$9:W33))-1</f>
        <v>-0.23661460515567823</v>
      </c>
      <c r="Y21" s="31">
        <f>('1-Kurs'!Y33/'1-Kurs'!Y$8)^(12/COUNT('1-Kurs'!X$9:X33))-1</f>
        <v>-0.19221626125063784</v>
      </c>
      <c r="Z21" s="31">
        <f>('1-Kurs'!Z33/'1-Kurs'!Z$8)^(12/COUNT('1-Kurs'!Y$9:Y33))-1</f>
        <v>-3.5794582772265437E-2</v>
      </c>
      <c r="AA21" s="31">
        <f>('1-Kurs'!AA33/'1-Kurs'!AA$8)^(12/COUNT('1-Kurs'!Z$9:Z33))-1</f>
        <v>2.2476737985367423E-2</v>
      </c>
      <c r="AB21" s="31">
        <f>('1-Kurs'!AB33/'1-Kurs'!AB$8)^(12/COUNT('1-Kurs'!A$9:A33))-1</f>
        <v>-1.3156440421474236E-2</v>
      </c>
      <c r="AC21" s="31">
        <f>('1-Kurs'!AC33/'1-Kurs'!AC$8)^(12/COUNT('1-Kurs'!B$9:B33))-1</f>
        <v>-1.1818837760536272E-2</v>
      </c>
      <c r="AD21" s="31">
        <f>SUMPRODUCT(B21:AA21,'1-Kurs'!$B$6:$AA$6)</f>
        <v>-2.2819505147907829E-2</v>
      </c>
      <c r="AE21" s="31">
        <f t="shared" si="0"/>
        <v>9.6630647264335928E-3</v>
      </c>
    </row>
    <row r="22" spans="1:31" ht="12.75" customHeight="1" x14ac:dyDescent="0.2">
      <c r="A22" s="9">
        <f>'2-artRendite'!A34</f>
        <v>34026</v>
      </c>
      <c r="B22" s="31">
        <f>('1-Kurs'!B34/'1-Kurs'!B$8)^(12/COUNT('1-Kurs'!A$9:A34))-1</f>
        <v>-0.14822619917745739</v>
      </c>
      <c r="C22" s="31">
        <f>('1-Kurs'!C34/'1-Kurs'!C$8)^(12/COUNT('1-Kurs'!B$9:B34))-1</f>
        <v>-1.5264574483490057E-2</v>
      </c>
      <c r="D22" s="31">
        <f>('1-Kurs'!D34/'1-Kurs'!D$8)^(12/COUNT('1-Kurs'!C$9:C34))-1</f>
        <v>-0.25627896280909646</v>
      </c>
      <c r="E22" s="31">
        <f>('1-Kurs'!E34/'1-Kurs'!E$8)^(12/COUNT('1-Kurs'!D$9:D34))-1</f>
        <v>-2.2722808141414585E-2</v>
      </c>
      <c r="F22" s="31">
        <f>('1-Kurs'!F34/'1-Kurs'!F$8)^(12/COUNT('1-Kurs'!E$9:E34))-1</f>
        <v>-0.10609512564016432</v>
      </c>
      <c r="G22" s="31">
        <f>('1-Kurs'!G34/'1-Kurs'!G$8)^(12/COUNT('1-Kurs'!F$9:F34))-1</f>
        <v>-2.5454658190392387E-2</v>
      </c>
      <c r="H22" s="31">
        <f>('1-Kurs'!H34/'1-Kurs'!H$8)^(12/COUNT('1-Kurs'!G$9:G34))-1</f>
        <v>-7.2032425246412513E-2</v>
      </c>
      <c r="I22" s="31">
        <f>('1-Kurs'!I34/'1-Kurs'!I$8)^(12/COUNT('1-Kurs'!H$9:H34))-1</f>
        <v>-1.2685028582895885E-2</v>
      </c>
      <c r="J22" s="31">
        <f>('1-Kurs'!J34/'1-Kurs'!J$8)^(12/COUNT('1-Kurs'!I$9:I34))-1</f>
        <v>0.1426907020635122</v>
      </c>
      <c r="K22" s="31">
        <f>('1-Kurs'!K34/'1-Kurs'!K$8)^(12/COUNT('1-Kurs'!J$9:J34))-1</f>
        <v>0.13948496531976873</v>
      </c>
      <c r="L22" s="31">
        <f>('1-Kurs'!L34/'1-Kurs'!L$8)^(12/COUNT('1-Kurs'!K$9:K34))-1</f>
        <v>0.15566307791674849</v>
      </c>
      <c r="M22" s="31">
        <f>('1-Kurs'!M34/'1-Kurs'!M$8)^(12/COUNT('1-Kurs'!L$9:L34))-1</f>
        <v>9.6400987696233287E-2</v>
      </c>
      <c r="N22" s="31">
        <f>('1-Kurs'!N34/'1-Kurs'!N$8)^(12/COUNT('1-Kurs'!M$9:M34))-1</f>
        <v>-0.12084940083998952</v>
      </c>
      <c r="O22" s="31">
        <f>('1-Kurs'!O34/'1-Kurs'!O$8)^(12/COUNT('1-Kurs'!N$9:N34))-1</f>
        <v>-7.5247866723613721E-2</v>
      </c>
      <c r="P22" s="31">
        <f>('1-Kurs'!P34/'1-Kurs'!P$8)^(12/COUNT('1-Kurs'!O$9:O34))-1</f>
        <v>-2.2470634257936828E-2</v>
      </c>
      <c r="Q22" s="31">
        <f>('1-Kurs'!Q34/'1-Kurs'!Q$8)^(12/COUNT('1-Kurs'!P$9:P34))-1</f>
        <v>-1.4691965501711368E-2</v>
      </c>
      <c r="R22" s="31">
        <f>('1-Kurs'!R34/'1-Kurs'!R$8)^(12/COUNT('1-Kurs'!Q$9:Q34))-1</f>
        <v>-3.5387348436705324E-2</v>
      </c>
      <c r="S22" s="31">
        <f>('1-Kurs'!S34/'1-Kurs'!S$8)^(12/COUNT('1-Kurs'!R$9:R34))-1</f>
        <v>0.18124151446518688</v>
      </c>
      <c r="T22" s="31">
        <f>('1-Kurs'!T34/'1-Kurs'!T$8)^(12/COUNT('1-Kurs'!S$9:S34))-1</f>
        <v>1.6123901790992434E-2</v>
      </c>
      <c r="U22" s="31">
        <f>('1-Kurs'!U34/'1-Kurs'!U$8)^(12/COUNT('1-Kurs'!T$9:T34))-1</f>
        <v>0.13509415768522426</v>
      </c>
      <c r="V22" s="31">
        <f>('1-Kurs'!V34/'1-Kurs'!V$8)^(12/COUNT('1-Kurs'!U$9:U34))-1</f>
        <v>1.3616986159594502E-2</v>
      </c>
      <c r="W22" s="31">
        <f>('1-Kurs'!W34/'1-Kurs'!W$8)^(12/COUNT('1-Kurs'!V$9:V34))-1</f>
        <v>3.0168438379580831E-3</v>
      </c>
      <c r="X22" s="31">
        <f>('1-Kurs'!X34/'1-Kurs'!X$8)^(12/COUNT('1-Kurs'!W$9:W34))-1</f>
        <v>-0.231272342678284</v>
      </c>
      <c r="Y22" s="31">
        <f>('1-Kurs'!Y34/'1-Kurs'!Y$8)^(12/COUNT('1-Kurs'!X$9:X34))-1</f>
        <v>-0.20779565066919126</v>
      </c>
      <c r="Z22" s="31">
        <f>('1-Kurs'!Z34/'1-Kurs'!Z$8)^(12/COUNT('1-Kurs'!Y$9:Y34))-1</f>
        <v>-5.4341819161055516E-2</v>
      </c>
      <c r="AA22" s="31">
        <f>('1-Kurs'!AA34/'1-Kurs'!AA$8)^(12/COUNT('1-Kurs'!Z$9:Z34))-1</f>
        <v>1.8385539402266948E-2</v>
      </c>
      <c r="AB22" s="31">
        <f>('1-Kurs'!AB34/'1-Kurs'!AB$8)^(12/COUNT('1-Kurs'!A$9:A34))-1</f>
        <v>-1.0175009361547249E-2</v>
      </c>
      <c r="AC22" s="31">
        <f>('1-Kurs'!AC34/'1-Kurs'!AC$8)^(12/COUNT('1-Kurs'!B$9:B34))-1</f>
        <v>-5.7515987032700222E-3</v>
      </c>
      <c r="AD22" s="31">
        <f>SUMPRODUCT(B22:AA22,'1-Kurs'!$B$6:$AA$6)</f>
        <v>-1.9965312853935591E-2</v>
      </c>
      <c r="AE22" s="31">
        <f t="shared" si="0"/>
        <v>9.7903034923883421E-3</v>
      </c>
    </row>
    <row r="23" spans="1:31" ht="12.75" customHeight="1" x14ac:dyDescent="0.2">
      <c r="A23" s="9">
        <f>'2-artRendite'!A35</f>
        <v>34059</v>
      </c>
      <c r="B23" s="31">
        <f>('1-Kurs'!B35/'1-Kurs'!B$8)^(12/COUNT('1-Kurs'!A$9:A35))-1</f>
        <v>-0.16542912361042361</v>
      </c>
      <c r="C23" s="31">
        <f>('1-Kurs'!C35/'1-Kurs'!C$8)^(12/COUNT('1-Kurs'!B$9:B35))-1</f>
        <v>-1.5215624124532812E-2</v>
      </c>
      <c r="D23" s="31">
        <f>('1-Kurs'!D35/'1-Kurs'!D$8)^(12/COUNT('1-Kurs'!C$9:C35))-1</f>
        <v>-0.28031987167596306</v>
      </c>
      <c r="E23" s="31">
        <f>('1-Kurs'!E35/'1-Kurs'!E$8)^(12/COUNT('1-Kurs'!D$9:D35))-1</f>
        <v>-1.9572364798344455E-2</v>
      </c>
      <c r="F23" s="31">
        <f>('1-Kurs'!F35/'1-Kurs'!F$8)^(12/COUNT('1-Kurs'!E$9:E35))-1</f>
        <v>-8.1524332185776149E-2</v>
      </c>
      <c r="G23" s="31">
        <f>('1-Kurs'!G35/'1-Kurs'!G$8)^(12/COUNT('1-Kurs'!F$9:F35))-1</f>
        <v>-3.9201302836036622E-2</v>
      </c>
      <c r="H23" s="31">
        <f>('1-Kurs'!H35/'1-Kurs'!H$8)^(12/COUNT('1-Kurs'!G$9:G35))-1</f>
        <v>-5.716739923043157E-2</v>
      </c>
      <c r="I23" s="31">
        <f>('1-Kurs'!I35/'1-Kurs'!I$8)^(12/COUNT('1-Kurs'!H$9:H35))-1</f>
        <v>-1.9896792455870171E-2</v>
      </c>
      <c r="J23" s="31">
        <f>('1-Kurs'!J35/'1-Kurs'!J$8)^(12/COUNT('1-Kurs'!I$9:I35))-1</f>
        <v>0.15407509876814451</v>
      </c>
      <c r="K23" s="31">
        <f>('1-Kurs'!K35/'1-Kurs'!K$8)^(12/COUNT('1-Kurs'!J$9:J35))-1</f>
        <v>0.18983995392834641</v>
      </c>
      <c r="L23" s="31">
        <f>('1-Kurs'!L35/'1-Kurs'!L$8)^(12/COUNT('1-Kurs'!K$9:K35))-1</f>
        <v>0.16293505422287846</v>
      </c>
      <c r="M23" s="31">
        <f>('1-Kurs'!M35/'1-Kurs'!M$8)^(12/COUNT('1-Kurs'!L$9:L35))-1</f>
        <v>0.16155136870275943</v>
      </c>
      <c r="N23" s="31">
        <f>('1-Kurs'!N35/'1-Kurs'!N$8)^(12/COUNT('1-Kurs'!M$9:M35))-1</f>
        <v>-0.11354108774052463</v>
      </c>
      <c r="O23" s="31">
        <f>('1-Kurs'!O35/'1-Kurs'!O$8)^(12/COUNT('1-Kurs'!N$9:N35))-1</f>
        <v>-3.8339753800955445E-2</v>
      </c>
      <c r="P23" s="31">
        <f>('1-Kurs'!P35/'1-Kurs'!P$8)^(12/COUNT('1-Kurs'!O$9:O35))-1</f>
        <v>-1.4296932136646623E-2</v>
      </c>
      <c r="Q23" s="31">
        <f>('1-Kurs'!Q35/'1-Kurs'!Q$8)^(12/COUNT('1-Kurs'!P$9:P35))-1</f>
        <v>5.7186619469768996E-3</v>
      </c>
      <c r="R23" s="31">
        <f>('1-Kurs'!R35/'1-Kurs'!R$8)^(12/COUNT('1-Kurs'!Q$9:Q35))-1</f>
        <v>-3.7829816654200377E-2</v>
      </c>
      <c r="S23" s="31">
        <f>('1-Kurs'!S35/'1-Kurs'!S$8)^(12/COUNT('1-Kurs'!R$9:R35))-1</f>
        <v>0.27164422201007965</v>
      </c>
      <c r="T23" s="31">
        <f>('1-Kurs'!T35/'1-Kurs'!T$8)^(12/COUNT('1-Kurs'!S$9:S35))-1</f>
        <v>2.4358202205662316E-2</v>
      </c>
      <c r="U23" s="31">
        <f>('1-Kurs'!U35/'1-Kurs'!U$8)^(12/COUNT('1-Kurs'!T$9:T35))-1</f>
        <v>0.15202331343926034</v>
      </c>
      <c r="V23" s="31">
        <f>('1-Kurs'!V35/'1-Kurs'!V$8)^(12/COUNT('1-Kurs'!U$9:U35))-1</f>
        <v>9.9579729010890183E-3</v>
      </c>
      <c r="W23" s="31">
        <f>('1-Kurs'!W35/'1-Kurs'!W$8)^(12/COUNT('1-Kurs'!V$9:V35))-1</f>
        <v>-1.6231098625177798E-2</v>
      </c>
      <c r="X23" s="31">
        <f>('1-Kurs'!X35/'1-Kurs'!X$8)^(12/COUNT('1-Kurs'!W$9:W35))-1</f>
        <v>-0.22911320463340201</v>
      </c>
      <c r="Y23" s="31">
        <f>('1-Kurs'!Y35/'1-Kurs'!Y$8)^(12/COUNT('1-Kurs'!X$9:X35))-1</f>
        <v>-0.1951291598902789</v>
      </c>
      <c r="Z23" s="31">
        <f>('1-Kurs'!Z35/'1-Kurs'!Z$8)^(12/COUNT('1-Kurs'!Y$9:Y35))-1</f>
        <v>-2.924009182522691E-2</v>
      </c>
      <c r="AA23" s="31">
        <f>('1-Kurs'!AA35/'1-Kurs'!AA$8)^(12/COUNT('1-Kurs'!Z$9:Z35))-1</f>
        <v>8.0083343475136903E-3</v>
      </c>
      <c r="AB23" s="31">
        <f>('1-Kurs'!AB35/'1-Kurs'!AB$8)^(12/COUNT('1-Kurs'!A$9:A35))-1</f>
        <v>3.1840662014581689E-4</v>
      </c>
      <c r="AC23" s="31">
        <f>('1-Kurs'!AC35/'1-Kurs'!AC$8)^(12/COUNT('1-Kurs'!B$9:B35))-1</f>
        <v>4.8850789361740699E-3</v>
      </c>
      <c r="AD23" s="31">
        <f>SUMPRODUCT(B23:AA23,'1-Kurs'!$B$6:$AA$6)</f>
        <v>-8.1513759135030915E-3</v>
      </c>
      <c r="AE23" s="31">
        <f t="shared" si="0"/>
        <v>8.4697825336489084E-3</v>
      </c>
    </row>
    <row r="24" spans="1:31" ht="12.75" customHeight="1" x14ac:dyDescent="0.2">
      <c r="A24" s="9">
        <f>'2-artRendite'!A36</f>
        <v>34089</v>
      </c>
      <c r="B24" s="31">
        <f>('1-Kurs'!B36/'1-Kurs'!B$8)^(12/COUNT('1-Kurs'!A$9:A36))-1</f>
        <v>-0.16537727242642275</v>
      </c>
      <c r="C24" s="31">
        <f>('1-Kurs'!C36/'1-Kurs'!C$8)^(12/COUNT('1-Kurs'!B$9:B36))-1</f>
        <v>-8.7618443311622274E-3</v>
      </c>
      <c r="D24" s="31">
        <f>('1-Kurs'!D36/'1-Kurs'!D$8)^(12/COUNT('1-Kurs'!C$9:C36))-1</f>
        <v>-0.25249560647841973</v>
      </c>
      <c r="E24" s="31">
        <f>('1-Kurs'!E36/'1-Kurs'!E$8)^(12/COUNT('1-Kurs'!D$9:D36))-1</f>
        <v>-7.4500480243504197E-2</v>
      </c>
      <c r="F24" s="31">
        <f>('1-Kurs'!F36/'1-Kurs'!F$8)^(12/COUNT('1-Kurs'!E$9:E36))-1</f>
        <v>-8.3676373837907048E-2</v>
      </c>
      <c r="G24" s="31">
        <f>('1-Kurs'!G36/'1-Kurs'!G$8)^(12/COUNT('1-Kurs'!F$9:F36))-1</f>
        <v>-4.0487745589339319E-2</v>
      </c>
      <c r="H24" s="31">
        <f>('1-Kurs'!H36/'1-Kurs'!H$8)^(12/COUNT('1-Kurs'!G$9:G36))-1</f>
        <v>-3.3141977449417825E-2</v>
      </c>
      <c r="I24" s="31">
        <f>('1-Kurs'!I36/'1-Kurs'!I$8)^(12/COUNT('1-Kurs'!H$9:H36))-1</f>
        <v>-1.6626962481601004E-2</v>
      </c>
      <c r="J24" s="31">
        <f>('1-Kurs'!J36/'1-Kurs'!J$8)^(12/COUNT('1-Kurs'!I$9:I36))-1</f>
        <v>0.13871383484904842</v>
      </c>
      <c r="K24" s="31">
        <f>('1-Kurs'!K36/'1-Kurs'!K$8)^(12/COUNT('1-Kurs'!J$9:J36))-1</f>
        <v>0.13857109828737446</v>
      </c>
      <c r="L24" s="31">
        <f>('1-Kurs'!L36/'1-Kurs'!L$8)^(12/COUNT('1-Kurs'!K$9:K36))-1</f>
        <v>0.16128228482597073</v>
      </c>
      <c r="M24" s="31">
        <f>('1-Kurs'!M36/'1-Kurs'!M$8)^(12/COUNT('1-Kurs'!L$9:L36))-1</f>
        <v>0.22829975534259894</v>
      </c>
      <c r="N24" s="31">
        <f>('1-Kurs'!N36/'1-Kurs'!N$8)^(12/COUNT('1-Kurs'!M$9:M36))-1</f>
        <v>-0.11821964296372511</v>
      </c>
      <c r="O24" s="31">
        <f>('1-Kurs'!O36/'1-Kurs'!O$8)^(12/COUNT('1-Kurs'!N$9:N36))-1</f>
        <v>1.4848067100278417E-2</v>
      </c>
      <c r="P24" s="31">
        <f>('1-Kurs'!P36/'1-Kurs'!P$8)^(12/COUNT('1-Kurs'!O$9:O36))-1</f>
        <v>-1.4154935650250389E-2</v>
      </c>
      <c r="Q24" s="31">
        <f>('1-Kurs'!Q36/'1-Kurs'!Q$8)^(12/COUNT('1-Kurs'!P$9:P36))-1</f>
        <v>3.4604423960253872E-3</v>
      </c>
      <c r="R24" s="31">
        <f>('1-Kurs'!R36/'1-Kurs'!R$8)^(12/COUNT('1-Kurs'!Q$9:Q36))-1</f>
        <v>-3.7204817420031122E-2</v>
      </c>
      <c r="S24" s="31">
        <f>('1-Kurs'!S36/'1-Kurs'!S$8)^(12/COUNT('1-Kurs'!R$9:R36))-1</f>
        <v>0.27954790198293611</v>
      </c>
      <c r="T24" s="31">
        <f>('1-Kurs'!T36/'1-Kurs'!T$8)^(12/COUNT('1-Kurs'!S$9:S36))-1</f>
        <v>2.3061677157838023E-2</v>
      </c>
      <c r="U24" s="31">
        <f>('1-Kurs'!U36/'1-Kurs'!U$8)^(12/COUNT('1-Kurs'!T$9:T36))-1</f>
        <v>0.12945834923424293</v>
      </c>
      <c r="V24" s="31">
        <f>('1-Kurs'!V36/'1-Kurs'!V$8)^(12/COUNT('1-Kurs'!U$9:U36))-1</f>
        <v>1.0334855077270833E-2</v>
      </c>
      <c r="W24" s="31">
        <f>('1-Kurs'!W36/'1-Kurs'!W$8)^(12/COUNT('1-Kurs'!V$9:V36))-1</f>
        <v>-5.7732056686921052E-3</v>
      </c>
      <c r="X24" s="31">
        <f>('1-Kurs'!X36/'1-Kurs'!X$8)^(12/COUNT('1-Kurs'!W$9:W36))-1</f>
        <v>-0.22526029092313893</v>
      </c>
      <c r="Y24" s="31">
        <f>('1-Kurs'!Y36/'1-Kurs'!Y$8)^(12/COUNT('1-Kurs'!X$9:X36))-1</f>
        <v>-0.19102173165854774</v>
      </c>
      <c r="Z24" s="31">
        <f>('1-Kurs'!Z36/'1-Kurs'!Z$8)^(12/COUNT('1-Kurs'!Y$9:Y36))-1</f>
        <v>2.4609934571646619E-3</v>
      </c>
      <c r="AA24" s="31">
        <f>('1-Kurs'!AA36/'1-Kurs'!AA$8)^(12/COUNT('1-Kurs'!Z$9:Z36))-1</f>
        <v>9.5425001643945073E-4</v>
      </c>
      <c r="AB24" s="31">
        <f>('1-Kurs'!AB36/'1-Kurs'!AB$8)^(12/COUNT('1-Kurs'!A$9:A36))-1</f>
        <v>3.7022147512448811E-3</v>
      </c>
      <c r="AC24" s="31">
        <f>('1-Kurs'!AC36/'1-Kurs'!AC$8)^(12/COUNT('1-Kurs'!B$9:B36))-1</f>
        <v>8.680997513236699E-3</v>
      </c>
      <c r="AD24" s="31">
        <f>SUMPRODUCT(B24:AA24,'1-Kurs'!$B$6:$AA$6)</f>
        <v>-5.2195914382681197E-3</v>
      </c>
      <c r="AE24" s="31">
        <f t="shared" si="0"/>
        <v>8.9218061895129999E-3</v>
      </c>
    </row>
    <row r="25" spans="1:31" ht="12.75" customHeight="1" x14ac:dyDescent="0.2">
      <c r="A25" s="9">
        <f>'2-artRendite'!A37</f>
        <v>34117</v>
      </c>
      <c r="B25" s="31">
        <f>('1-Kurs'!B37/'1-Kurs'!B$8)^(12/COUNT('1-Kurs'!A$9:A37))-1</f>
        <v>-0.15866117299592808</v>
      </c>
      <c r="C25" s="31">
        <f>('1-Kurs'!C37/'1-Kurs'!C$8)^(12/COUNT('1-Kurs'!B$9:B37))-1</f>
        <v>-1.891864840654045E-2</v>
      </c>
      <c r="D25" s="31">
        <f>('1-Kurs'!D37/'1-Kurs'!D$8)^(12/COUNT('1-Kurs'!C$9:C37))-1</f>
        <v>-0.24741564345383382</v>
      </c>
      <c r="E25" s="31">
        <f>('1-Kurs'!E37/'1-Kurs'!E$8)^(12/COUNT('1-Kurs'!D$9:D37))-1</f>
        <v>-9.2648714128532705E-2</v>
      </c>
      <c r="F25" s="31">
        <f>('1-Kurs'!F37/'1-Kurs'!F$8)^(12/COUNT('1-Kurs'!E$9:E37))-1</f>
        <v>-9.3272560440468721E-2</v>
      </c>
      <c r="G25" s="31">
        <f>('1-Kurs'!G37/'1-Kurs'!G$8)^(12/COUNT('1-Kurs'!F$9:F37))-1</f>
        <v>-4.433850373193704E-2</v>
      </c>
      <c r="H25" s="31">
        <f>('1-Kurs'!H37/'1-Kurs'!H$8)^(12/COUNT('1-Kurs'!G$9:G37))-1</f>
        <v>-7.6054807603540553E-3</v>
      </c>
      <c r="I25" s="31">
        <f>('1-Kurs'!I37/'1-Kurs'!I$8)^(12/COUNT('1-Kurs'!H$9:H37))-1</f>
        <v>-2.9351892348739583E-2</v>
      </c>
      <c r="J25" s="31">
        <f>('1-Kurs'!J37/'1-Kurs'!J$8)^(12/COUNT('1-Kurs'!I$9:I37))-1</f>
        <v>0.12442633706075479</v>
      </c>
      <c r="K25" s="31">
        <f>('1-Kurs'!K37/'1-Kurs'!K$8)^(12/COUNT('1-Kurs'!J$9:J37))-1</f>
        <v>0.12513568934435737</v>
      </c>
      <c r="L25" s="31">
        <f>('1-Kurs'!L37/'1-Kurs'!L$8)^(12/COUNT('1-Kurs'!K$9:K37))-1</f>
        <v>0.1537852777681441</v>
      </c>
      <c r="M25" s="31">
        <f>('1-Kurs'!M37/'1-Kurs'!M$8)^(12/COUNT('1-Kurs'!L$9:L37))-1</f>
        <v>0.1817346707848202</v>
      </c>
      <c r="N25" s="31">
        <f>('1-Kurs'!N37/'1-Kurs'!N$8)^(12/COUNT('1-Kurs'!M$9:M37))-1</f>
        <v>-0.13364502126873512</v>
      </c>
      <c r="O25" s="31">
        <f>('1-Kurs'!O37/'1-Kurs'!O$8)^(12/COUNT('1-Kurs'!N$9:N37))-1</f>
        <v>3.4533840629340284E-2</v>
      </c>
      <c r="P25" s="31">
        <f>('1-Kurs'!P37/'1-Kurs'!P$8)^(12/COUNT('1-Kurs'!O$9:O37))-1</f>
        <v>-9.2004779486043464E-4</v>
      </c>
      <c r="Q25" s="31">
        <f>('1-Kurs'!Q37/'1-Kurs'!Q$8)^(12/COUNT('1-Kurs'!P$9:P37))-1</f>
        <v>1.5551628506099036E-2</v>
      </c>
      <c r="R25" s="31">
        <f>('1-Kurs'!R37/'1-Kurs'!R$8)^(12/COUNT('1-Kurs'!Q$9:Q37))-1</f>
        <v>-2.8424945039397076E-2</v>
      </c>
      <c r="S25" s="31">
        <f>('1-Kurs'!S37/'1-Kurs'!S$8)^(12/COUNT('1-Kurs'!R$9:R37))-1</f>
        <v>0.18114294687801524</v>
      </c>
      <c r="T25" s="31">
        <f>('1-Kurs'!T37/'1-Kurs'!T$8)^(12/COUNT('1-Kurs'!S$9:S37))-1</f>
        <v>1.9710404749309074E-3</v>
      </c>
      <c r="U25" s="31">
        <f>('1-Kurs'!U37/'1-Kurs'!U$8)^(12/COUNT('1-Kurs'!T$9:T37))-1</f>
        <v>0.10543172689357028</v>
      </c>
      <c r="V25" s="31">
        <f>('1-Kurs'!V37/'1-Kurs'!V$8)^(12/COUNT('1-Kurs'!U$9:U37))-1</f>
        <v>-2.943652503055505E-3</v>
      </c>
      <c r="W25" s="31">
        <f>('1-Kurs'!W37/'1-Kurs'!W$8)^(12/COUNT('1-Kurs'!V$9:V37))-1</f>
        <v>-3.091271992685285E-2</v>
      </c>
      <c r="X25" s="31">
        <f>('1-Kurs'!X37/'1-Kurs'!X$8)^(12/COUNT('1-Kurs'!W$9:W37))-1</f>
        <v>-0.23239110854984812</v>
      </c>
      <c r="Y25" s="31">
        <f>('1-Kurs'!Y37/'1-Kurs'!Y$8)^(12/COUNT('1-Kurs'!X$9:X37))-1</f>
        <v>-0.19459728288261002</v>
      </c>
      <c r="Z25" s="31">
        <f>('1-Kurs'!Z37/'1-Kurs'!Z$8)^(12/COUNT('1-Kurs'!Y$9:Y37))-1</f>
        <v>1.3789899325705957E-2</v>
      </c>
      <c r="AA25" s="31">
        <f>('1-Kurs'!AA37/'1-Kurs'!AA$8)^(12/COUNT('1-Kurs'!Z$9:Z37))-1</f>
        <v>-1.8517855062235355E-2</v>
      </c>
      <c r="AB25" s="31">
        <f>('1-Kurs'!AB37/'1-Kurs'!AB$8)^(12/COUNT('1-Kurs'!A$9:A37))-1</f>
        <v>-5.4459728327641566E-3</v>
      </c>
      <c r="AC25" s="31">
        <f>('1-Kurs'!AC37/'1-Kurs'!AC$8)^(12/COUNT('1-Kurs'!B$9:B37))-1</f>
        <v>8.7256408054026124E-4</v>
      </c>
      <c r="AD25" s="31">
        <f>SUMPRODUCT(B25:AA25,'1-Kurs'!$B$6:$AA$6)</f>
        <v>-1.5271622754930419E-2</v>
      </c>
      <c r="AE25" s="31">
        <f t="shared" si="0"/>
        <v>9.8256499221662623E-3</v>
      </c>
    </row>
    <row r="26" spans="1:31" ht="12.75" customHeight="1" x14ac:dyDescent="0.2">
      <c r="A26" s="9">
        <f>'2-artRendite'!A38</f>
        <v>34150</v>
      </c>
      <c r="B26" s="31">
        <f>('1-Kurs'!B38/'1-Kurs'!B$8)^(12/COUNT('1-Kurs'!A$9:A38))-1</f>
        <v>-0.12613079369335545</v>
      </c>
      <c r="C26" s="31">
        <f>('1-Kurs'!C38/'1-Kurs'!C$8)^(12/COUNT('1-Kurs'!B$9:B38))-1</f>
        <v>-4.0385357287321622E-2</v>
      </c>
      <c r="D26" s="31">
        <f>('1-Kurs'!D38/'1-Kurs'!D$8)^(12/COUNT('1-Kurs'!C$9:C38))-1</f>
        <v>-0.25964468141029373</v>
      </c>
      <c r="E26" s="31">
        <f>('1-Kurs'!E38/'1-Kurs'!E$8)^(12/COUNT('1-Kurs'!D$9:D38))-1</f>
        <v>-6.0783045749437936E-2</v>
      </c>
      <c r="F26" s="31">
        <f>('1-Kurs'!F38/'1-Kurs'!F$8)^(12/COUNT('1-Kurs'!E$9:E38))-1</f>
        <v>-9.0767716236622387E-2</v>
      </c>
      <c r="G26" s="31">
        <f>('1-Kurs'!G38/'1-Kurs'!G$8)^(12/COUNT('1-Kurs'!F$9:F38))-1</f>
        <v>-5.5413579166241123E-2</v>
      </c>
      <c r="H26" s="31">
        <f>('1-Kurs'!H38/'1-Kurs'!H$8)^(12/COUNT('1-Kurs'!G$9:G38))-1</f>
        <v>-7.3795935188276651E-3</v>
      </c>
      <c r="I26" s="31">
        <f>('1-Kurs'!I38/'1-Kurs'!I$8)^(12/COUNT('1-Kurs'!H$9:H38))-1</f>
        <v>-4.7690981559774803E-2</v>
      </c>
      <c r="J26" s="31">
        <f>('1-Kurs'!J38/'1-Kurs'!J$8)^(12/COUNT('1-Kurs'!I$9:I38))-1</f>
        <v>0.10416684934173692</v>
      </c>
      <c r="K26" s="31">
        <f>('1-Kurs'!K38/'1-Kurs'!K$8)^(12/COUNT('1-Kurs'!J$9:J38))-1</f>
        <v>9.3076519306989125E-2</v>
      </c>
      <c r="L26" s="31">
        <f>('1-Kurs'!L38/'1-Kurs'!L$8)^(12/COUNT('1-Kurs'!K$9:K38))-1</f>
        <v>0.16001743182660699</v>
      </c>
      <c r="M26" s="31">
        <f>('1-Kurs'!M38/'1-Kurs'!M$8)^(12/COUNT('1-Kurs'!L$9:L38))-1</f>
        <v>0.18151840124696061</v>
      </c>
      <c r="N26" s="31">
        <f>('1-Kurs'!N38/'1-Kurs'!N$8)^(12/COUNT('1-Kurs'!M$9:M38))-1</f>
        <v>-0.14859862048113959</v>
      </c>
      <c r="O26" s="31">
        <f>('1-Kurs'!O38/'1-Kurs'!O$8)^(12/COUNT('1-Kurs'!N$9:N38))-1</f>
        <v>2.8382957702522527E-2</v>
      </c>
      <c r="P26" s="31">
        <f>('1-Kurs'!P38/'1-Kurs'!P$8)^(12/COUNT('1-Kurs'!O$9:O38))-1</f>
        <v>3.5604426594217031E-2</v>
      </c>
      <c r="Q26" s="31">
        <f>('1-Kurs'!Q38/'1-Kurs'!Q$8)^(12/COUNT('1-Kurs'!P$9:P38))-1</f>
        <v>4.575439584916885E-2</v>
      </c>
      <c r="R26" s="31">
        <f>('1-Kurs'!R38/'1-Kurs'!R$8)^(12/COUNT('1-Kurs'!Q$9:Q38))-1</f>
        <v>1.3327684196649647E-2</v>
      </c>
      <c r="S26" s="31">
        <f>('1-Kurs'!S38/'1-Kurs'!S$8)^(12/COUNT('1-Kurs'!R$9:R38))-1</f>
        <v>0.15025740912474017</v>
      </c>
      <c r="T26" s="31">
        <f>('1-Kurs'!T38/'1-Kurs'!T$8)^(12/COUNT('1-Kurs'!S$9:S38))-1</f>
        <v>-2.5315834034848939E-2</v>
      </c>
      <c r="U26" s="31">
        <f>('1-Kurs'!U38/'1-Kurs'!U$8)^(12/COUNT('1-Kurs'!T$9:T38))-1</f>
        <v>9.480388558464159E-2</v>
      </c>
      <c r="V26" s="31">
        <f>('1-Kurs'!V38/'1-Kurs'!V$8)^(12/COUNT('1-Kurs'!U$9:U38))-1</f>
        <v>-2.8586354186231566E-2</v>
      </c>
      <c r="W26" s="31">
        <f>('1-Kurs'!W38/'1-Kurs'!W$8)^(12/COUNT('1-Kurs'!V$9:V38))-1</f>
        <v>-4.0975818804922071E-2</v>
      </c>
      <c r="X26" s="31">
        <f>('1-Kurs'!X38/'1-Kurs'!X$8)^(12/COUNT('1-Kurs'!W$9:W38))-1</f>
        <v>-0.23348131139490413</v>
      </c>
      <c r="Y26" s="31">
        <f>('1-Kurs'!Y38/'1-Kurs'!Y$8)^(12/COUNT('1-Kurs'!X$9:X38))-1</f>
        <v>-0.20291114035701829</v>
      </c>
      <c r="Z26" s="31">
        <f>('1-Kurs'!Z38/'1-Kurs'!Z$8)^(12/COUNT('1-Kurs'!Y$9:Y38))-1</f>
        <v>4.3904074253255931E-3</v>
      </c>
      <c r="AA26" s="31">
        <f>('1-Kurs'!AA38/'1-Kurs'!AA$8)^(12/COUNT('1-Kurs'!Z$9:Z38))-1</f>
        <v>-3.0879880153391825E-2</v>
      </c>
      <c r="AB26" s="31">
        <f>('1-Kurs'!AB38/'1-Kurs'!AB$8)^(12/COUNT('1-Kurs'!A$9:A38))-1</f>
        <v>-8.7326053794013481E-3</v>
      </c>
      <c r="AC26" s="31">
        <f>('1-Kurs'!AC38/'1-Kurs'!AC$8)^(12/COUNT('1-Kurs'!B$9:B38))-1</f>
        <v>-4.4654954374001576E-4</v>
      </c>
      <c r="AD26" s="31">
        <f>SUMPRODUCT(B26:AA26,'1-Kurs'!$B$6:$AA$6)</f>
        <v>-1.8755551532106625E-2</v>
      </c>
      <c r="AE26" s="31">
        <f t="shared" si="0"/>
        <v>1.0022946152705277E-2</v>
      </c>
    </row>
    <row r="27" spans="1:31" ht="12.75" customHeight="1" x14ac:dyDescent="0.2">
      <c r="A27" s="9">
        <f>'2-artRendite'!A39</f>
        <v>34180</v>
      </c>
      <c r="B27" s="31">
        <f>('1-Kurs'!B39/'1-Kurs'!B$8)^(12/COUNT('1-Kurs'!A$9:A39))-1</f>
        <v>-0.13133384007745719</v>
      </c>
      <c r="C27" s="31">
        <f>('1-Kurs'!C39/'1-Kurs'!C$8)^(12/COUNT('1-Kurs'!B$9:B39))-1</f>
        <v>-6.1732513749451989E-2</v>
      </c>
      <c r="D27" s="31">
        <f>('1-Kurs'!D39/'1-Kurs'!D$8)^(12/COUNT('1-Kurs'!C$9:C39))-1</f>
        <v>-0.18476087325651747</v>
      </c>
      <c r="E27" s="31">
        <f>('1-Kurs'!E39/'1-Kurs'!E$8)^(12/COUNT('1-Kurs'!D$9:D39))-1</f>
        <v>-5.0410838529593605E-2</v>
      </c>
      <c r="F27" s="31">
        <f>('1-Kurs'!F39/'1-Kurs'!F$8)^(12/COUNT('1-Kurs'!E$9:E39))-1</f>
        <v>-7.67521658160355E-2</v>
      </c>
      <c r="G27" s="31">
        <f>('1-Kurs'!G39/'1-Kurs'!G$8)^(12/COUNT('1-Kurs'!F$9:F39))-1</f>
        <v>-3.1020409650003522E-2</v>
      </c>
      <c r="H27" s="31">
        <f>('1-Kurs'!H39/'1-Kurs'!H$8)^(12/COUNT('1-Kurs'!G$9:G39))-1</f>
        <v>2.1427021206719354E-2</v>
      </c>
      <c r="I27" s="31">
        <f>('1-Kurs'!I39/'1-Kurs'!I$8)^(12/COUNT('1-Kurs'!H$9:H39))-1</f>
        <v>-6.3787529718448033E-2</v>
      </c>
      <c r="J27" s="31">
        <f>('1-Kurs'!J39/'1-Kurs'!J$8)^(12/COUNT('1-Kurs'!I$9:I39))-1</f>
        <v>0.13300798547079484</v>
      </c>
      <c r="K27" s="31">
        <f>('1-Kurs'!K39/'1-Kurs'!K$8)^(12/COUNT('1-Kurs'!J$9:J39))-1</f>
        <v>0.13243185169795346</v>
      </c>
      <c r="L27" s="31">
        <f>('1-Kurs'!L39/'1-Kurs'!L$8)^(12/COUNT('1-Kurs'!K$9:K39))-1</f>
        <v>0.15188400669271163</v>
      </c>
      <c r="M27" s="31">
        <f>('1-Kurs'!M39/'1-Kurs'!M$8)^(12/COUNT('1-Kurs'!L$9:L39))-1</f>
        <v>0.17084607159096721</v>
      </c>
      <c r="N27" s="31">
        <f>('1-Kurs'!N39/'1-Kurs'!N$8)^(12/COUNT('1-Kurs'!M$9:M39))-1</f>
        <v>-0.17430172344841566</v>
      </c>
      <c r="O27" s="31">
        <f>('1-Kurs'!O39/'1-Kurs'!O$8)^(12/COUNT('1-Kurs'!N$9:N39))-1</f>
        <v>9.6140801722700786E-2</v>
      </c>
      <c r="P27" s="31">
        <f>('1-Kurs'!P39/'1-Kurs'!P$8)^(12/COUNT('1-Kurs'!O$9:O39))-1</f>
        <v>5.3168933860743728E-2</v>
      </c>
      <c r="Q27" s="31">
        <f>('1-Kurs'!Q39/'1-Kurs'!Q$8)^(12/COUNT('1-Kurs'!P$9:P39))-1</f>
        <v>7.2710339294786541E-2</v>
      </c>
      <c r="R27" s="31">
        <f>('1-Kurs'!R39/'1-Kurs'!R$8)^(12/COUNT('1-Kurs'!Q$9:Q39))-1</f>
        <v>4.1338156276220506E-3</v>
      </c>
      <c r="S27" s="31">
        <f>('1-Kurs'!S39/'1-Kurs'!S$8)^(12/COUNT('1-Kurs'!R$9:R39))-1</f>
        <v>9.8365873367366463E-2</v>
      </c>
      <c r="T27" s="31">
        <f>('1-Kurs'!T39/'1-Kurs'!T$8)^(12/COUNT('1-Kurs'!S$9:S39))-1</f>
        <v>-4.3517872614867614E-2</v>
      </c>
      <c r="U27" s="31">
        <f>('1-Kurs'!U39/'1-Kurs'!U$8)^(12/COUNT('1-Kurs'!T$9:T39))-1</f>
        <v>0.11691705197960456</v>
      </c>
      <c r="V27" s="31">
        <f>('1-Kurs'!V39/'1-Kurs'!V$8)^(12/COUNT('1-Kurs'!U$9:U39))-1</f>
        <v>-5.1466303702636718E-2</v>
      </c>
      <c r="W27" s="31">
        <f>('1-Kurs'!W39/'1-Kurs'!W$8)^(12/COUNT('1-Kurs'!V$9:V39))-1</f>
        <v>-4.2132606718841337E-2</v>
      </c>
      <c r="X27" s="31">
        <f>('1-Kurs'!X39/'1-Kurs'!X$8)^(12/COUNT('1-Kurs'!W$9:W39))-1</f>
        <v>-0.21431518140659434</v>
      </c>
      <c r="Y27" s="31">
        <f>('1-Kurs'!Y39/'1-Kurs'!Y$8)^(12/COUNT('1-Kurs'!X$9:X39))-1</f>
        <v>-0.19618411920824641</v>
      </c>
      <c r="Z27" s="31">
        <f>('1-Kurs'!Z39/'1-Kurs'!Z$8)^(12/COUNT('1-Kurs'!Y$9:Y39))-1</f>
        <v>3.4979650924778172E-2</v>
      </c>
      <c r="AA27" s="31">
        <f>('1-Kurs'!AA39/'1-Kurs'!AA$8)^(12/COUNT('1-Kurs'!Z$9:Z39))-1</f>
        <v>-5.2258071012941332E-2</v>
      </c>
      <c r="AB27" s="31">
        <f>('1-Kurs'!AB39/'1-Kurs'!AB$8)^(12/COUNT('1-Kurs'!A$9:A39))-1</f>
        <v>2.6249588933158208E-5</v>
      </c>
      <c r="AC27" s="31">
        <f>('1-Kurs'!AC39/'1-Kurs'!AC$8)^(12/COUNT('1-Kurs'!B$9:B39))-1</f>
        <v>6.1987056877013114E-3</v>
      </c>
      <c r="AD27" s="31">
        <f>SUMPRODUCT(B27:AA27,'1-Kurs'!$B$6:$AA$6)</f>
        <v>-1.1075409441280843E-2</v>
      </c>
      <c r="AE27" s="31">
        <f t="shared" si="0"/>
        <v>1.1101659030214001E-2</v>
      </c>
    </row>
    <row r="28" spans="1:31" ht="12.75" customHeight="1" x14ac:dyDescent="0.2">
      <c r="A28" s="9">
        <f>'2-artRendite'!A40</f>
        <v>34212</v>
      </c>
      <c r="B28" s="31">
        <f>('1-Kurs'!B40/'1-Kurs'!B$8)^(12/COUNT('1-Kurs'!A$9:A40))-1</f>
        <v>-0.14319739469818515</v>
      </c>
      <c r="C28" s="31">
        <f>('1-Kurs'!C40/'1-Kurs'!C$8)^(12/COUNT('1-Kurs'!B$9:B40))-1</f>
        <v>-5.3951415311509821E-2</v>
      </c>
      <c r="D28" s="31">
        <f>('1-Kurs'!D40/'1-Kurs'!D$8)^(12/COUNT('1-Kurs'!C$9:C40))-1</f>
        <v>-0.18484220128387374</v>
      </c>
      <c r="E28" s="31">
        <f>('1-Kurs'!E40/'1-Kurs'!E$8)^(12/COUNT('1-Kurs'!D$9:D40))-1</f>
        <v>-5.8881029337011337E-2</v>
      </c>
      <c r="F28" s="31">
        <f>('1-Kurs'!F40/'1-Kurs'!F$8)^(12/COUNT('1-Kurs'!E$9:E40))-1</f>
        <v>-7.980798904378672E-2</v>
      </c>
      <c r="G28" s="31">
        <f>('1-Kurs'!G40/'1-Kurs'!G$8)^(12/COUNT('1-Kurs'!F$9:F40))-1</f>
        <v>-5.4351766886808983E-2</v>
      </c>
      <c r="H28" s="31">
        <f>('1-Kurs'!H40/'1-Kurs'!H$8)^(12/COUNT('1-Kurs'!G$9:G40))-1</f>
        <v>-1.2321545289332936E-2</v>
      </c>
      <c r="I28" s="31">
        <f>('1-Kurs'!I40/'1-Kurs'!I$8)^(12/COUNT('1-Kurs'!H$9:H40))-1</f>
        <v>-5.0867525467571895E-2</v>
      </c>
      <c r="J28" s="31">
        <f>('1-Kurs'!J40/'1-Kurs'!J$8)^(12/COUNT('1-Kurs'!I$9:I40))-1</f>
        <v>0.13463011639977673</v>
      </c>
      <c r="K28" s="31">
        <f>('1-Kurs'!K40/'1-Kurs'!K$8)^(12/COUNT('1-Kurs'!J$9:J40))-1</f>
        <v>0.14248029758069025</v>
      </c>
      <c r="L28" s="31">
        <f>('1-Kurs'!L40/'1-Kurs'!L$8)^(12/COUNT('1-Kurs'!K$9:K40))-1</f>
        <v>0.14768080295104702</v>
      </c>
      <c r="M28" s="31">
        <f>('1-Kurs'!M40/'1-Kurs'!M$8)^(12/COUNT('1-Kurs'!L$9:L40))-1</f>
        <v>0.17690688393510623</v>
      </c>
      <c r="N28" s="31">
        <f>('1-Kurs'!N40/'1-Kurs'!N$8)^(12/COUNT('1-Kurs'!M$9:M40))-1</f>
        <v>-0.18988643662964866</v>
      </c>
      <c r="O28" s="31">
        <f>('1-Kurs'!O40/'1-Kurs'!O$8)^(12/COUNT('1-Kurs'!N$9:N40))-1</f>
        <v>4.9137075138088404E-2</v>
      </c>
      <c r="P28" s="31">
        <f>('1-Kurs'!P40/'1-Kurs'!P$8)^(12/COUNT('1-Kurs'!O$9:O40))-1</f>
        <v>3.8314530953879711E-2</v>
      </c>
      <c r="Q28" s="31">
        <f>('1-Kurs'!Q40/'1-Kurs'!Q$8)^(12/COUNT('1-Kurs'!P$9:P40))-1</f>
        <v>5.2100381126331419E-2</v>
      </c>
      <c r="R28" s="31">
        <f>('1-Kurs'!R40/'1-Kurs'!R$8)^(12/COUNT('1-Kurs'!Q$9:Q40))-1</f>
        <v>8.0307845664957522E-3</v>
      </c>
      <c r="S28" s="31">
        <f>('1-Kurs'!S40/'1-Kurs'!S$8)^(12/COUNT('1-Kurs'!R$9:R40))-1</f>
        <v>8.3397598723425892E-2</v>
      </c>
      <c r="T28" s="31">
        <f>('1-Kurs'!T40/'1-Kurs'!T$8)^(12/COUNT('1-Kurs'!S$9:S40))-1</f>
        <v>-1.9856748083223574E-2</v>
      </c>
      <c r="U28" s="31">
        <f>('1-Kurs'!U40/'1-Kurs'!U$8)^(12/COUNT('1-Kurs'!T$9:T40))-1</f>
        <v>0.12018157377863181</v>
      </c>
      <c r="V28" s="31">
        <f>('1-Kurs'!V40/'1-Kurs'!V$8)^(12/COUNT('1-Kurs'!U$9:U40))-1</f>
        <v>-4.8130334758078264E-2</v>
      </c>
      <c r="W28" s="31">
        <f>('1-Kurs'!W40/'1-Kurs'!W$8)^(12/COUNT('1-Kurs'!V$9:V40))-1</f>
        <v>-6.109477826898202E-2</v>
      </c>
      <c r="X28" s="31">
        <f>('1-Kurs'!X40/'1-Kurs'!X$8)^(12/COUNT('1-Kurs'!W$9:W40))-1</f>
        <v>-0.18034755242785461</v>
      </c>
      <c r="Y28" s="31">
        <f>('1-Kurs'!Y40/'1-Kurs'!Y$8)^(12/COUNT('1-Kurs'!X$9:X40))-1</f>
        <v>-0.19830443606516668</v>
      </c>
      <c r="Z28" s="31">
        <f>('1-Kurs'!Z40/'1-Kurs'!Z$8)^(12/COUNT('1-Kurs'!Y$9:Y40))-1</f>
        <v>1.6012694742044697E-3</v>
      </c>
      <c r="AA28" s="31">
        <f>('1-Kurs'!AA40/'1-Kurs'!AA$8)^(12/COUNT('1-Kurs'!Z$9:Z40))-1</f>
        <v>-6.3195161668898381E-2</v>
      </c>
      <c r="AB28" s="31">
        <f>('1-Kurs'!AB40/'1-Kurs'!AB$8)^(12/COUNT('1-Kurs'!A$9:A40))-1</f>
        <v>-5.8808397182219529E-3</v>
      </c>
      <c r="AC28" s="31">
        <f>('1-Kurs'!AC40/'1-Kurs'!AC$8)^(12/COUNT('1-Kurs'!B$9:B40))-1</f>
        <v>-4.8356984555508742E-4</v>
      </c>
      <c r="AD28" s="31">
        <f>SUMPRODUCT(B28:AA28,'1-Kurs'!$B$6:$AA$6)</f>
        <v>-1.7099038484317503E-2</v>
      </c>
      <c r="AE28" s="31">
        <f t="shared" si="0"/>
        <v>1.121819876609555E-2</v>
      </c>
    </row>
    <row r="29" spans="1:31" ht="12.75" customHeight="1" x14ac:dyDescent="0.2">
      <c r="A29" s="9">
        <f>'2-artRendite'!A41</f>
        <v>34242</v>
      </c>
      <c r="B29" s="31">
        <f>('1-Kurs'!B41/'1-Kurs'!B$8)^(12/COUNT('1-Kurs'!A$9:A41))-1</f>
        <v>-0.15310646650120541</v>
      </c>
      <c r="C29" s="31">
        <f>('1-Kurs'!C41/'1-Kurs'!C$8)^(12/COUNT('1-Kurs'!B$9:B41))-1</f>
        <v>-5.1435998327988064E-2</v>
      </c>
      <c r="D29" s="31">
        <f>('1-Kurs'!D41/'1-Kurs'!D$8)^(12/COUNT('1-Kurs'!C$9:C41))-1</f>
        <v>-0.19224534007874994</v>
      </c>
      <c r="E29" s="31">
        <f>('1-Kurs'!E41/'1-Kurs'!E$8)^(12/COUNT('1-Kurs'!D$9:D41))-1</f>
        <v>-0.10253848660702491</v>
      </c>
      <c r="F29" s="31">
        <f>('1-Kurs'!F41/'1-Kurs'!F$8)^(12/COUNT('1-Kurs'!E$9:E41))-1</f>
        <v>-6.6496876121621584E-2</v>
      </c>
      <c r="G29" s="31">
        <f>('1-Kurs'!G41/'1-Kurs'!G$8)^(12/COUNT('1-Kurs'!F$9:F41))-1</f>
        <v>-3.9740493371654639E-2</v>
      </c>
      <c r="H29" s="31">
        <f>('1-Kurs'!H41/'1-Kurs'!H$8)^(12/COUNT('1-Kurs'!G$9:G41))-1</f>
        <v>-2.9138977458247783E-2</v>
      </c>
      <c r="I29" s="31">
        <f>('1-Kurs'!I41/'1-Kurs'!I$8)^(12/COUNT('1-Kurs'!H$9:H41))-1</f>
        <v>-3.3388752792759435E-2</v>
      </c>
      <c r="J29" s="31">
        <f>('1-Kurs'!J41/'1-Kurs'!J$8)^(12/COUNT('1-Kurs'!I$9:I41))-1</f>
        <v>0.14201547805919801</v>
      </c>
      <c r="K29" s="31">
        <f>('1-Kurs'!K41/'1-Kurs'!K$8)^(12/COUNT('1-Kurs'!J$9:J41))-1</f>
        <v>0.14444621591168971</v>
      </c>
      <c r="L29" s="31">
        <f>('1-Kurs'!L41/'1-Kurs'!L$8)^(12/COUNT('1-Kurs'!K$9:K41))-1</f>
        <v>0.13678853306211836</v>
      </c>
      <c r="M29" s="31">
        <f>('1-Kurs'!M41/'1-Kurs'!M$8)^(12/COUNT('1-Kurs'!L$9:L41))-1</f>
        <v>0.14511668014770907</v>
      </c>
      <c r="N29" s="31">
        <f>('1-Kurs'!N41/'1-Kurs'!N$8)^(12/COUNT('1-Kurs'!M$9:M41))-1</f>
        <v>-0.22232287685594676</v>
      </c>
      <c r="O29" s="31">
        <f>('1-Kurs'!O41/'1-Kurs'!O$8)^(12/COUNT('1-Kurs'!N$9:N41))-1</f>
        <v>-1.7708071894478317E-2</v>
      </c>
      <c r="P29" s="31">
        <f>('1-Kurs'!P41/'1-Kurs'!P$8)^(12/COUNT('1-Kurs'!O$9:O41))-1</f>
        <v>1.8556925559075177E-2</v>
      </c>
      <c r="Q29" s="31">
        <f>('1-Kurs'!Q41/'1-Kurs'!Q$8)^(12/COUNT('1-Kurs'!P$9:P41))-1</f>
        <v>2.2372325333076759E-2</v>
      </c>
      <c r="R29" s="31">
        <f>('1-Kurs'!R41/'1-Kurs'!R$8)^(12/COUNT('1-Kurs'!Q$9:Q41))-1</f>
        <v>5.472306745769151E-3</v>
      </c>
      <c r="S29" s="31">
        <f>('1-Kurs'!S41/'1-Kurs'!S$8)^(12/COUNT('1-Kurs'!R$9:R41))-1</f>
        <v>0.11909637569918807</v>
      </c>
      <c r="T29" s="31">
        <f>('1-Kurs'!T41/'1-Kurs'!T$8)^(12/COUNT('1-Kurs'!S$9:S41))-1</f>
        <v>-2.2213731109290924E-2</v>
      </c>
      <c r="U29" s="31">
        <f>('1-Kurs'!U41/'1-Kurs'!U$8)^(12/COUNT('1-Kurs'!T$9:T41))-1</f>
        <v>0.12152181412029406</v>
      </c>
      <c r="V29" s="31">
        <f>('1-Kurs'!V41/'1-Kurs'!V$8)^(12/COUNT('1-Kurs'!U$9:U41))-1</f>
        <v>-4.1370406065607268E-2</v>
      </c>
      <c r="W29" s="31">
        <f>('1-Kurs'!W41/'1-Kurs'!W$8)^(12/COUNT('1-Kurs'!V$9:V41))-1</f>
        <v>-6.2088143400993445E-2</v>
      </c>
      <c r="X29" s="31">
        <f>('1-Kurs'!X41/'1-Kurs'!X$8)^(12/COUNT('1-Kurs'!W$9:W41))-1</f>
        <v>-0.15503096650618886</v>
      </c>
      <c r="Y29" s="31">
        <f>('1-Kurs'!Y41/'1-Kurs'!Y$8)^(12/COUNT('1-Kurs'!X$9:X41))-1</f>
        <v>-0.20972447179629716</v>
      </c>
      <c r="Z29" s="31">
        <f>('1-Kurs'!Z41/'1-Kurs'!Z$8)^(12/COUNT('1-Kurs'!Y$9:Y41))-1</f>
        <v>-1.9789375326817127E-2</v>
      </c>
      <c r="AA29" s="31">
        <f>('1-Kurs'!AA41/'1-Kurs'!AA$8)^(12/COUNT('1-Kurs'!Z$9:Z41))-1</f>
        <v>-8.1644572619936739E-2</v>
      </c>
      <c r="AB29" s="31">
        <f>('1-Kurs'!AB41/'1-Kurs'!AB$8)^(12/COUNT('1-Kurs'!A$9:A41))-1</f>
        <v>-1.3671502745839614E-2</v>
      </c>
      <c r="AC29" s="31">
        <f>('1-Kurs'!AC41/'1-Kurs'!AC$8)^(12/COUNT('1-Kurs'!B$9:B41))-1</f>
        <v>-9.0164280898537008E-3</v>
      </c>
      <c r="AD29" s="31">
        <f>SUMPRODUCT(B29:AA29,'1-Kurs'!$B$6:$AA$6)</f>
        <v>-2.4792205853718847E-2</v>
      </c>
      <c r="AE29" s="31">
        <f t="shared" si="0"/>
        <v>1.1120703107879232E-2</v>
      </c>
    </row>
    <row r="30" spans="1:31" ht="12.75" customHeight="1" x14ac:dyDescent="0.2">
      <c r="A30" s="9">
        <f>'2-artRendite'!A42</f>
        <v>34271</v>
      </c>
      <c r="B30" s="31">
        <f>('1-Kurs'!B42/'1-Kurs'!B$8)^(12/COUNT('1-Kurs'!A$9:A42))-1</f>
        <v>-0.16424136838076964</v>
      </c>
      <c r="C30" s="31">
        <f>('1-Kurs'!C42/'1-Kurs'!C$8)^(12/COUNT('1-Kurs'!B$9:B42))-1</f>
        <v>-8.0884080097931244E-2</v>
      </c>
      <c r="D30" s="31">
        <f>('1-Kurs'!D42/'1-Kurs'!D$8)^(12/COUNT('1-Kurs'!C$9:C42))-1</f>
        <v>-0.16834388831424396</v>
      </c>
      <c r="E30" s="31">
        <f>('1-Kurs'!E42/'1-Kurs'!E$8)^(12/COUNT('1-Kurs'!D$9:D42))-1</f>
        <v>-0.10640364665744306</v>
      </c>
      <c r="F30" s="31">
        <f>('1-Kurs'!F42/'1-Kurs'!F$8)^(12/COUNT('1-Kurs'!E$9:E42))-1</f>
        <v>-4.656130331179964E-2</v>
      </c>
      <c r="G30" s="31">
        <f>('1-Kurs'!G42/'1-Kurs'!G$8)^(12/COUNT('1-Kurs'!F$9:F42))-1</f>
        <v>-4.612084206536271E-2</v>
      </c>
      <c r="H30" s="31">
        <f>('1-Kurs'!H42/'1-Kurs'!H$8)^(12/COUNT('1-Kurs'!G$9:G42))-1</f>
        <v>-1.5595393586925188E-2</v>
      </c>
      <c r="I30" s="31">
        <f>('1-Kurs'!I42/'1-Kurs'!I$8)^(12/COUNT('1-Kurs'!H$9:H42))-1</f>
        <v>-6.9105303397667406E-2</v>
      </c>
      <c r="J30" s="31">
        <f>('1-Kurs'!J42/'1-Kurs'!J$8)^(12/COUNT('1-Kurs'!I$9:I42))-1</f>
        <v>0.15448847941706556</v>
      </c>
      <c r="K30" s="31">
        <f>('1-Kurs'!K42/'1-Kurs'!K$8)^(12/COUNT('1-Kurs'!J$9:J42))-1</f>
        <v>0.15473307217101895</v>
      </c>
      <c r="L30" s="31">
        <f>('1-Kurs'!L42/'1-Kurs'!L$8)^(12/COUNT('1-Kurs'!K$9:K42))-1</f>
        <v>0.1330601335624324</v>
      </c>
      <c r="M30" s="31">
        <f>('1-Kurs'!M42/'1-Kurs'!M$8)^(12/COUNT('1-Kurs'!L$9:L42))-1</f>
        <v>0.12326352421058262</v>
      </c>
      <c r="N30" s="31">
        <f>('1-Kurs'!N42/'1-Kurs'!N$8)^(12/COUNT('1-Kurs'!M$9:M42))-1</f>
        <v>-0.17795740119631298</v>
      </c>
      <c r="O30" s="31">
        <f>('1-Kurs'!O42/'1-Kurs'!O$8)^(12/COUNT('1-Kurs'!N$9:N42))-1</f>
        <v>7.3449175612276818E-3</v>
      </c>
      <c r="P30" s="31">
        <f>('1-Kurs'!P42/'1-Kurs'!P$8)^(12/COUNT('1-Kurs'!O$9:O42))-1</f>
        <v>1.4846871436979381E-2</v>
      </c>
      <c r="Q30" s="31">
        <f>('1-Kurs'!Q42/'1-Kurs'!Q$8)^(12/COUNT('1-Kurs'!P$9:P42))-1</f>
        <v>2.0094841941349362E-2</v>
      </c>
      <c r="R30" s="31">
        <f>('1-Kurs'!R42/'1-Kurs'!R$8)^(12/COUNT('1-Kurs'!Q$9:Q42))-1</f>
        <v>2.0653815568631995E-3</v>
      </c>
      <c r="S30" s="31">
        <f>('1-Kurs'!S42/'1-Kurs'!S$8)^(12/COUNT('1-Kurs'!R$9:R42))-1</f>
        <v>0.12271854597387266</v>
      </c>
      <c r="T30" s="31">
        <f>('1-Kurs'!T42/'1-Kurs'!T$8)^(12/COUNT('1-Kurs'!S$9:S42))-1</f>
        <v>-4.6316770465743118E-2</v>
      </c>
      <c r="U30" s="31">
        <f>('1-Kurs'!U42/'1-Kurs'!U$8)^(12/COUNT('1-Kurs'!T$9:T42))-1</f>
        <v>0.13909036912772454</v>
      </c>
      <c r="V30" s="31">
        <f>('1-Kurs'!V42/'1-Kurs'!V$8)^(12/COUNT('1-Kurs'!U$9:U42))-1</f>
        <v>-7.5169022110261663E-2</v>
      </c>
      <c r="W30" s="31">
        <f>('1-Kurs'!W42/'1-Kurs'!W$8)^(12/COUNT('1-Kurs'!V$9:V42))-1</f>
        <v>-3.4340305921694014E-2</v>
      </c>
      <c r="X30" s="31">
        <f>('1-Kurs'!X42/'1-Kurs'!X$8)^(12/COUNT('1-Kurs'!W$9:W42))-1</f>
        <v>-0.15826774050343329</v>
      </c>
      <c r="Y30" s="31">
        <f>('1-Kurs'!Y42/'1-Kurs'!Y$8)^(12/COUNT('1-Kurs'!X$9:X42))-1</f>
        <v>-0.18111530682312749</v>
      </c>
      <c r="Z30" s="31">
        <f>('1-Kurs'!Z42/'1-Kurs'!Z$8)^(12/COUNT('1-Kurs'!Y$9:Y42))-1</f>
        <v>-8.0613497918734511E-3</v>
      </c>
      <c r="AA30" s="31">
        <f>('1-Kurs'!AA42/'1-Kurs'!AA$8)^(12/COUNT('1-Kurs'!Z$9:Z42))-1</f>
        <v>-5.7136576374008818E-2</v>
      </c>
      <c r="AB30" s="31">
        <f>('1-Kurs'!AB42/'1-Kurs'!AB$8)^(12/COUNT('1-Kurs'!A$9:A42))-1</f>
        <v>-9.8635509769446905E-3</v>
      </c>
      <c r="AC30" s="31">
        <f>('1-Kurs'!AC42/'1-Kurs'!AC$8)^(12/COUNT('1-Kurs'!B$9:B42))-1</f>
        <v>-1.3091835589905565E-2</v>
      </c>
      <c r="AD30" s="31">
        <f>SUMPRODUCT(B30:AA30,'1-Kurs'!$B$6:$AA$6)</f>
        <v>-2.1689006232287738E-2</v>
      </c>
      <c r="AE30" s="31">
        <f t="shared" si="0"/>
        <v>1.1825455255343047E-2</v>
      </c>
    </row>
    <row r="31" spans="1:31" ht="12.75" customHeight="1" x14ac:dyDescent="0.2">
      <c r="A31" s="9">
        <f>'2-artRendite'!A43</f>
        <v>34303</v>
      </c>
      <c r="B31" s="31">
        <f>('1-Kurs'!B43/'1-Kurs'!B$8)^(12/COUNT('1-Kurs'!A$9:A43))-1</f>
        <v>-0.16127214032198034</v>
      </c>
      <c r="C31" s="31">
        <f>('1-Kurs'!C43/'1-Kurs'!C$8)^(12/COUNT('1-Kurs'!B$9:B43))-1</f>
        <v>-0.11147712368460494</v>
      </c>
      <c r="D31" s="31">
        <f>('1-Kurs'!D43/'1-Kurs'!D$8)^(12/COUNT('1-Kurs'!C$9:C43))-1</f>
        <v>-0.17941816398617993</v>
      </c>
      <c r="E31" s="31">
        <f>('1-Kurs'!E43/'1-Kurs'!E$8)^(12/COUNT('1-Kurs'!D$9:D43))-1</f>
        <v>-9.7561373175615085E-2</v>
      </c>
      <c r="F31" s="31">
        <f>('1-Kurs'!F43/'1-Kurs'!F$8)^(12/COUNT('1-Kurs'!E$9:E43))-1</f>
        <v>-1.962232194988478E-2</v>
      </c>
      <c r="G31" s="31">
        <f>('1-Kurs'!G43/'1-Kurs'!G$8)^(12/COUNT('1-Kurs'!F$9:F43))-1</f>
        <v>-2.8683973331005697E-2</v>
      </c>
      <c r="H31" s="31">
        <f>('1-Kurs'!H43/'1-Kurs'!H$8)^(12/COUNT('1-Kurs'!G$9:G43))-1</f>
        <v>-1.3918344589295417E-2</v>
      </c>
      <c r="I31" s="31">
        <f>('1-Kurs'!I43/'1-Kurs'!I$8)^(12/COUNT('1-Kurs'!H$9:H43))-1</f>
        <v>-9.4272828322399693E-2</v>
      </c>
      <c r="J31" s="31">
        <f>('1-Kurs'!J43/'1-Kurs'!J$8)^(12/COUNT('1-Kurs'!I$9:I43))-1</f>
        <v>0.18744566087145764</v>
      </c>
      <c r="K31" s="31">
        <f>('1-Kurs'!K43/'1-Kurs'!K$8)^(12/COUNT('1-Kurs'!J$9:J43))-1</f>
        <v>0.11831551732500589</v>
      </c>
      <c r="L31" s="31">
        <f>('1-Kurs'!L43/'1-Kurs'!L$8)^(12/COUNT('1-Kurs'!K$9:K43))-1</f>
        <v>0.11659597273800015</v>
      </c>
      <c r="M31" s="31">
        <f>('1-Kurs'!M43/'1-Kurs'!M$8)^(12/COUNT('1-Kurs'!L$9:L43))-1</f>
        <v>9.7731358987379169E-2</v>
      </c>
      <c r="N31" s="31">
        <f>('1-Kurs'!N43/'1-Kurs'!N$8)^(12/COUNT('1-Kurs'!M$9:M43))-1</f>
        <v>-0.17219727626754477</v>
      </c>
      <c r="O31" s="31">
        <f>('1-Kurs'!O43/'1-Kurs'!O$8)^(12/COUNT('1-Kurs'!N$9:N43))-1</f>
        <v>1.2223142526976316E-2</v>
      </c>
      <c r="P31" s="31">
        <f>('1-Kurs'!P43/'1-Kurs'!P$8)^(12/COUNT('1-Kurs'!O$9:O43))-1</f>
        <v>3.8110005144678327E-2</v>
      </c>
      <c r="Q31" s="31">
        <f>('1-Kurs'!Q43/'1-Kurs'!Q$8)^(12/COUNT('1-Kurs'!P$9:P43))-1</f>
        <v>3.9403208170430304E-2</v>
      </c>
      <c r="R31" s="31">
        <f>('1-Kurs'!R43/'1-Kurs'!R$8)^(12/COUNT('1-Kurs'!Q$9:Q43))-1</f>
        <v>4.046046745549825E-2</v>
      </c>
      <c r="S31" s="31">
        <f>('1-Kurs'!S43/'1-Kurs'!S$8)^(12/COUNT('1-Kurs'!R$9:R43))-1</f>
        <v>0.1105898074659093</v>
      </c>
      <c r="T31" s="31">
        <f>('1-Kurs'!T43/'1-Kurs'!T$8)^(12/COUNT('1-Kurs'!S$9:S43))-1</f>
        <v>-8.3610895405308416E-2</v>
      </c>
      <c r="U31" s="31">
        <f>('1-Kurs'!U43/'1-Kurs'!U$8)^(12/COUNT('1-Kurs'!T$9:T43))-1</f>
        <v>0.15344222930585549</v>
      </c>
      <c r="V31" s="31">
        <f>('1-Kurs'!V43/'1-Kurs'!V$8)^(12/COUNT('1-Kurs'!U$9:U43))-1</f>
        <v>-0.10470259918060276</v>
      </c>
      <c r="W31" s="31">
        <f>('1-Kurs'!W43/'1-Kurs'!W$8)^(12/COUNT('1-Kurs'!V$9:V43))-1</f>
        <v>-3.9795696747706555E-2</v>
      </c>
      <c r="X31" s="31">
        <f>('1-Kurs'!X43/'1-Kurs'!X$8)^(12/COUNT('1-Kurs'!W$9:W43))-1</f>
        <v>-0.13247813470254577</v>
      </c>
      <c r="Y31" s="31">
        <f>('1-Kurs'!Y43/'1-Kurs'!Y$8)^(12/COUNT('1-Kurs'!X$9:X43))-1</f>
        <v>-0.16386909790482518</v>
      </c>
      <c r="Z31" s="31">
        <f>('1-Kurs'!Z43/'1-Kurs'!Z$8)^(12/COUNT('1-Kurs'!Y$9:Y43))-1</f>
        <v>-1.1938368682894329E-2</v>
      </c>
      <c r="AA31" s="31">
        <f>('1-Kurs'!AA43/'1-Kurs'!AA$8)^(12/COUNT('1-Kurs'!Z$9:Z43))-1</f>
        <v>-6.2142801586495544E-2</v>
      </c>
      <c r="AB31" s="31">
        <f>('1-Kurs'!AB43/'1-Kurs'!AB$8)^(12/COUNT('1-Kurs'!A$9:A43))-1</f>
        <v>-9.6348480547507886E-3</v>
      </c>
      <c r="AC31" s="31">
        <f>('1-Kurs'!AC43/'1-Kurs'!AC$8)^(12/COUNT('1-Kurs'!B$9:B43))-1</f>
        <v>-1.635034301221483E-2</v>
      </c>
      <c r="AD31" s="31">
        <f>SUMPRODUCT(B31:AA31,'1-Kurs'!$B$6:$AA$6)</f>
        <v>-2.1640144994142255E-2</v>
      </c>
      <c r="AE31" s="31">
        <f t="shared" si="0"/>
        <v>1.2005296939391466E-2</v>
      </c>
    </row>
    <row r="32" spans="1:31" ht="12.75" customHeight="1" x14ac:dyDescent="0.2">
      <c r="A32" s="9">
        <f>'2-artRendite'!A44</f>
        <v>34334</v>
      </c>
      <c r="B32" s="31">
        <f>('1-Kurs'!B44/'1-Kurs'!B$8)^(12/COUNT('1-Kurs'!A$9:A44))-1</f>
        <v>-0.14226030721243377</v>
      </c>
      <c r="C32" s="31">
        <f>('1-Kurs'!C44/'1-Kurs'!C$8)^(12/COUNT('1-Kurs'!B$9:B44))-1</f>
        <v>-0.136072140368243</v>
      </c>
      <c r="D32" s="31">
        <f>('1-Kurs'!D44/'1-Kurs'!D$8)^(12/COUNT('1-Kurs'!C$9:C44))-1</f>
        <v>-0.19531138671722181</v>
      </c>
      <c r="E32" s="31">
        <f>('1-Kurs'!E44/'1-Kurs'!E$8)^(12/COUNT('1-Kurs'!D$9:D44))-1</f>
        <v>-6.4796578333330634E-2</v>
      </c>
      <c r="F32" s="31">
        <f>('1-Kurs'!F44/'1-Kurs'!F$8)^(12/COUNT('1-Kurs'!E$9:E44))-1</f>
        <v>4.9379102421551746E-3</v>
      </c>
      <c r="G32" s="31">
        <f>('1-Kurs'!G44/'1-Kurs'!G$8)^(12/COUNT('1-Kurs'!F$9:F44))-1</f>
        <v>1.4096785393145073E-3</v>
      </c>
      <c r="H32" s="31">
        <f>('1-Kurs'!H44/'1-Kurs'!H$8)^(12/COUNT('1-Kurs'!G$9:G44))-1</f>
        <v>5.3249281443934482E-3</v>
      </c>
      <c r="I32" s="31">
        <f>('1-Kurs'!I44/'1-Kurs'!I$8)^(12/COUNT('1-Kurs'!H$9:H44))-1</f>
        <v>-0.12309237958440999</v>
      </c>
      <c r="J32" s="31">
        <f>('1-Kurs'!J44/'1-Kurs'!J$8)^(12/COUNT('1-Kurs'!I$9:I44))-1</f>
        <v>0.21601314332515842</v>
      </c>
      <c r="K32" s="31">
        <f>('1-Kurs'!K44/'1-Kurs'!K$8)^(12/COUNT('1-Kurs'!J$9:J44))-1</f>
        <v>0.10675730294262564</v>
      </c>
      <c r="L32" s="31">
        <f>('1-Kurs'!L44/'1-Kurs'!L$8)^(12/COUNT('1-Kurs'!K$9:K44))-1</f>
        <v>0.11901193683604205</v>
      </c>
      <c r="M32" s="31">
        <f>('1-Kurs'!M44/'1-Kurs'!M$8)^(12/COUNT('1-Kurs'!L$9:L44))-1</f>
        <v>5.2778431309957297E-2</v>
      </c>
      <c r="N32" s="31">
        <f>('1-Kurs'!N44/'1-Kurs'!N$8)^(12/COUNT('1-Kurs'!M$9:M44))-1</f>
        <v>-0.13324634337999453</v>
      </c>
      <c r="O32" s="31">
        <f>('1-Kurs'!O44/'1-Kurs'!O$8)^(12/COUNT('1-Kurs'!N$9:N44))-1</f>
        <v>6.2118109583138237E-2</v>
      </c>
      <c r="P32" s="31">
        <f>('1-Kurs'!P44/'1-Kurs'!P$8)^(12/COUNT('1-Kurs'!O$9:O44))-1</f>
        <v>5.4681739538725127E-2</v>
      </c>
      <c r="Q32" s="31">
        <f>('1-Kurs'!Q44/'1-Kurs'!Q$8)^(12/COUNT('1-Kurs'!P$9:P44))-1</f>
        <v>4.0093371794290844E-2</v>
      </c>
      <c r="R32" s="31">
        <f>('1-Kurs'!R44/'1-Kurs'!R$8)^(12/COUNT('1-Kurs'!Q$9:Q44))-1</f>
        <v>8.3829285080893046E-2</v>
      </c>
      <c r="S32" s="31">
        <f>('1-Kurs'!S44/'1-Kurs'!S$8)^(12/COUNT('1-Kurs'!R$9:R44))-1</f>
        <v>0.1231192278524571</v>
      </c>
      <c r="T32" s="31">
        <f>('1-Kurs'!T44/'1-Kurs'!T$8)^(12/COUNT('1-Kurs'!S$9:S44))-1</f>
        <v>-0.10983927491355028</v>
      </c>
      <c r="U32" s="31">
        <f>('1-Kurs'!U44/'1-Kurs'!U$8)^(12/COUNT('1-Kurs'!T$9:T44))-1</f>
        <v>0.1780353691423997</v>
      </c>
      <c r="V32" s="31">
        <f>('1-Kurs'!V44/'1-Kurs'!V$8)^(12/COUNT('1-Kurs'!U$9:U44))-1</f>
        <v>-0.1301202438609993</v>
      </c>
      <c r="W32" s="31">
        <f>('1-Kurs'!W44/'1-Kurs'!W$8)^(12/COUNT('1-Kurs'!V$9:V44))-1</f>
        <v>-1.1354435249800288E-2</v>
      </c>
      <c r="X32" s="31">
        <f>('1-Kurs'!X44/'1-Kurs'!X$8)^(12/COUNT('1-Kurs'!W$9:W44))-1</f>
        <v>-0.15532883960080313</v>
      </c>
      <c r="Y32" s="31">
        <f>('1-Kurs'!Y44/'1-Kurs'!Y$8)^(12/COUNT('1-Kurs'!X$9:X44))-1</f>
        <v>-0.12870848446144023</v>
      </c>
      <c r="Z32" s="31">
        <f>('1-Kurs'!Z44/'1-Kurs'!Z$8)^(12/COUNT('1-Kurs'!Y$9:Y44))-1</f>
        <v>1.4006761128059875E-2</v>
      </c>
      <c r="AA32" s="31">
        <f>('1-Kurs'!AA44/'1-Kurs'!AA$8)^(12/COUNT('1-Kurs'!Z$9:Z44))-1</f>
        <v>-4.5644377198503561E-2</v>
      </c>
      <c r="AB32" s="31">
        <f>('1-Kurs'!AB44/'1-Kurs'!AB$8)^(12/COUNT('1-Kurs'!A$9:A44))-1</f>
        <v>1.3306456181649828E-4</v>
      </c>
      <c r="AC32" s="31">
        <f>('1-Kurs'!AC44/'1-Kurs'!AC$8)^(12/COUNT('1-Kurs'!B$9:B44))-1</f>
        <v>-1.1142698573342047E-2</v>
      </c>
      <c r="AD32" s="31">
        <f>SUMPRODUCT(B32:AA32,'1-Kurs'!$B$6:$AA$6)</f>
        <v>-1.2063753670043082E-2</v>
      </c>
      <c r="AE32" s="31">
        <f t="shared" si="0"/>
        <v>1.219681823185958E-2</v>
      </c>
    </row>
    <row r="33" spans="1:31" ht="12.75" customHeight="1" x14ac:dyDescent="0.2">
      <c r="A33" s="9">
        <f>'2-artRendite'!A45</f>
        <v>34365</v>
      </c>
      <c r="B33" s="31">
        <f>('1-Kurs'!B45/'1-Kurs'!B$8)^(12/COUNT('1-Kurs'!A$9:A45))-1</f>
        <v>-0.11310468815561792</v>
      </c>
      <c r="C33" s="31">
        <f>('1-Kurs'!C45/'1-Kurs'!C$8)^(12/COUNT('1-Kurs'!B$9:B45))-1</f>
        <v>-0.12513904928175357</v>
      </c>
      <c r="D33" s="31">
        <f>('1-Kurs'!D45/'1-Kurs'!D$8)^(12/COUNT('1-Kurs'!C$9:C45))-1</f>
        <v>-0.18785041245743828</v>
      </c>
      <c r="E33" s="31">
        <f>('1-Kurs'!E45/'1-Kurs'!E$8)^(12/COUNT('1-Kurs'!D$9:D45))-1</f>
        <v>-4.6892420540462831E-2</v>
      </c>
      <c r="F33" s="31">
        <f>('1-Kurs'!F45/'1-Kurs'!F$8)^(12/COUNT('1-Kurs'!E$9:E45))-1</f>
        <v>-1.1627483703986474E-2</v>
      </c>
      <c r="G33" s="31">
        <f>('1-Kurs'!G45/'1-Kurs'!G$8)^(12/COUNT('1-Kurs'!F$9:F45))-1</f>
        <v>4.7945758715849829E-2</v>
      </c>
      <c r="H33" s="31">
        <f>('1-Kurs'!H45/'1-Kurs'!H$8)^(12/COUNT('1-Kurs'!G$9:G45))-1</f>
        <v>-3.1677380121720722E-3</v>
      </c>
      <c r="I33" s="31">
        <f>('1-Kurs'!I45/'1-Kurs'!I$8)^(12/COUNT('1-Kurs'!H$9:H45))-1</f>
        <v>-8.83231053166873E-2</v>
      </c>
      <c r="J33" s="31">
        <f>('1-Kurs'!J45/'1-Kurs'!J$8)^(12/COUNT('1-Kurs'!I$9:I45))-1</f>
        <v>0.18509981315669166</v>
      </c>
      <c r="K33" s="31">
        <f>('1-Kurs'!K45/'1-Kurs'!K$8)^(12/COUNT('1-Kurs'!J$9:J45))-1</f>
        <v>0.13986578465031752</v>
      </c>
      <c r="L33" s="31">
        <f>('1-Kurs'!L45/'1-Kurs'!L$8)^(12/COUNT('1-Kurs'!K$9:K45))-1</f>
        <v>0.11879127809199952</v>
      </c>
      <c r="M33" s="31">
        <f>('1-Kurs'!M45/'1-Kurs'!M$8)^(12/COUNT('1-Kurs'!L$9:L45))-1</f>
        <v>0.15557312516011712</v>
      </c>
      <c r="N33" s="31">
        <f>('1-Kurs'!N45/'1-Kurs'!N$8)^(12/COUNT('1-Kurs'!M$9:M45))-1</f>
        <v>-0.10627913601175831</v>
      </c>
      <c r="O33" s="31">
        <f>('1-Kurs'!O45/'1-Kurs'!O$8)^(12/COUNT('1-Kurs'!N$9:N45))-1</f>
        <v>6.0268986513438261E-2</v>
      </c>
      <c r="P33" s="31">
        <f>('1-Kurs'!P45/'1-Kurs'!P$8)^(12/COUNT('1-Kurs'!O$9:O45))-1</f>
        <v>4.195843321007664E-2</v>
      </c>
      <c r="Q33" s="31">
        <f>('1-Kurs'!Q45/'1-Kurs'!Q$8)^(12/COUNT('1-Kurs'!P$9:P45))-1</f>
        <v>2.5741918142097475E-2</v>
      </c>
      <c r="R33" s="31">
        <f>('1-Kurs'!R45/'1-Kurs'!R$8)^(12/COUNT('1-Kurs'!Q$9:Q45))-1</f>
        <v>7.4254504719797776E-2</v>
      </c>
      <c r="S33" s="31">
        <f>('1-Kurs'!S45/'1-Kurs'!S$8)^(12/COUNT('1-Kurs'!R$9:R45))-1</f>
        <v>0.11409609483305516</v>
      </c>
      <c r="T33" s="31">
        <f>('1-Kurs'!T45/'1-Kurs'!T$8)^(12/COUNT('1-Kurs'!S$9:S45))-1</f>
        <v>-9.6761061570776463E-2</v>
      </c>
      <c r="U33" s="31">
        <f>('1-Kurs'!U45/'1-Kurs'!U$8)^(12/COUNT('1-Kurs'!T$9:T45))-1</f>
        <v>0.16861871308378484</v>
      </c>
      <c r="V33" s="31">
        <f>('1-Kurs'!V45/'1-Kurs'!V$8)^(12/COUNT('1-Kurs'!U$9:U45))-1</f>
        <v>-0.11460911851199518</v>
      </c>
      <c r="W33" s="31">
        <f>('1-Kurs'!W45/'1-Kurs'!W$8)^(12/COUNT('1-Kurs'!V$9:V45))-1</f>
        <v>-2.096938031960871E-2</v>
      </c>
      <c r="X33" s="31">
        <f>('1-Kurs'!X45/'1-Kurs'!X$8)^(12/COUNT('1-Kurs'!W$9:W45))-1</f>
        <v>-0.16564642413815112</v>
      </c>
      <c r="Y33" s="31">
        <f>('1-Kurs'!Y45/'1-Kurs'!Y$8)^(12/COUNT('1-Kurs'!X$9:X45))-1</f>
        <v>-0.10996778297343246</v>
      </c>
      <c r="Z33" s="31">
        <f>('1-Kurs'!Z45/'1-Kurs'!Z$8)^(12/COUNT('1-Kurs'!Y$9:Y45))-1</f>
        <v>4.4372187970280752E-3</v>
      </c>
      <c r="AA33" s="31">
        <f>('1-Kurs'!AA45/'1-Kurs'!AA$8)^(12/COUNT('1-Kurs'!Z$9:Z45))-1</f>
        <v>-2.1477084066814811E-2</v>
      </c>
      <c r="AB33" s="31">
        <f>('1-Kurs'!AB45/'1-Kurs'!AB$8)^(12/COUNT('1-Kurs'!A$9:A45))-1</f>
        <v>1.0467570553785333E-2</v>
      </c>
      <c r="AC33" s="31">
        <f>('1-Kurs'!AC45/'1-Kurs'!AC$8)^(12/COUNT('1-Kurs'!B$9:B45))-1</f>
        <v>8.8879847965839254E-4</v>
      </c>
      <c r="AD33" s="31">
        <f>SUMPRODUCT(B33:AA33,'1-Kurs'!$B$6:$AA$6)</f>
        <v>-2.8908944610154469E-3</v>
      </c>
      <c r="AE33" s="31">
        <f t="shared" ref="AE33:AE96" si="1">AB33-AD33</f>
        <v>1.3358465014800779E-2</v>
      </c>
    </row>
    <row r="34" spans="1:31" ht="12.75" customHeight="1" x14ac:dyDescent="0.2">
      <c r="A34" s="9">
        <f>'2-artRendite'!A46</f>
        <v>34393</v>
      </c>
      <c r="B34" s="31">
        <f>('1-Kurs'!B46/'1-Kurs'!B$8)^(12/COUNT('1-Kurs'!A$9:A46))-1</f>
        <v>-9.3786923416393386E-2</v>
      </c>
      <c r="C34" s="31">
        <f>('1-Kurs'!C46/'1-Kurs'!C$8)^(12/COUNT('1-Kurs'!B$9:B46))-1</f>
        <v>-0.13277401017412782</v>
      </c>
      <c r="D34" s="31">
        <f>('1-Kurs'!D46/'1-Kurs'!D$8)^(12/COUNT('1-Kurs'!C$9:C46))-1</f>
        <v>-0.17314321808546307</v>
      </c>
      <c r="E34" s="31">
        <f>('1-Kurs'!E46/'1-Kurs'!E$8)^(12/COUNT('1-Kurs'!D$9:D46))-1</f>
        <v>-4.4679995681010443E-2</v>
      </c>
      <c r="F34" s="31">
        <f>('1-Kurs'!F46/'1-Kurs'!F$8)^(12/COUNT('1-Kurs'!E$9:E46))-1</f>
        <v>-1.2791210528331098E-2</v>
      </c>
      <c r="G34" s="31">
        <f>('1-Kurs'!G46/'1-Kurs'!G$8)^(12/COUNT('1-Kurs'!F$9:F46))-1</f>
        <v>5.1478576164532219E-2</v>
      </c>
      <c r="H34" s="31">
        <f>('1-Kurs'!H46/'1-Kurs'!H$8)^(12/COUNT('1-Kurs'!G$9:G46))-1</f>
        <v>-3.2075529134717451E-3</v>
      </c>
      <c r="I34" s="31">
        <f>('1-Kurs'!I46/'1-Kurs'!I$8)^(12/COUNT('1-Kurs'!H$9:H46))-1</f>
        <v>-9.1103416151735006E-2</v>
      </c>
      <c r="J34" s="31">
        <f>('1-Kurs'!J46/'1-Kurs'!J$8)^(12/COUNT('1-Kurs'!I$9:I46))-1</f>
        <v>0.16501543221617965</v>
      </c>
      <c r="K34" s="31">
        <f>('1-Kurs'!K46/'1-Kurs'!K$8)^(12/COUNT('1-Kurs'!J$9:J46))-1</f>
        <v>0.12133063622195173</v>
      </c>
      <c r="L34" s="31">
        <f>('1-Kurs'!L46/'1-Kurs'!L$8)^(12/COUNT('1-Kurs'!K$9:K46))-1</f>
        <v>0.11935146279654196</v>
      </c>
      <c r="M34" s="31">
        <f>('1-Kurs'!M46/'1-Kurs'!M$8)^(12/COUNT('1-Kurs'!L$9:L46))-1</f>
        <v>0.12585836438306996</v>
      </c>
      <c r="N34" s="31">
        <f>('1-Kurs'!N46/'1-Kurs'!N$8)^(12/COUNT('1-Kurs'!M$9:M46))-1</f>
        <v>-9.8134784545122811E-2</v>
      </c>
      <c r="O34" s="31">
        <f>('1-Kurs'!O46/'1-Kurs'!O$8)^(12/COUNT('1-Kurs'!N$9:N46))-1</f>
        <v>7.3550354414308794E-2</v>
      </c>
      <c r="P34" s="31">
        <f>('1-Kurs'!P46/'1-Kurs'!P$8)^(12/COUNT('1-Kurs'!O$9:O46))-1</f>
        <v>3.7799159905161694E-2</v>
      </c>
      <c r="Q34" s="31">
        <f>('1-Kurs'!Q46/'1-Kurs'!Q$8)^(12/COUNT('1-Kurs'!P$9:P46))-1</f>
        <v>2.3455698652107726E-2</v>
      </c>
      <c r="R34" s="31">
        <f>('1-Kurs'!R46/'1-Kurs'!R$8)^(12/COUNT('1-Kurs'!Q$9:Q46))-1</f>
        <v>7.2979764370202815E-2</v>
      </c>
      <c r="S34" s="31">
        <f>('1-Kurs'!S46/'1-Kurs'!S$8)^(12/COUNT('1-Kurs'!R$9:R46))-1</f>
        <v>0.13510383551120353</v>
      </c>
      <c r="T34" s="31">
        <f>('1-Kurs'!T46/'1-Kurs'!T$8)^(12/COUNT('1-Kurs'!S$9:S46))-1</f>
        <v>-9.5980142806073587E-2</v>
      </c>
      <c r="U34" s="31">
        <f>('1-Kurs'!U46/'1-Kurs'!U$8)^(12/COUNT('1-Kurs'!T$9:T46))-1</f>
        <v>0.14925329792649511</v>
      </c>
      <c r="V34" s="31">
        <f>('1-Kurs'!V46/'1-Kurs'!V$8)^(12/COUNT('1-Kurs'!U$9:U46))-1</f>
        <v>-0.12671857878590576</v>
      </c>
      <c r="W34" s="31">
        <f>('1-Kurs'!W46/'1-Kurs'!W$8)^(12/COUNT('1-Kurs'!V$9:V46))-1</f>
        <v>-3.1854963404425951E-2</v>
      </c>
      <c r="X34" s="31">
        <f>('1-Kurs'!X46/'1-Kurs'!X$8)^(12/COUNT('1-Kurs'!W$9:W46))-1</f>
        <v>-0.15644031490288268</v>
      </c>
      <c r="Y34" s="31">
        <f>('1-Kurs'!Y46/'1-Kurs'!Y$8)^(12/COUNT('1-Kurs'!X$9:X46))-1</f>
        <v>-0.12718983331505884</v>
      </c>
      <c r="Z34" s="31">
        <f>('1-Kurs'!Z46/'1-Kurs'!Z$8)^(12/COUNT('1-Kurs'!Y$9:Y46))-1</f>
        <v>1.4479661661152665E-2</v>
      </c>
      <c r="AA34" s="31">
        <f>('1-Kurs'!AA46/'1-Kurs'!AA$8)^(12/COUNT('1-Kurs'!Z$9:Z46))-1</f>
        <v>-8.6551978817269726E-3</v>
      </c>
      <c r="AB34" s="31">
        <f>('1-Kurs'!AB46/'1-Kurs'!AB$8)^(12/COUNT('1-Kurs'!A$9:A46))-1</f>
        <v>9.3867232865481043E-3</v>
      </c>
      <c r="AC34" s="31">
        <f>('1-Kurs'!AC46/'1-Kurs'!AC$8)^(12/COUNT('1-Kurs'!B$9:B46))-1</f>
        <v>-1.5873595803127527E-3</v>
      </c>
      <c r="AD34" s="31">
        <f>SUMPRODUCT(B34:AA34,'1-Kurs'!$B$6:$AA$6)</f>
        <v>-4.1078422449546629E-3</v>
      </c>
      <c r="AE34" s="31">
        <f t="shared" si="1"/>
        <v>1.3494565531502767E-2</v>
      </c>
    </row>
    <row r="35" spans="1:31" ht="12.75" customHeight="1" x14ac:dyDescent="0.2">
      <c r="A35" s="9">
        <f>'2-artRendite'!A47</f>
        <v>34424</v>
      </c>
      <c r="B35" s="31">
        <f>('1-Kurs'!B47/'1-Kurs'!B$8)^(12/COUNT('1-Kurs'!A$9:A47))-1</f>
        <v>-9.2668129950653988E-2</v>
      </c>
      <c r="C35" s="31">
        <f>('1-Kurs'!C47/'1-Kurs'!C$8)^(12/COUNT('1-Kurs'!B$9:B47))-1</f>
        <v>-0.13358572730243323</v>
      </c>
      <c r="D35" s="31">
        <f>('1-Kurs'!D47/'1-Kurs'!D$8)^(12/COUNT('1-Kurs'!C$9:C47))-1</f>
        <v>-0.14939832417358301</v>
      </c>
      <c r="E35" s="31">
        <f>('1-Kurs'!E47/'1-Kurs'!E$8)^(12/COUNT('1-Kurs'!D$9:D47))-1</f>
        <v>-4.2331231837006489E-2</v>
      </c>
      <c r="F35" s="31">
        <f>('1-Kurs'!F47/'1-Kurs'!F$8)^(12/COUNT('1-Kurs'!E$9:E47))-1</f>
        <v>-3.1679058340262078E-2</v>
      </c>
      <c r="G35" s="31">
        <f>('1-Kurs'!G47/'1-Kurs'!G$8)^(12/COUNT('1-Kurs'!F$9:F47))-1</f>
        <v>4.6797313948759633E-2</v>
      </c>
      <c r="H35" s="31">
        <f>('1-Kurs'!H47/'1-Kurs'!H$8)^(12/COUNT('1-Kurs'!G$9:G47))-1</f>
        <v>5.3596116912459912E-3</v>
      </c>
      <c r="I35" s="31">
        <f>('1-Kurs'!I47/'1-Kurs'!I$8)^(12/COUNT('1-Kurs'!H$9:H47))-1</f>
        <v>-8.2020146565270124E-2</v>
      </c>
      <c r="J35" s="31">
        <f>('1-Kurs'!J47/'1-Kurs'!J$8)^(12/COUNT('1-Kurs'!I$9:I47))-1</f>
        <v>0.15043828184494767</v>
      </c>
      <c r="K35" s="31">
        <f>('1-Kurs'!K47/'1-Kurs'!K$8)^(12/COUNT('1-Kurs'!J$9:J47))-1</f>
        <v>9.8894215856080381E-2</v>
      </c>
      <c r="L35" s="31">
        <f>('1-Kurs'!L47/'1-Kurs'!L$8)^(12/COUNT('1-Kurs'!K$9:K47))-1</f>
        <v>0.11255723917856963</v>
      </c>
      <c r="M35" s="31">
        <f>('1-Kurs'!M47/'1-Kurs'!M$8)^(12/COUNT('1-Kurs'!L$9:L47))-1</f>
        <v>0.10890295381798354</v>
      </c>
      <c r="N35" s="31">
        <f>('1-Kurs'!N47/'1-Kurs'!N$8)^(12/COUNT('1-Kurs'!M$9:M47))-1</f>
        <v>-0.10668529627949841</v>
      </c>
      <c r="O35" s="31">
        <f>('1-Kurs'!O47/'1-Kurs'!O$8)^(12/COUNT('1-Kurs'!N$9:N47))-1</f>
        <v>9.6187020152339819E-2</v>
      </c>
      <c r="P35" s="31">
        <f>('1-Kurs'!P47/'1-Kurs'!P$8)^(12/COUNT('1-Kurs'!O$9:O47))-1</f>
        <v>3.6837290054677396E-2</v>
      </c>
      <c r="Q35" s="31">
        <f>('1-Kurs'!Q47/'1-Kurs'!Q$8)^(12/COUNT('1-Kurs'!P$9:P47))-1</f>
        <v>2.4282254830890526E-2</v>
      </c>
      <c r="R35" s="31">
        <f>('1-Kurs'!R47/'1-Kurs'!R$8)^(12/COUNT('1-Kurs'!Q$9:Q47))-1</f>
        <v>7.0322154329323538E-2</v>
      </c>
      <c r="S35" s="31">
        <f>('1-Kurs'!S47/'1-Kurs'!S$8)^(12/COUNT('1-Kurs'!R$9:R47))-1</f>
        <v>0.13717299358680846</v>
      </c>
      <c r="T35" s="31">
        <f>('1-Kurs'!T47/'1-Kurs'!T$8)^(12/COUNT('1-Kurs'!S$9:S47))-1</f>
        <v>-8.3102992560941336E-2</v>
      </c>
      <c r="U35" s="31">
        <f>('1-Kurs'!U47/'1-Kurs'!U$8)^(12/COUNT('1-Kurs'!T$9:T47))-1</f>
        <v>0.13013780387525165</v>
      </c>
      <c r="V35" s="31">
        <f>('1-Kurs'!V47/'1-Kurs'!V$8)^(12/COUNT('1-Kurs'!U$9:U47))-1</f>
        <v>-0.12010774703888494</v>
      </c>
      <c r="W35" s="31">
        <f>('1-Kurs'!W47/'1-Kurs'!W$8)^(12/COUNT('1-Kurs'!V$9:V47))-1</f>
        <v>-3.6307055929578613E-2</v>
      </c>
      <c r="X35" s="31">
        <f>('1-Kurs'!X47/'1-Kurs'!X$8)^(12/COUNT('1-Kurs'!W$9:W47))-1</f>
        <v>-0.14991146425986879</v>
      </c>
      <c r="Y35" s="31">
        <f>('1-Kurs'!Y47/'1-Kurs'!Y$8)^(12/COUNT('1-Kurs'!X$9:X47))-1</f>
        <v>-0.13990521403243783</v>
      </c>
      <c r="Z35" s="31">
        <f>('1-Kurs'!Z47/'1-Kurs'!Z$8)^(12/COUNT('1-Kurs'!Y$9:Y47))-1</f>
        <v>3.6228549324248682E-2</v>
      </c>
      <c r="AA35" s="31">
        <f>('1-Kurs'!AA47/'1-Kurs'!AA$8)^(12/COUNT('1-Kurs'!Z$9:Z47))-1</f>
        <v>-1.0084073073068134E-2</v>
      </c>
      <c r="AB35" s="31">
        <f>('1-Kurs'!AB47/'1-Kurs'!AB$8)^(12/COUNT('1-Kurs'!A$9:A47))-1</f>
        <v>8.9431205795857949E-3</v>
      </c>
      <c r="AC35" s="31">
        <f>('1-Kurs'!AC47/'1-Kurs'!AC$8)^(12/COUNT('1-Kurs'!B$9:B47))-1</f>
        <v>-8.710070213093779E-4</v>
      </c>
      <c r="AD35" s="31">
        <f>SUMPRODUCT(B35:AA35,'1-Kurs'!$B$6:$AA$6)</f>
        <v>-4.7564914943215419E-3</v>
      </c>
      <c r="AE35" s="31">
        <f t="shared" si="1"/>
        <v>1.3699612073907337E-2</v>
      </c>
    </row>
    <row r="36" spans="1:31" ht="12.75" customHeight="1" x14ac:dyDescent="0.2">
      <c r="A36" s="9">
        <f>'2-artRendite'!A48</f>
        <v>34453</v>
      </c>
      <c r="B36" s="31">
        <f>('1-Kurs'!B48/'1-Kurs'!B$8)^(12/COUNT('1-Kurs'!A$9:A48))-1</f>
        <v>-9.2523217951360093E-2</v>
      </c>
      <c r="C36" s="31">
        <f>('1-Kurs'!C48/'1-Kurs'!C$8)^(12/COUNT('1-Kurs'!B$9:B48))-1</f>
        <v>-9.1229105975963343E-2</v>
      </c>
      <c r="D36" s="31">
        <f>('1-Kurs'!D48/'1-Kurs'!D$8)^(12/COUNT('1-Kurs'!C$9:C48))-1</f>
        <v>-0.12874595679447376</v>
      </c>
      <c r="E36" s="31">
        <f>('1-Kurs'!E48/'1-Kurs'!E$8)^(12/COUNT('1-Kurs'!D$9:D48))-1</f>
        <v>-2.575758698037045E-2</v>
      </c>
      <c r="F36" s="31">
        <f>('1-Kurs'!F48/'1-Kurs'!F$8)^(12/COUNT('1-Kurs'!E$9:E48))-1</f>
        <v>-3.6703076681219304E-2</v>
      </c>
      <c r="G36" s="31">
        <f>('1-Kurs'!G48/'1-Kurs'!G$8)^(12/COUNT('1-Kurs'!F$9:F48))-1</f>
        <v>6.5114353322601959E-2</v>
      </c>
      <c r="H36" s="31">
        <f>('1-Kurs'!H48/'1-Kurs'!H$8)^(12/COUNT('1-Kurs'!G$9:G48))-1</f>
        <v>-6.7075331102335323E-3</v>
      </c>
      <c r="I36" s="31">
        <f>('1-Kurs'!I48/'1-Kurs'!I$8)^(12/COUNT('1-Kurs'!H$9:H48))-1</f>
        <v>-5.9317628466194039E-2</v>
      </c>
      <c r="J36" s="31">
        <f>('1-Kurs'!J48/'1-Kurs'!J$8)^(12/COUNT('1-Kurs'!I$9:I48))-1</f>
        <v>0.1578305660225614</v>
      </c>
      <c r="K36" s="31">
        <f>('1-Kurs'!K48/'1-Kurs'!K$8)^(12/COUNT('1-Kurs'!J$9:J48))-1</f>
        <v>8.70386905439271E-2</v>
      </c>
      <c r="L36" s="31">
        <f>('1-Kurs'!L48/'1-Kurs'!L$8)^(12/COUNT('1-Kurs'!K$9:K48))-1</f>
        <v>9.7036754197857178E-2</v>
      </c>
      <c r="M36" s="31">
        <f>('1-Kurs'!M48/'1-Kurs'!M$8)^(12/COUNT('1-Kurs'!L$9:L48))-1</f>
        <v>0.11140454759789375</v>
      </c>
      <c r="N36" s="31">
        <f>('1-Kurs'!N48/'1-Kurs'!N$8)^(12/COUNT('1-Kurs'!M$9:M48))-1</f>
        <v>-0.10827294753795946</v>
      </c>
      <c r="O36" s="31">
        <f>('1-Kurs'!O48/'1-Kurs'!O$8)^(12/COUNT('1-Kurs'!N$9:N48))-1</f>
        <v>6.8765521966182908E-2</v>
      </c>
      <c r="P36" s="31">
        <f>('1-Kurs'!P48/'1-Kurs'!P$8)^(12/COUNT('1-Kurs'!O$9:O48))-1</f>
        <v>3.5217593129207803E-2</v>
      </c>
      <c r="Q36" s="31">
        <f>('1-Kurs'!Q48/'1-Kurs'!Q$8)^(12/COUNT('1-Kurs'!P$9:P48))-1</f>
        <v>2.0203027675636864E-2</v>
      </c>
      <c r="R36" s="31">
        <f>('1-Kurs'!R48/'1-Kurs'!R$8)^(12/COUNT('1-Kurs'!Q$9:Q48))-1</f>
        <v>7.1920931814724032E-2</v>
      </c>
      <c r="S36" s="31">
        <f>('1-Kurs'!S48/'1-Kurs'!S$8)^(12/COUNT('1-Kurs'!R$9:R48))-1</f>
        <v>0.11586527120760826</v>
      </c>
      <c r="T36" s="31">
        <f>('1-Kurs'!T48/'1-Kurs'!T$8)^(12/COUNT('1-Kurs'!S$9:S48))-1</f>
        <v>-6.6160054426595227E-2</v>
      </c>
      <c r="U36" s="31">
        <f>('1-Kurs'!U48/'1-Kurs'!U$8)^(12/COUNT('1-Kurs'!T$9:T48))-1</f>
        <v>0.13622133279341253</v>
      </c>
      <c r="V36" s="31">
        <f>('1-Kurs'!V48/'1-Kurs'!V$8)^(12/COUNT('1-Kurs'!U$9:U48))-1</f>
        <v>-8.2960168973860382E-2</v>
      </c>
      <c r="W36" s="31">
        <f>('1-Kurs'!W48/'1-Kurs'!W$8)^(12/COUNT('1-Kurs'!V$9:V48))-1</f>
        <v>-3.9318706362254319E-2</v>
      </c>
      <c r="X36" s="31">
        <f>('1-Kurs'!X48/'1-Kurs'!X$8)^(12/COUNT('1-Kurs'!W$9:W48))-1</f>
        <v>-0.15536838287790267</v>
      </c>
      <c r="Y36" s="31">
        <f>('1-Kurs'!Y48/'1-Kurs'!Y$8)^(12/COUNT('1-Kurs'!X$9:X48))-1</f>
        <v>-0.13639602015755992</v>
      </c>
      <c r="Z36" s="31">
        <f>('1-Kurs'!Z48/'1-Kurs'!Z$8)^(12/COUNT('1-Kurs'!Y$9:Y48))-1</f>
        <v>1.7994040126863897E-2</v>
      </c>
      <c r="AA36" s="31">
        <f>('1-Kurs'!AA48/'1-Kurs'!AA$8)^(12/COUNT('1-Kurs'!Z$9:Z48))-1</f>
        <v>-1.0853981301619187E-2</v>
      </c>
      <c r="AB36" s="31">
        <f>('1-Kurs'!AB48/'1-Kurs'!AB$8)^(12/COUNT('1-Kurs'!A$9:A48))-1</f>
        <v>1.2345878691651935E-2</v>
      </c>
      <c r="AC36" s="31">
        <f>('1-Kurs'!AC48/'1-Kurs'!AC$8)^(12/COUNT('1-Kurs'!B$9:B48))-1</f>
        <v>5.4412743828691212E-3</v>
      </c>
      <c r="AD36" s="31">
        <f>SUMPRODUCT(B36:AA36,'1-Kurs'!$B$6:$AA$6)</f>
        <v>-2.1423745076572269E-3</v>
      </c>
      <c r="AE36" s="31">
        <f t="shared" si="1"/>
        <v>1.4488253199309162E-2</v>
      </c>
    </row>
    <row r="37" spans="1:31" ht="12.75" customHeight="1" x14ac:dyDescent="0.2">
      <c r="A37" s="9">
        <f>'2-artRendite'!A49</f>
        <v>34485</v>
      </c>
      <c r="B37" s="31">
        <f>('1-Kurs'!B49/'1-Kurs'!B$8)^(12/COUNT('1-Kurs'!A$9:A49))-1</f>
        <v>-7.8796126062933847E-2</v>
      </c>
      <c r="C37" s="31">
        <f>('1-Kurs'!C49/'1-Kurs'!C$8)^(12/COUNT('1-Kurs'!B$9:B49))-1</f>
        <v>-7.1557378519157666E-2</v>
      </c>
      <c r="D37" s="31">
        <f>('1-Kurs'!D49/'1-Kurs'!D$8)^(12/COUNT('1-Kurs'!C$9:C49))-1</f>
        <v>-3.2761725717264545E-2</v>
      </c>
      <c r="E37" s="31">
        <f>('1-Kurs'!E49/'1-Kurs'!E$8)^(12/COUNT('1-Kurs'!D$9:D49))-1</f>
        <v>1.2450513977870115E-2</v>
      </c>
      <c r="F37" s="31">
        <f>('1-Kurs'!F49/'1-Kurs'!F$8)^(12/COUNT('1-Kurs'!E$9:E49))-1</f>
        <v>-2.7851560315288681E-2</v>
      </c>
      <c r="G37" s="31">
        <f>('1-Kurs'!G49/'1-Kurs'!G$8)^(12/COUNT('1-Kurs'!F$9:F49))-1</f>
        <v>6.5624667565470585E-2</v>
      </c>
      <c r="H37" s="31">
        <f>('1-Kurs'!H49/'1-Kurs'!H$8)^(12/COUNT('1-Kurs'!G$9:G49))-1</f>
        <v>1.6354970993364137E-3</v>
      </c>
      <c r="I37" s="31">
        <f>('1-Kurs'!I49/'1-Kurs'!I$8)^(12/COUNT('1-Kurs'!H$9:H49))-1</f>
        <v>-4.5228842541120251E-2</v>
      </c>
      <c r="J37" s="31">
        <f>('1-Kurs'!J49/'1-Kurs'!J$8)^(12/COUNT('1-Kurs'!I$9:I49))-1</f>
        <v>0.15467096672040515</v>
      </c>
      <c r="K37" s="31">
        <f>('1-Kurs'!K49/'1-Kurs'!K$8)^(12/COUNT('1-Kurs'!J$9:J49))-1</f>
        <v>5.6618522057777954E-2</v>
      </c>
      <c r="L37" s="31">
        <f>('1-Kurs'!L49/'1-Kurs'!L$8)^(12/COUNT('1-Kurs'!K$9:K49))-1</f>
        <v>7.2796190164954533E-2</v>
      </c>
      <c r="M37" s="31">
        <f>('1-Kurs'!M49/'1-Kurs'!M$8)^(12/COUNT('1-Kurs'!L$9:L49))-1</f>
        <v>7.8859810714402734E-2</v>
      </c>
      <c r="N37" s="31">
        <f>('1-Kurs'!N49/'1-Kurs'!N$8)^(12/COUNT('1-Kurs'!M$9:M49))-1</f>
        <v>-7.3025791611066371E-2</v>
      </c>
      <c r="O37" s="31">
        <f>('1-Kurs'!O49/'1-Kurs'!O$8)^(12/COUNT('1-Kurs'!N$9:N49))-1</f>
        <v>7.7762368120287695E-2</v>
      </c>
      <c r="P37" s="31">
        <f>('1-Kurs'!P49/'1-Kurs'!P$8)^(12/COUNT('1-Kurs'!O$9:O49))-1</f>
        <v>4.6278418247001518E-2</v>
      </c>
      <c r="Q37" s="31">
        <f>('1-Kurs'!Q49/'1-Kurs'!Q$8)^(12/COUNT('1-Kurs'!P$9:P49))-1</f>
        <v>3.8553748133115073E-2</v>
      </c>
      <c r="R37" s="31">
        <f>('1-Kurs'!R49/'1-Kurs'!R$8)^(12/COUNT('1-Kurs'!Q$9:Q49))-1</f>
        <v>6.5348723747545634E-2</v>
      </c>
      <c r="S37" s="31">
        <f>('1-Kurs'!S49/'1-Kurs'!S$8)^(12/COUNT('1-Kurs'!R$9:R49))-1</f>
        <v>0.1242939363405362</v>
      </c>
      <c r="T37" s="31">
        <f>('1-Kurs'!T49/'1-Kurs'!T$8)^(12/COUNT('1-Kurs'!S$9:S49))-1</f>
        <v>-4.6273395270922113E-2</v>
      </c>
      <c r="U37" s="31">
        <f>('1-Kurs'!U49/'1-Kurs'!U$8)^(12/COUNT('1-Kurs'!T$9:T49))-1</f>
        <v>0.13061820043674355</v>
      </c>
      <c r="V37" s="31">
        <f>('1-Kurs'!V49/'1-Kurs'!V$8)^(12/COUNT('1-Kurs'!U$9:U49))-1</f>
        <v>-5.5090099842630358E-2</v>
      </c>
      <c r="W37" s="31">
        <f>('1-Kurs'!W49/'1-Kurs'!W$8)^(12/COUNT('1-Kurs'!V$9:V49))-1</f>
        <v>-3.0561211339700023E-2</v>
      </c>
      <c r="X37" s="31">
        <f>('1-Kurs'!X49/'1-Kurs'!X$8)^(12/COUNT('1-Kurs'!W$9:W49))-1</f>
        <v>-9.785378039052528E-2</v>
      </c>
      <c r="Y37" s="31">
        <f>('1-Kurs'!Y49/'1-Kurs'!Y$8)^(12/COUNT('1-Kurs'!X$9:X49))-1</f>
        <v>-0.10576289168493269</v>
      </c>
      <c r="Z37" s="31">
        <f>('1-Kurs'!Z49/'1-Kurs'!Z$8)^(12/COUNT('1-Kurs'!Y$9:Y49))-1</f>
        <v>2.0115676309735653E-2</v>
      </c>
      <c r="AA37" s="31">
        <f>('1-Kurs'!AA49/'1-Kurs'!AA$8)^(12/COUNT('1-Kurs'!Z$9:Z49))-1</f>
        <v>-1.9709334003177315E-3</v>
      </c>
      <c r="AB37" s="31">
        <f>('1-Kurs'!AB49/'1-Kurs'!AB$8)^(12/COUNT('1-Kurs'!A$9:A49))-1</f>
        <v>2.7717980485587823E-2</v>
      </c>
      <c r="AC37" s="31">
        <f>('1-Kurs'!AC49/'1-Kurs'!AC$8)^(12/COUNT('1-Kurs'!B$9:B49))-1</f>
        <v>2.0799612722025129E-2</v>
      </c>
      <c r="AD37" s="31">
        <f>SUMPRODUCT(B37:AA37,'1-Kurs'!$B$6:$AA$6)</f>
        <v>1.0726673189973968E-2</v>
      </c>
      <c r="AE37" s="31">
        <f t="shared" si="1"/>
        <v>1.6991307295613857E-2</v>
      </c>
    </row>
    <row r="38" spans="1:31" ht="12.75" customHeight="1" x14ac:dyDescent="0.2">
      <c r="A38" s="9">
        <f>'2-artRendite'!A50</f>
        <v>34515</v>
      </c>
      <c r="B38" s="31">
        <f>('1-Kurs'!B50/'1-Kurs'!B$8)^(12/COUNT('1-Kurs'!A$9:A50))-1</f>
        <v>-5.439718856340392E-2</v>
      </c>
      <c r="C38" s="31">
        <f>('1-Kurs'!C50/'1-Kurs'!C$8)^(12/COUNT('1-Kurs'!B$9:B50))-1</f>
        <v>-5.465489429909387E-2</v>
      </c>
      <c r="D38" s="31">
        <f>('1-Kurs'!D50/'1-Kurs'!D$8)^(12/COUNT('1-Kurs'!C$9:C50))-1</f>
        <v>9.5550059931869935E-2</v>
      </c>
      <c r="E38" s="31">
        <f>('1-Kurs'!E50/'1-Kurs'!E$8)^(12/COUNT('1-Kurs'!D$9:D50))-1</f>
        <v>2.5757408763665612E-2</v>
      </c>
      <c r="F38" s="31">
        <f>('1-Kurs'!F50/'1-Kurs'!F$8)^(12/COUNT('1-Kurs'!E$9:E50))-1</f>
        <v>-5.6788360577380903E-2</v>
      </c>
      <c r="G38" s="31">
        <f>('1-Kurs'!G50/'1-Kurs'!G$8)^(12/COUNT('1-Kurs'!F$9:F50))-1</f>
        <v>3.4127218779232749E-2</v>
      </c>
      <c r="H38" s="31">
        <f>('1-Kurs'!H50/'1-Kurs'!H$8)^(12/COUNT('1-Kurs'!G$9:G50))-1</f>
        <v>5.964123756021511E-4</v>
      </c>
      <c r="I38" s="31">
        <f>('1-Kurs'!I50/'1-Kurs'!I$8)^(12/COUNT('1-Kurs'!H$9:H50))-1</f>
        <v>-4.2960583761808557E-2</v>
      </c>
      <c r="J38" s="31">
        <f>('1-Kurs'!J50/'1-Kurs'!J$8)^(12/COUNT('1-Kurs'!I$9:I50))-1</f>
        <v>0.14803363988945284</v>
      </c>
      <c r="K38" s="31">
        <f>('1-Kurs'!K50/'1-Kurs'!K$8)^(12/COUNT('1-Kurs'!J$9:J50))-1</f>
        <v>4.5777384165692769E-2</v>
      </c>
      <c r="L38" s="31">
        <f>('1-Kurs'!L50/'1-Kurs'!L$8)^(12/COUNT('1-Kurs'!K$9:K50))-1</f>
        <v>6.45384195004155E-2</v>
      </c>
      <c r="M38" s="31">
        <f>('1-Kurs'!M50/'1-Kurs'!M$8)^(12/COUNT('1-Kurs'!L$9:L50))-1</f>
        <v>0.10656132636520566</v>
      </c>
      <c r="N38" s="31">
        <f>('1-Kurs'!N50/'1-Kurs'!N$8)^(12/COUNT('1-Kurs'!M$9:M50))-1</f>
        <v>-7.6296361373017763E-2</v>
      </c>
      <c r="O38" s="31">
        <f>('1-Kurs'!O50/'1-Kurs'!O$8)^(12/COUNT('1-Kurs'!N$9:N50))-1</f>
        <v>6.7275718130274997E-2</v>
      </c>
      <c r="P38" s="31">
        <f>('1-Kurs'!P50/'1-Kurs'!P$8)^(12/COUNT('1-Kurs'!O$9:O50))-1</f>
        <v>2.632916661983109E-2</v>
      </c>
      <c r="Q38" s="31">
        <f>('1-Kurs'!Q50/'1-Kurs'!Q$8)^(12/COUNT('1-Kurs'!P$9:P50))-1</f>
        <v>2.2702146509530508E-2</v>
      </c>
      <c r="R38" s="31">
        <f>('1-Kurs'!R50/'1-Kurs'!R$8)^(12/COUNT('1-Kurs'!Q$9:Q50))-1</f>
        <v>4.8931470724169479E-2</v>
      </c>
      <c r="S38" s="31">
        <f>('1-Kurs'!S50/'1-Kurs'!S$8)^(12/COUNT('1-Kurs'!R$9:R50))-1</f>
        <v>0.11206204062906755</v>
      </c>
      <c r="T38" s="31">
        <f>('1-Kurs'!T50/'1-Kurs'!T$8)^(12/COUNT('1-Kurs'!S$9:S50))-1</f>
        <v>-4.1473099054780582E-2</v>
      </c>
      <c r="U38" s="31">
        <f>('1-Kurs'!U50/'1-Kurs'!U$8)^(12/COUNT('1-Kurs'!T$9:T50))-1</f>
        <v>0.11736914872258741</v>
      </c>
      <c r="V38" s="31">
        <f>('1-Kurs'!V50/'1-Kurs'!V$8)^(12/COUNT('1-Kurs'!U$9:U50))-1</f>
        <v>-3.280090869436858E-2</v>
      </c>
      <c r="W38" s="31">
        <f>('1-Kurs'!W50/'1-Kurs'!W$8)^(12/COUNT('1-Kurs'!V$9:V50))-1</f>
        <v>-3.2004527164809837E-2</v>
      </c>
      <c r="X38" s="31">
        <f>('1-Kurs'!X50/'1-Kurs'!X$8)^(12/COUNT('1-Kurs'!W$9:W50))-1</f>
        <v>-0.11590965489433658</v>
      </c>
      <c r="Y38" s="31">
        <f>('1-Kurs'!Y50/'1-Kurs'!Y$8)^(12/COUNT('1-Kurs'!X$9:X50))-1</f>
        <v>-8.642281172119759E-2</v>
      </c>
      <c r="Z38" s="31">
        <f>('1-Kurs'!Z50/'1-Kurs'!Z$8)^(12/COUNT('1-Kurs'!Y$9:Y50))-1</f>
        <v>2.1154323739998926E-2</v>
      </c>
      <c r="AA38" s="31">
        <f>('1-Kurs'!AA50/'1-Kurs'!AA$8)^(12/COUNT('1-Kurs'!Z$9:Z50))-1</f>
        <v>-1.4026492088689113E-2</v>
      </c>
      <c r="AB38" s="31">
        <f>('1-Kurs'!AB50/'1-Kurs'!AB$8)^(12/COUNT('1-Kurs'!A$9:A50))-1</f>
        <v>3.1061317238766373E-2</v>
      </c>
      <c r="AC38" s="31">
        <f>('1-Kurs'!AC50/'1-Kurs'!AC$8)^(12/COUNT('1-Kurs'!B$9:B50))-1</f>
        <v>2.847352258790492E-2</v>
      </c>
      <c r="AD38" s="31">
        <f>SUMPRODUCT(B38:AA38,'1-Kurs'!$B$6:$AA$6)</f>
        <v>1.2655038563604238E-2</v>
      </c>
      <c r="AE38" s="31">
        <f t="shared" si="1"/>
        <v>1.8406278675162133E-2</v>
      </c>
    </row>
    <row r="39" spans="1:31" ht="12.75" customHeight="1" x14ac:dyDescent="0.2">
      <c r="A39" s="9">
        <f>'2-artRendite'!A51</f>
        <v>34544</v>
      </c>
      <c r="B39" s="31">
        <f>('1-Kurs'!B51/'1-Kurs'!B$8)^(12/COUNT('1-Kurs'!A$9:A51))-1</f>
        <v>-5.4895900520565144E-2</v>
      </c>
      <c r="C39" s="31">
        <f>('1-Kurs'!C51/'1-Kurs'!C$8)^(12/COUNT('1-Kurs'!B$9:B51))-1</f>
        <v>-3.4802397240114136E-2</v>
      </c>
      <c r="D39" s="31">
        <f>('1-Kurs'!D51/'1-Kurs'!D$8)^(12/COUNT('1-Kurs'!C$9:C51))-1</f>
        <v>0.11168350827888163</v>
      </c>
      <c r="E39" s="31">
        <f>('1-Kurs'!E51/'1-Kurs'!E$8)^(12/COUNT('1-Kurs'!D$9:D51))-1</f>
        <v>3.4382162078101297E-2</v>
      </c>
      <c r="F39" s="31">
        <f>('1-Kurs'!F51/'1-Kurs'!F$8)^(12/COUNT('1-Kurs'!E$9:E51))-1</f>
        <v>-8.3497487877997489E-2</v>
      </c>
      <c r="G39" s="31">
        <f>('1-Kurs'!G51/'1-Kurs'!G$8)^(12/COUNT('1-Kurs'!F$9:F51))-1</f>
        <v>3.1564827516167293E-2</v>
      </c>
      <c r="H39" s="31">
        <f>('1-Kurs'!H51/'1-Kurs'!H$8)^(12/COUNT('1-Kurs'!G$9:G51))-1</f>
        <v>-1.5681971486372071E-3</v>
      </c>
      <c r="I39" s="31">
        <f>('1-Kurs'!I51/'1-Kurs'!I$8)^(12/COUNT('1-Kurs'!H$9:H51))-1</f>
        <v>-3.0602188359581284E-2</v>
      </c>
      <c r="J39" s="31">
        <f>('1-Kurs'!J51/'1-Kurs'!J$8)^(12/COUNT('1-Kurs'!I$9:I51))-1</f>
        <v>0.1567010821138668</v>
      </c>
      <c r="K39" s="31">
        <f>('1-Kurs'!K51/'1-Kurs'!K$8)^(12/COUNT('1-Kurs'!J$9:J51))-1</f>
        <v>4.51938051045504E-2</v>
      </c>
      <c r="L39" s="31">
        <f>('1-Kurs'!L51/'1-Kurs'!L$8)^(12/COUNT('1-Kurs'!K$9:K51))-1</f>
        <v>8.4327285352332915E-2</v>
      </c>
      <c r="M39" s="31">
        <f>('1-Kurs'!M51/'1-Kurs'!M$8)^(12/COUNT('1-Kurs'!L$9:L51))-1</f>
        <v>6.2212106910776388E-2</v>
      </c>
      <c r="N39" s="31">
        <f>('1-Kurs'!N51/'1-Kurs'!N$8)^(12/COUNT('1-Kurs'!M$9:M51))-1</f>
        <v>-7.1868980487991729E-2</v>
      </c>
      <c r="O39" s="31">
        <f>('1-Kurs'!O51/'1-Kurs'!O$8)^(12/COUNT('1-Kurs'!N$9:N51))-1</f>
        <v>6.1553259054670129E-2</v>
      </c>
      <c r="P39" s="31">
        <f>('1-Kurs'!P51/'1-Kurs'!P$8)^(12/COUNT('1-Kurs'!O$9:O51))-1</f>
        <v>-3.1048031101800211E-3</v>
      </c>
      <c r="Q39" s="31">
        <f>('1-Kurs'!Q51/'1-Kurs'!Q$8)^(12/COUNT('1-Kurs'!P$9:P51))-1</f>
        <v>3.242858520915215E-3</v>
      </c>
      <c r="R39" s="31">
        <f>('1-Kurs'!R51/'1-Kurs'!R$8)^(12/COUNT('1-Kurs'!Q$9:Q51))-1</f>
        <v>2.047363482420117E-2</v>
      </c>
      <c r="S39" s="31">
        <f>('1-Kurs'!S51/'1-Kurs'!S$8)^(12/COUNT('1-Kurs'!R$9:R51))-1</f>
        <v>0.11038744211639795</v>
      </c>
      <c r="T39" s="31">
        <f>('1-Kurs'!T51/'1-Kurs'!T$8)^(12/COUNT('1-Kurs'!S$9:S51))-1</f>
        <v>-1.5248237864863845E-2</v>
      </c>
      <c r="U39" s="31">
        <f>('1-Kurs'!U51/'1-Kurs'!U$8)^(12/COUNT('1-Kurs'!T$9:T51))-1</f>
        <v>0.12345812176996951</v>
      </c>
      <c r="V39" s="31">
        <f>('1-Kurs'!V51/'1-Kurs'!V$8)^(12/COUNT('1-Kurs'!U$9:U51))-1</f>
        <v>-1.0582162620864533E-2</v>
      </c>
      <c r="W39" s="31">
        <f>('1-Kurs'!W51/'1-Kurs'!W$8)^(12/COUNT('1-Kurs'!V$9:V51))-1</f>
        <v>-3.6022129309668416E-2</v>
      </c>
      <c r="X39" s="31">
        <f>('1-Kurs'!X51/'1-Kurs'!X$8)^(12/COUNT('1-Kurs'!W$9:W51))-1</f>
        <v>-7.9070952205352207E-2</v>
      </c>
      <c r="Y39" s="31">
        <f>('1-Kurs'!Y51/'1-Kurs'!Y$8)^(12/COUNT('1-Kurs'!X$9:X51))-1</f>
        <v>-6.7063563353790934E-2</v>
      </c>
      <c r="Z39" s="31">
        <f>('1-Kurs'!Z51/'1-Kurs'!Z$8)^(12/COUNT('1-Kurs'!Y$9:Y51))-1</f>
        <v>3.4712593765343414E-2</v>
      </c>
      <c r="AA39" s="31">
        <f>('1-Kurs'!AA51/'1-Kurs'!AA$8)^(12/COUNT('1-Kurs'!Z$9:Z51))-1</f>
        <v>-1.9699404992134406E-2</v>
      </c>
      <c r="AB39" s="31">
        <f>('1-Kurs'!AB51/'1-Kurs'!AB$8)^(12/COUNT('1-Kurs'!A$9:A51))-1</f>
        <v>3.3158185194558598E-2</v>
      </c>
      <c r="AC39" s="31">
        <f>('1-Kurs'!AC51/'1-Kurs'!AC$8)^(12/COUNT('1-Kurs'!B$9:B51))-1</f>
        <v>3.168353637709731E-2</v>
      </c>
      <c r="AD39" s="31">
        <f>SUMPRODUCT(B39:AA39,'1-Kurs'!$B$6:$AA$6)</f>
        <v>1.4302549319785874E-2</v>
      </c>
      <c r="AE39" s="31">
        <f t="shared" si="1"/>
        <v>1.8855635874772722E-2</v>
      </c>
    </row>
    <row r="40" spans="1:31" ht="12.75" customHeight="1" x14ac:dyDescent="0.2">
      <c r="A40" s="9">
        <f>'2-artRendite'!A52</f>
        <v>34577</v>
      </c>
      <c r="B40" s="31">
        <f>('1-Kurs'!B52/'1-Kurs'!B$8)^(12/COUNT('1-Kurs'!A$9:A52))-1</f>
        <v>-4.3824122063498505E-2</v>
      </c>
      <c r="C40" s="31">
        <f>('1-Kurs'!C52/'1-Kurs'!C$8)^(12/COUNT('1-Kurs'!B$9:B52))-1</f>
        <v>-5.9445977702989872E-2</v>
      </c>
      <c r="D40" s="31">
        <f>('1-Kurs'!D52/'1-Kurs'!D$8)^(12/COUNT('1-Kurs'!C$9:C52))-1</f>
        <v>0.11547313394467928</v>
      </c>
      <c r="E40" s="31">
        <f>('1-Kurs'!E52/'1-Kurs'!E$8)^(12/COUNT('1-Kurs'!D$9:D52))-1</f>
        <v>4.4445358943740576E-2</v>
      </c>
      <c r="F40" s="31">
        <f>('1-Kurs'!F52/'1-Kurs'!F$8)^(12/COUNT('1-Kurs'!E$9:E52))-1</f>
        <v>-8.0084005170940498E-2</v>
      </c>
      <c r="G40" s="31">
        <f>('1-Kurs'!G52/'1-Kurs'!G$8)^(12/COUNT('1-Kurs'!F$9:F52))-1</f>
        <v>2.2796211009135758E-2</v>
      </c>
      <c r="H40" s="31">
        <f>('1-Kurs'!H52/'1-Kurs'!H$8)^(12/COUNT('1-Kurs'!G$9:G52))-1</f>
        <v>6.978050512145284E-4</v>
      </c>
      <c r="I40" s="31">
        <f>('1-Kurs'!I52/'1-Kurs'!I$8)^(12/COUNT('1-Kurs'!H$9:H52))-1</f>
        <v>-5.5377749226978579E-2</v>
      </c>
      <c r="J40" s="31">
        <f>('1-Kurs'!J52/'1-Kurs'!J$8)^(12/COUNT('1-Kurs'!I$9:I52))-1</f>
        <v>0.18434035345450406</v>
      </c>
      <c r="K40" s="31">
        <f>('1-Kurs'!K52/'1-Kurs'!K$8)^(12/COUNT('1-Kurs'!J$9:J52))-1</f>
        <v>1.9194678958284639E-2</v>
      </c>
      <c r="L40" s="31">
        <f>('1-Kurs'!L52/'1-Kurs'!L$8)^(12/COUNT('1-Kurs'!K$9:K52))-1</f>
        <v>7.9920852503545969E-2</v>
      </c>
      <c r="M40" s="31">
        <f>('1-Kurs'!M52/'1-Kurs'!M$8)^(12/COUNT('1-Kurs'!L$9:L52))-1</f>
        <v>1.6890109344245285E-3</v>
      </c>
      <c r="N40" s="31">
        <f>('1-Kurs'!N52/'1-Kurs'!N$8)^(12/COUNT('1-Kurs'!M$9:M52))-1</f>
        <v>-6.7753482925916098E-2</v>
      </c>
      <c r="O40" s="31">
        <f>('1-Kurs'!O52/'1-Kurs'!O$8)^(12/COUNT('1-Kurs'!N$9:N52))-1</f>
        <v>6.6997050204659292E-2</v>
      </c>
      <c r="P40" s="31">
        <f>('1-Kurs'!P52/'1-Kurs'!P$8)^(12/COUNT('1-Kurs'!O$9:O52))-1</f>
        <v>1.9072357044060961E-3</v>
      </c>
      <c r="Q40" s="31">
        <f>('1-Kurs'!Q52/'1-Kurs'!Q$8)^(12/COUNT('1-Kurs'!P$9:P52))-1</f>
        <v>-1.0965239418980754E-4</v>
      </c>
      <c r="R40" s="31">
        <f>('1-Kurs'!R52/'1-Kurs'!R$8)^(12/COUNT('1-Kurs'!Q$9:Q52))-1</f>
        <v>3.5453000842213145E-2</v>
      </c>
      <c r="S40" s="31">
        <f>('1-Kurs'!S52/'1-Kurs'!S$8)^(12/COUNT('1-Kurs'!R$9:R52))-1</f>
        <v>0.12072602907396912</v>
      </c>
      <c r="T40" s="31">
        <f>('1-Kurs'!T52/'1-Kurs'!T$8)^(12/COUNT('1-Kurs'!S$9:S52))-1</f>
        <v>-3.5370812869811807E-2</v>
      </c>
      <c r="U40" s="31">
        <f>('1-Kurs'!U52/'1-Kurs'!U$8)^(12/COUNT('1-Kurs'!T$9:T52))-1</f>
        <v>0.15129427467012024</v>
      </c>
      <c r="V40" s="31">
        <f>('1-Kurs'!V52/'1-Kurs'!V$8)^(12/COUNT('1-Kurs'!U$9:U52))-1</f>
        <v>-4.2239262785501497E-2</v>
      </c>
      <c r="W40" s="31">
        <f>('1-Kurs'!W52/'1-Kurs'!W$8)^(12/COUNT('1-Kurs'!V$9:V52))-1</f>
        <v>-2.7794975853314252E-2</v>
      </c>
      <c r="X40" s="31">
        <f>('1-Kurs'!X52/'1-Kurs'!X$8)^(12/COUNT('1-Kurs'!W$9:W52))-1</f>
        <v>-0.10831404801970856</v>
      </c>
      <c r="Y40" s="31">
        <f>('1-Kurs'!Y52/'1-Kurs'!Y$8)^(12/COUNT('1-Kurs'!X$9:X52))-1</f>
        <v>-6.3618545700248164E-2</v>
      </c>
      <c r="Z40" s="31">
        <f>('1-Kurs'!Z52/'1-Kurs'!Z$8)^(12/COUNT('1-Kurs'!Y$9:Y52))-1</f>
        <v>2.7376173488208977E-2</v>
      </c>
      <c r="AA40" s="31">
        <f>('1-Kurs'!AA52/'1-Kurs'!AA$8)^(12/COUNT('1-Kurs'!Z$9:Z52))-1</f>
        <v>-9.27977335441732E-3</v>
      </c>
      <c r="AB40" s="31">
        <f>('1-Kurs'!AB52/'1-Kurs'!AB$8)^(12/COUNT('1-Kurs'!A$9:A52))-1</f>
        <v>2.9263700506055423E-2</v>
      </c>
      <c r="AC40" s="31">
        <f>('1-Kurs'!AC52/'1-Kurs'!AC$8)^(12/COUNT('1-Kurs'!B$9:B52))-1</f>
        <v>2.3426179948202286E-2</v>
      </c>
      <c r="AD40" s="31">
        <f>SUMPRODUCT(B40:AA40,'1-Kurs'!$B$6:$AA$6)</f>
        <v>1.0734567719830435E-2</v>
      </c>
      <c r="AE40" s="31">
        <f t="shared" si="1"/>
        <v>1.8529132786224988E-2</v>
      </c>
    </row>
    <row r="41" spans="1:31" ht="12.75" customHeight="1" x14ac:dyDescent="0.2">
      <c r="A41" s="9">
        <f>'2-artRendite'!A53</f>
        <v>34607</v>
      </c>
      <c r="B41" s="31">
        <f>('1-Kurs'!B53/'1-Kurs'!B$8)^(12/COUNT('1-Kurs'!A$9:A53))-1</f>
        <v>-3.1319161303353438E-2</v>
      </c>
      <c r="C41" s="31">
        <f>('1-Kurs'!C53/'1-Kurs'!C$8)^(12/COUNT('1-Kurs'!B$9:B53))-1</f>
        <v>-4.9908255988573402E-2</v>
      </c>
      <c r="D41" s="31">
        <f>('1-Kurs'!D53/'1-Kurs'!D$8)^(12/COUNT('1-Kurs'!C$9:C53))-1</f>
        <v>0.11100601258568643</v>
      </c>
      <c r="E41" s="31">
        <f>('1-Kurs'!E53/'1-Kurs'!E$8)^(12/COUNT('1-Kurs'!D$9:D53))-1</f>
        <v>3.6727868050361323E-2</v>
      </c>
      <c r="F41" s="31">
        <f>('1-Kurs'!F53/'1-Kurs'!F$8)^(12/COUNT('1-Kurs'!E$9:E53))-1</f>
        <v>-8.5252475689184259E-2</v>
      </c>
      <c r="G41" s="31">
        <f>('1-Kurs'!G53/'1-Kurs'!G$8)^(12/COUNT('1-Kurs'!F$9:F53))-1</f>
        <v>1.9219950777292993E-2</v>
      </c>
      <c r="H41" s="31">
        <f>('1-Kurs'!H53/'1-Kurs'!H$8)^(12/COUNT('1-Kurs'!G$9:G53))-1</f>
        <v>6.3276755961492182E-3</v>
      </c>
      <c r="I41" s="31">
        <f>('1-Kurs'!I53/'1-Kurs'!I$8)^(12/COUNT('1-Kurs'!H$9:H53))-1</f>
        <v>-4.7209388200295632E-2</v>
      </c>
      <c r="J41" s="31">
        <f>('1-Kurs'!J53/'1-Kurs'!J$8)^(12/COUNT('1-Kurs'!I$9:I53))-1</f>
        <v>0.20374513540358241</v>
      </c>
      <c r="K41" s="31">
        <f>('1-Kurs'!K53/'1-Kurs'!K$8)^(12/COUNT('1-Kurs'!J$9:J53))-1</f>
        <v>-3.0092294153964971E-3</v>
      </c>
      <c r="L41" s="31">
        <f>('1-Kurs'!L53/'1-Kurs'!L$8)^(12/COUNT('1-Kurs'!K$9:K53))-1</f>
        <v>7.2610351782059546E-2</v>
      </c>
      <c r="M41" s="31">
        <f>('1-Kurs'!M53/'1-Kurs'!M$8)^(12/COUNT('1-Kurs'!L$9:L53))-1</f>
        <v>-2.2811344827284086E-2</v>
      </c>
      <c r="N41" s="31">
        <f>('1-Kurs'!N53/'1-Kurs'!N$8)^(12/COUNT('1-Kurs'!M$9:M53))-1</f>
        <v>-6.3109080661041039E-2</v>
      </c>
      <c r="O41" s="31">
        <f>('1-Kurs'!O53/'1-Kurs'!O$8)^(12/COUNT('1-Kurs'!N$9:N53))-1</f>
        <v>7.3964649562721085E-2</v>
      </c>
      <c r="P41" s="31">
        <f>('1-Kurs'!P53/'1-Kurs'!P$8)^(12/COUNT('1-Kurs'!O$9:O53))-1</f>
        <v>-1.5144033736663509E-2</v>
      </c>
      <c r="Q41" s="31">
        <f>('1-Kurs'!Q53/'1-Kurs'!Q$8)^(12/COUNT('1-Kurs'!P$9:P53))-1</f>
        <v>-1.6016925936786164E-2</v>
      </c>
      <c r="R41" s="31">
        <f>('1-Kurs'!R53/'1-Kurs'!R$8)^(12/COUNT('1-Kurs'!Q$9:Q53))-1</f>
        <v>2.8264651668264751E-2</v>
      </c>
      <c r="S41" s="31">
        <f>('1-Kurs'!S53/'1-Kurs'!S$8)^(12/COUNT('1-Kurs'!R$9:R53))-1</f>
        <v>0.12545228065744096</v>
      </c>
      <c r="T41" s="31">
        <f>('1-Kurs'!T53/'1-Kurs'!T$8)^(12/COUNT('1-Kurs'!S$9:S53))-1</f>
        <v>-4.2211771600375481E-2</v>
      </c>
      <c r="U41" s="31">
        <f>('1-Kurs'!U53/'1-Kurs'!U$8)^(12/COUNT('1-Kurs'!T$9:T53))-1</f>
        <v>0.1680157375097342</v>
      </c>
      <c r="V41" s="31">
        <f>('1-Kurs'!V53/'1-Kurs'!V$8)^(12/COUNT('1-Kurs'!U$9:U53))-1</f>
        <v>-2.8594402867212376E-2</v>
      </c>
      <c r="W41" s="31">
        <f>('1-Kurs'!W53/'1-Kurs'!W$8)^(12/COUNT('1-Kurs'!V$9:V53))-1</f>
        <v>-1.8330696508042199E-2</v>
      </c>
      <c r="X41" s="31">
        <f>('1-Kurs'!X53/'1-Kurs'!X$8)^(12/COUNT('1-Kurs'!W$9:W53))-1</f>
        <v>-0.11168831654381284</v>
      </c>
      <c r="Y41" s="31">
        <f>('1-Kurs'!Y53/'1-Kurs'!Y$8)^(12/COUNT('1-Kurs'!X$9:X53))-1</f>
        <v>-5.2354960887721735E-2</v>
      </c>
      <c r="Z41" s="31">
        <f>('1-Kurs'!Z53/'1-Kurs'!Z$8)^(12/COUNT('1-Kurs'!Y$9:Y53))-1</f>
        <v>3.0072585280468633E-2</v>
      </c>
      <c r="AA41" s="31">
        <f>('1-Kurs'!AA53/'1-Kurs'!AA$8)^(12/COUNT('1-Kurs'!Z$9:Z53))-1</f>
        <v>-1.1370460200945676E-2</v>
      </c>
      <c r="AB41" s="31">
        <f>('1-Kurs'!AB53/'1-Kurs'!AB$8)^(12/COUNT('1-Kurs'!A$9:A53))-1</f>
        <v>2.8835043789607662E-2</v>
      </c>
      <c r="AC41" s="31">
        <f>('1-Kurs'!AC53/'1-Kurs'!AC$8)^(12/COUNT('1-Kurs'!B$9:B53))-1</f>
        <v>2.3310139652898965E-2</v>
      </c>
      <c r="AD41" s="31">
        <f>SUMPRODUCT(B41:AA41,'1-Kurs'!$B$6:$AA$6)</f>
        <v>1.0656784404118196E-2</v>
      </c>
      <c r="AE41" s="31">
        <f t="shared" si="1"/>
        <v>1.8178259385489465E-2</v>
      </c>
    </row>
    <row r="42" spans="1:31" ht="12.75" customHeight="1" x14ac:dyDescent="0.2">
      <c r="A42" s="9">
        <f>'2-artRendite'!A54</f>
        <v>34638</v>
      </c>
      <c r="B42" s="31">
        <f>('1-Kurs'!B54/'1-Kurs'!B$8)^(12/COUNT('1-Kurs'!A$9:A54))-1</f>
        <v>-9.7839647324127199E-5</v>
      </c>
      <c r="C42" s="31">
        <f>('1-Kurs'!C54/'1-Kurs'!C$8)^(12/COUNT('1-Kurs'!B$9:B54))-1</f>
        <v>-5.5404851258250121E-2</v>
      </c>
      <c r="D42" s="31">
        <f>('1-Kurs'!D54/'1-Kurs'!D$8)^(12/COUNT('1-Kurs'!C$9:C54))-1</f>
        <v>7.8747011241395937E-2</v>
      </c>
      <c r="E42" s="31">
        <f>('1-Kurs'!E54/'1-Kurs'!E$8)^(12/COUNT('1-Kurs'!D$9:D54))-1</f>
        <v>6.0439253605842236E-2</v>
      </c>
      <c r="F42" s="31">
        <f>('1-Kurs'!F54/'1-Kurs'!F$8)^(12/COUNT('1-Kurs'!E$9:E54))-1</f>
        <v>-8.2480140523136236E-2</v>
      </c>
      <c r="G42" s="31">
        <f>('1-Kurs'!G54/'1-Kurs'!G$8)^(12/COUNT('1-Kurs'!F$9:F54))-1</f>
        <v>3.7638150004045245E-2</v>
      </c>
      <c r="H42" s="31">
        <f>('1-Kurs'!H54/'1-Kurs'!H$8)^(12/COUNT('1-Kurs'!G$9:G54))-1</f>
        <v>-1.2051865922042548E-3</v>
      </c>
      <c r="I42" s="31">
        <f>('1-Kurs'!I54/'1-Kurs'!I$8)^(12/COUNT('1-Kurs'!H$9:H54))-1</f>
        <v>-6.0650062779370573E-2</v>
      </c>
      <c r="J42" s="31">
        <f>('1-Kurs'!J54/'1-Kurs'!J$8)^(12/COUNT('1-Kurs'!I$9:I54))-1</f>
        <v>0.18705709130085335</v>
      </c>
      <c r="K42" s="31">
        <f>('1-Kurs'!K54/'1-Kurs'!K$8)^(12/COUNT('1-Kurs'!J$9:J54))-1</f>
        <v>-9.9971577291410041E-3</v>
      </c>
      <c r="L42" s="31">
        <f>('1-Kurs'!L54/'1-Kurs'!L$8)^(12/COUNT('1-Kurs'!K$9:K54))-1</f>
        <v>7.8219044376984126E-2</v>
      </c>
      <c r="M42" s="31">
        <f>('1-Kurs'!M54/'1-Kurs'!M$8)^(12/COUNT('1-Kurs'!L$9:L54))-1</f>
        <v>-2.2166433776965366E-2</v>
      </c>
      <c r="N42" s="31">
        <f>('1-Kurs'!N54/'1-Kurs'!N$8)^(12/COUNT('1-Kurs'!M$9:M54))-1</f>
        <v>-3.0290323449585266E-2</v>
      </c>
      <c r="O42" s="31">
        <f>('1-Kurs'!O54/'1-Kurs'!O$8)^(12/COUNT('1-Kurs'!N$9:N54))-1</f>
        <v>5.3394481805413063E-2</v>
      </c>
      <c r="P42" s="31">
        <f>('1-Kurs'!P54/'1-Kurs'!P$8)^(12/COUNT('1-Kurs'!O$9:O54))-1</f>
        <v>-1.0466640910271163E-2</v>
      </c>
      <c r="Q42" s="31">
        <f>('1-Kurs'!Q54/'1-Kurs'!Q$8)^(12/COUNT('1-Kurs'!P$9:P54))-1</f>
        <v>-1.6365650382136998E-2</v>
      </c>
      <c r="R42" s="31">
        <f>('1-Kurs'!R54/'1-Kurs'!R$8)^(12/COUNT('1-Kurs'!Q$9:Q54))-1</f>
        <v>4.2785385249253904E-2</v>
      </c>
      <c r="S42" s="31">
        <f>('1-Kurs'!S54/'1-Kurs'!S$8)^(12/COUNT('1-Kurs'!R$9:R54))-1</f>
        <v>0.13313413063038326</v>
      </c>
      <c r="T42" s="31">
        <f>('1-Kurs'!T54/'1-Kurs'!T$8)^(12/COUNT('1-Kurs'!S$9:S54))-1</f>
        <v>-3.3011886823886449E-2</v>
      </c>
      <c r="U42" s="31">
        <f>('1-Kurs'!U54/'1-Kurs'!U$8)^(12/COUNT('1-Kurs'!T$9:T54))-1</f>
        <v>0.15077784097793301</v>
      </c>
      <c r="V42" s="31">
        <f>('1-Kurs'!V54/'1-Kurs'!V$8)^(12/COUNT('1-Kurs'!U$9:U54))-1</f>
        <v>-3.4657490490371479E-2</v>
      </c>
      <c r="W42" s="31">
        <f>('1-Kurs'!W54/'1-Kurs'!W$8)^(12/COUNT('1-Kurs'!V$9:V54))-1</f>
        <v>5.4604021775488398E-3</v>
      </c>
      <c r="X42" s="31">
        <f>('1-Kurs'!X54/'1-Kurs'!X$8)^(12/COUNT('1-Kurs'!W$9:W54))-1</f>
        <v>-0.10719749113778543</v>
      </c>
      <c r="Y42" s="31">
        <f>('1-Kurs'!Y54/'1-Kurs'!Y$8)^(12/COUNT('1-Kurs'!X$9:X54))-1</f>
        <v>-3.7529095025960246E-2</v>
      </c>
      <c r="Z42" s="31">
        <f>('1-Kurs'!Z54/'1-Kurs'!Z$8)^(12/COUNT('1-Kurs'!Y$9:Y54))-1</f>
        <v>2.8296640933273443E-2</v>
      </c>
      <c r="AA42" s="31">
        <f>('1-Kurs'!AA54/'1-Kurs'!AA$8)^(12/COUNT('1-Kurs'!Z$9:Z54))-1</f>
        <v>1.4336860298873155E-2</v>
      </c>
      <c r="AB42" s="31">
        <f>('1-Kurs'!AB54/'1-Kurs'!AB$8)^(12/COUNT('1-Kurs'!A$9:A54))-1</f>
        <v>3.2819065062632991E-2</v>
      </c>
      <c r="AC42" s="31">
        <f>('1-Kurs'!AC54/'1-Kurs'!AC$8)^(12/COUNT('1-Kurs'!B$9:B54))-1</f>
        <v>2.4936129956393716E-2</v>
      </c>
      <c r="AD42" s="31">
        <f>SUMPRODUCT(B42:AA42,'1-Kurs'!$B$6:$AA$6)</f>
        <v>1.4183309310592725E-2</v>
      </c>
      <c r="AE42" s="31">
        <f t="shared" si="1"/>
        <v>1.8635755752040267E-2</v>
      </c>
    </row>
    <row r="43" spans="1:31" ht="14.25" customHeight="1" x14ac:dyDescent="0.2">
      <c r="A43" s="9">
        <f>'2-artRendite'!A55</f>
        <v>34668</v>
      </c>
      <c r="B43" s="31">
        <f>('1-Kurs'!B55/'1-Kurs'!B$8)^(12/COUNT('1-Kurs'!A$9:A55))-1</f>
        <v>1.740616513492621E-2</v>
      </c>
      <c r="C43" s="31">
        <f>('1-Kurs'!C55/'1-Kurs'!C$8)^(12/COUNT('1-Kurs'!B$9:B55))-1</f>
        <v>-4.6921638469929916E-2</v>
      </c>
      <c r="D43" s="31">
        <f>('1-Kurs'!D55/'1-Kurs'!D$8)^(12/COUNT('1-Kurs'!C$9:C55))-1</f>
        <v>2.9811434618623123E-2</v>
      </c>
      <c r="E43" s="31">
        <f>('1-Kurs'!E55/'1-Kurs'!E$8)^(12/COUNT('1-Kurs'!D$9:D55))-1</f>
        <v>8.6388255425218441E-2</v>
      </c>
      <c r="F43" s="31">
        <f>('1-Kurs'!F55/'1-Kurs'!F$8)^(12/COUNT('1-Kurs'!E$9:E55))-1</f>
        <v>-8.4035715069613381E-2</v>
      </c>
      <c r="G43" s="31">
        <f>('1-Kurs'!G55/'1-Kurs'!G$8)^(12/COUNT('1-Kurs'!F$9:F55))-1</f>
        <v>5.7227060983064959E-2</v>
      </c>
      <c r="H43" s="31">
        <f>('1-Kurs'!H55/'1-Kurs'!H$8)^(12/COUNT('1-Kurs'!G$9:G55))-1</f>
        <v>-2.768090646268595E-3</v>
      </c>
      <c r="I43" s="31">
        <f>('1-Kurs'!I55/'1-Kurs'!I$8)^(12/COUNT('1-Kurs'!H$9:H55))-1</f>
        <v>-6.0514524277092474E-2</v>
      </c>
      <c r="J43" s="31">
        <f>('1-Kurs'!J55/'1-Kurs'!J$8)^(12/COUNT('1-Kurs'!I$9:I55))-1</f>
        <v>0.1780624974793239</v>
      </c>
      <c r="K43" s="31">
        <f>('1-Kurs'!K55/'1-Kurs'!K$8)^(12/COUNT('1-Kurs'!J$9:J55))-1</f>
        <v>-4.0837647089387752E-2</v>
      </c>
      <c r="L43" s="31">
        <f>('1-Kurs'!L55/'1-Kurs'!L$8)^(12/COUNT('1-Kurs'!K$9:K55))-1</f>
        <v>6.9397916675756122E-2</v>
      </c>
      <c r="M43" s="31">
        <f>('1-Kurs'!M55/'1-Kurs'!M$8)^(12/COUNT('1-Kurs'!L$9:L55))-1</f>
        <v>-7.0006185427614276E-2</v>
      </c>
      <c r="N43" s="31">
        <f>('1-Kurs'!N55/'1-Kurs'!N$8)^(12/COUNT('1-Kurs'!M$9:M55))-1</f>
        <v>-2.7547065388890957E-3</v>
      </c>
      <c r="O43" s="31">
        <f>('1-Kurs'!O55/'1-Kurs'!O$8)^(12/COUNT('1-Kurs'!N$9:N55))-1</f>
        <v>3.4154658922374015E-2</v>
      </c>
      <c r="P43" s="31">
        <f>('1-Kurs'!P55/'1-Kurs'!P$8)^(12/COUNT('1-Kurs'!O$9:O55))-1</f>
        <v>-4.8293110397500394E-3</v>
      </c>
      <c r="Q43" s="31">
        <f>('1-Kurs'!Q55/'1-Kurs'!Q$8)^(12/COUNT('1-Kurs'!P$9:P55))-1</f>
        <v>-2.0549753144891825E-2</v>
      </c>
      <c r="R43" s="31">
        <f>('1-Kurs'!R55/'1-Kurs'!R$8)^(12/COUNT('1-Kurs'!Q$9:Q55))-1</f>
        <v>7.2467164997534805E-2</v>
      </c>
      <c r="S43" s="31">
        <f>('1-Kurs'!S55/'1-Kurs'!S$8)^(12/COUNT('1-Kurs'!R$9:R55))-1</f>
        <v>0.17227112092035135</v>
      </c>
      <c r="T43" s="31">
        <f>('1-Kurs'!T55/'1-Kurs'!T$8)^(12/COUNT('1-Kurs'!S$9:S55))-1</f>
        <v>-3.6554428890480661E-2</v>
      </c>
      <c r="U43" s="31">
        <f>('1-Kurs'!U55/'1-Kurs'!U$8)^(12/COUNT('1-Kurs'!T$9:T55))-1</f>
        <v>0.13995527648855588</v>
      </c>
      <c r="V43" s="31">
        <f>('1-Kurs'!V55/'1-Kurs'!V$8)^(12/COUNT('1-Kurs'!U$9:U55))-1</f>
        <v>-3.243817881396327E-2</v>
      </c>
      <c r="W43" s="31">
        <f>('1-Kurs'!W55/'1-Kurs'!W$8)^(12/COUNT('1-Kurs'!V$9:V55))-1</f>
        <v>9.0359843808238693E-3</v>
      </c>
      <c r="X43" s="31">
        <f>('1-Kurs'!X55/'1-Kurs'!X$8)^(12/COUNT('1-Kurs'!W$9:W55))-1</f>
        <v>-0.12882569386974829</v>
      </c>
      <c r="Y43" s="31">
        <f>('1-Kurs'!Y55/'1-Kurs'!Y$8)^(12/COUNT('1-Kurs'!X$9:X55))-1</f>
        <v>-4.3873385970941259E-2</v>
      </c>
      <c r="Z43" s="31">
        <f>('1-Kurs'!Z55/'1-Kurs'!Z$8)^(12/COUNT('1-Kurs'!Y$9:Y55))-1</f>
        <v>1.9936958961720874E-2</v>
      </c>
      <c r="AA43" s="31">
        <f>('1-Kurs'!AA55/'1-Kurs'!AA$8)^(12/COUNT('1-Kurs'!Z$9:Z55))-1</f>
        <v>2.1488227074881072E-2</v>
      </c>
      <c r="AB43" s="31">
        <f>('1-Kurs'!AB55/'1-Kurs'!AB$8)^(12/COUNT('1-Kurs'!A$9:A55))-1</f>
        <v>3.1464756673428518E-2</v>
      </c>
      <c r="AC43" s="31">
        <f>('1-Kurs'!AC55/'1-Kurs'!AC$8)^(12/COUNT('1-Kurs'!B$9:B55))-1</f>
        <v>2.3824189621628022E-2</v>
      </c>
      <c r="AD43" s="31">
        <f>SUMPRODUCT(B43:AA43,'1-Kurs'!$B$6:$AA$6)</f>
        <v>1.2795902415945533E-2</v>
      </c>
      <c r="AE43" s="31">
        <f t="shared" si="1"/>
        <v>1.8668854257482985E-2</v>
      </c>
    </row>
    <row r="44" spans="1:31" ht="12.75" customHeight="1" x14ac:dyDescent="0.2">
      <c r="A44" s="9">
        <f>'2-artRendite'!A56</f>
        <v>34698</v>
      </c>
      <c r="B44" s="31">
        <f>('1-Kurs'!B56/'1-Kurs'!B$8)^(12/COUNT('1-Kurs'!A$9:A56))-1</f>
        <v>2.261893782154778E-2</v>
      </c>
      <c r="C44" s="31">
        <f>('1-Kurs'!C56/'1-Kurs'!C$8)^(12/COUNT('1-Kurs'!B$9:B56))-1</f>
        <v>-4.9847317756899767E-2</v>
      </c>
      <c r="D44" s="31">
        <f>('1-Kurs'!D56/'1-Kurs'!D$8)^(12/COUNT('1-Kurs'!C$9:C56))-1</f>
        <v>4.3052337777594651E-2</v>
      </c>
      <c r="E44" s="31">
        <f>('1-Kurs'!E56/'1-Kurs'!E$8)^(12/COUNT('1-Kurs'!D$9:D56))-1</f>
        <v>9.8599317922380747E-2</v>
      </c>
      <c r="F44" s="31">
        <f>('1-Kurs'!F56/'1-Kurs'!F$8)^(12/COUNT('1-Kurs'!E$9:E56))-1</f>
        <v>-7.3147013196952382E-2</v>
      </c>
      <c r="G44" s="31">
        <f>('1-Kurs'!G56/'1-Kurs'!G$8)^(12/COUNT('1-Kurs'!F$9:F56))-1</f>
        <v>9.2084389426073887E-2</v>
      </c>
      <c r="H44" s="31">
        <f>('1-Kurs'!H56/'1-Kurs'!H$8)^(12/COUNT('1-Kurs'!G$9:G56))-1</f>
        <v>-1.5990815051749596E-3</v>
      </c>
      <c r="I44" s="31">
        <f>('1-Kurs'!I56/'1-Kurs'!I$8)^(12/COUNT('1-Kurs'!H$9:H56))-1</f>
        <v>-5.359441154245026E-2</v>
      </c>
      <c r="J44" s="31">
        <f>('1-Kurs'!J56/'1-Kurs'!J$8)^(12/COUNT('1-Kurs'!I$9:I56))-1</f>
        <v>0.1859735777046716</v>
      </c>
      <c r="K44" s="31">
        <f>('1-Kurs'!K56/'1-Kurs'!K$8)^(12/COUNT('1-Kurs'!J$9:J56))-1</f>
        <v>-6.0265096824796416E-3</v>
      </c>
      <c r="L44" s="31">
        <f>('1-Kurs'!L56/'1-Kurs'!L$8)^(12/COUNT('1-Kurs'!K$9:K56))-1</f>
        <v>9.0099287298242903E-2</v>
      </c>
      <c r="M44" s="31">
        <f>('1-Kurs'!M56/'1-Kurs'!M$8)^(12/COUNT('1-Kurs'!L$9:L56))-1</f>
        <v>-5.9531992429629033E-2</v>
      </c>
      <c r="N44" s="31">
        <f>('1-Kurs'!N56/'1-Kurs'!N$8)^(12/COUNT('1-Kurs'!M$9:M56))-1</f>
        <v>2.1205175163539369E-2</v>
      </c>
      <c r="O44" s="31">
        <f>('1-Kurs'!O56/'1-Kurs'!O$8)^(12/COUNT('1-Kurs'!N$9:N56))-1</f>
        <v>3.162309595824353E-2</v>
      </c>
      <c r="P44" s="31">
        <f>('1-Kurs'!P56/'1-Kurs'!P$8)^(12/COUNT('1-Kurs'!O$9:O56))-1</f>
        <v>-8.6595846467449888E-3</v>
      </c>
      <c r="Q44" s="31">
        <f>('1-Kurs'!Q56/'1-Kurs'!Q$8)^(12/COUNT('1-Kurs'!P$9:P56))-1</f>
        <v>-2.7308939934741816E-2</v>
      </c>
      <c r="R44" s="31">
        <f>('1-Kurs'!R56/'1-Kurs'!R$8)^(12/COUNT('1-Kurs'!Q$9:Q56))-1</f>
        <v>8.672226587460985E-2</v>
      </c>
      <c r="S44" s="31">
        <f>('1-Kurs'!S56/'1-Kurs'!S$8)^(12/COUNT('1-Kurs'!R$9:R56))-1</f>
        <v>0.17881278522657662</v>
      </c>
      <c r="T44" s="31">
        <f>('1-Kurs'!T56/'1-Kurs'!T$8)^(12/COUNT('1-Kurs'!S$9:S56))-1</f>
        <v>-4.4103886285851712E-2</v>
      </c>
      <c r="U44" s="31">
        <f>('1-Kurs'!U56/'1-Kurs'!U$8)^(12/COUNT('1-Kurs'!T$9:T56))-1</f>
        <v>0.15056402151560655</v>
      </c>
      <c r="V44" s="31">
        <f>('1-Kurs'!V56/'1-Kurs'!V$8)^(12/COUNT('1-Kurs'!U$9:U56))-1</f>
        <v>-3.6530401857683747E-2</v>
      </c>
      <c r="W44" s="31">
        <f>('1-Kurs'!W56/'1-Kurs'!W$8)^(12/COUNT('1-Kurs'!V$9:V56))-1</f>
        <v>1.092515394011051E-2</v>
      </c>
      <c r="X44" s="31">
        <f>('1-Kurs'!X56/'1-Kurs'!X$8)^(12/COUNT('1-Kurs'!W$9:W56))-1</f>
        <v>-0.11617140011340876</v>
      </c>
      <c r="Y44" s="31">
        <f>('1-Kurs'!Y56/'1-Kurs'!Y$8)^(12/COUNT('1-Kurs'!X$9:X56))-1</f>
        <v>-3.6822362205998549E-2</v>
      </c>
      <c r="Z44" s="31">
        <f>('1-Kurs'!Z56/'1-Kurs'!Z$8)^(12/COUNT('1-Kurs'!Y$9:Y56))-1</f>
        <v>2.7920935977165051E-2</v>
      </c>
      <c r="AA44" s="31">
        <f>('1-Kurs'!AA56/'1-Kurs'!AA$8)^(12/COUNT('1-Kurs'!Z$9:Z56))-1</f>
        <v>2.3300179163003865E-2</v>
      </c>
      <c r="AB44" s="31">
        <f>('1-Kurs'!AB56/'1-Kurs'!AB$8)^(12/COUNT('1-Kurs'!A$9:A56))-1</f>
        <v>3.967307214055027E-2</v>
      </c>
      <c r="AC44" s="31">
        <f>('1-Kurs'!AC56/'1-Kurs'!AC$8)^(12/COUNT('1-Kurs'!B$9:B56))-1</f>
        <v>3.0465991813786841E-2</v>
      </c>
      <c r="AD44" s="31">
        <f>SUMPRODUCT(B44:AA44,'1-Kurs'!$B$6:$AA$6)</f>
        <v>2.1159944600436586E-2</v>
      </c>
      <c r="AE44" s="31">
        <f t="shared" si="1"/>
        <v>1.8513127540113684E-2</v>
      </c>
    </row>
    <row r="45" spans="1:31" ht="12.75" customHeight="1" x14ac:dyDescent="0.2">
      <c r="A45" s="9">
        <f>'2-artRendite'!A57</f>
        <v>34730</v>
      </c>
      <c r="B45" s="31">
        <f>('1-Kurs'!B57/'1-Kurs'!B$8)^(12/COUNT('1-Kurs'!A$9:A57))-1</f>
        <v>4.1452012789720216E-2</v>
      </c>
      <c r="C45" s="31">
        <f>('1-Kurs'!C57/'1-Kurs'!C$8)^(12/COUNT('1-Kurs'!B$9:B57))-1</f>
        <v>-4.4687741775854994E-2</v>
      </c>
      <c r="D45" s="31">
        <f>('1-Kurs'!D57/'1-Kurs'!D$8)^(12/COUNT('1-Kurs'!C$9:C57))-1</f>
        <v>2.2626878943222906E-2</v>
      </c>
      <c r="E45" s="31">
        <f>('1-Kurs'!E57/'1-Kurs'!E$8)^(12/COUNT('1-Kurs'!D$9:D57))-1</f>
        <v>9.3373870132525738E-2</v>
      </c>
      <c r="F45" s="31">
        <f>('1-Kurs'!F57/'1-Kurs'!F$8)^(12/COUNT('1-Kurs'!E$9:E57))-1</f>
        <v>-7.2032094756976028E-2</v>
      </c>
      <c r="G45" s="31">
        <f>('1-Kurs'!G57/'1-Kurs'!G$8)^(12/COUNT('1-Kurs'!F$9:F57))-1</f>
        <v>0.10059732893390816</v>
      </c>
      <c r="H45" s="31">
        <f>('1-Kurs'!H57/'1-Kurs'!H$8)^(12/COUNT('1-Kurs'!G$9:G57))-1</f>
        <v>-7.0039120518083919E-3</v>
      </c>
      <c r="I45" s="31">
        <f>('1-Kurs'!I57/'1-Kurs'!I$8)^(12/COUNT('1-Kurs'!H$9:H57))-1</f>
        <v>-6.7993842219131073E-2</v>
      </c>
      <c r="J45" s="31">
        <f>('1-Kurs'!J57/'1-Kurs'!J$8)^(12/COUNT('1-Kurs'!I$9:I57))-1</f>
        <v>0.16529946843725551</v>
      </c>
      <c r="K45" s="31">
        <f>('1-Kurs'!K57/'1-Kurs'!K$8)^(12/COUNT('1-Kurs'!J$9:J57))-1</f>
        <v>-7.7648597780330952E-3</v>
      </c>
      <c r="L45" s="31">
        <f>('1-Kurs'!L57/'1-Kurs'!L$8)^(12/COUNT('1-Kurs'!K$9:K57))-1</f>
        <v>9.2049507712171463E-2</v>
      </c>
      <c r="M45" s="31">
        <f>('1-Kurs'!M57/'1-Kurs'!M$8)^(12/COUNT('1-Kurs'!L$9:L57))-1</f>
        <v>-0.11246274338195039</v>
      </c>
      <c r="N45" s="31">
        <f>('1-Kurs'!N57/'1-Kurs'!N$8)^(12/COUNT('1-Kurs'!M$9:M57))-1</f>
        <v>4.9249657796788915E-2</v>
      </c>
      <c r="O45" s="31">
        <f>('1-Kurs'!O57/'1-Kurs'!O$8)^(12/COUNT('1-Kurs'!N$9:N57))-1</f>
        <v>1.8935977716939556E-2</v>
      </c>
      <c r="P45" s="31">
        <f>('1-Kurs'!P57/'1-Kurs'!P$8)^(12/COUNT('1-Kurs'!O$9:O57))-1</f>
        <v>-1.3365589525441535E-2</v>
      </c>
      <c r="Q45" s="31">
        <f>('1-Kurs'!Q57/'1-Kurs'!Q$8)^(12/COUNT('1-Kurs'!P$9:P57))-1</f>
        <v>-2.6460803165679114E-2</v>
      </c>
      <c r="R45" s="31">
        <f>('1-Kurs'!R57/'1-Kurs'!R$8)^(12/COUNT('1-Kurs'!Q$9:Q57))-1</f>
        <v>7.114263792538611E-2</v>
      </c>
      <c r="S45" s="31">
        <f>('1-Kurs'!S57/'1-Kurs'!S$8)^(12/COUNT('1-Kurs'!R$9:R57))-1</f>
        <v>0.15584631982793384</v>
      </c>
      <c r="T45" s="31">
        <f>('1-Kurs'!T57/'1-Kurs'!T$8)^(12/COUNT('1-Kurs'!S$9:S57))-1</f>
        <v>-2.9112315028152702E-2</v>
      </c>
      <c r="U45" s="31">
        <f>('1-Kurs'!U57/'1-Kurs'!U$8)^(12/COUNT('1-Kurs'!T$9:T57))-1</f>
        <v>0.12855304196698336</v>
      </c>
      <c r="V45" s="31">
        <f>('1-Kurs'!V57/'1-Kurs'!V$8)^(12/COUNT('1-Kurs'!U$9:U57))-1</f>
        <v>-2.5649721811746962E-2</v>
      </c>
      <c r="W45" s="31">
        <f>('1-Kurs'!W57/'1-Kurs'!W$8)^(12/COUNT('1-Kurs'!V$9:V57))-1</f>
        <v>8.8453313585086235E-3</v>
      </c>
      <c r="X45" s="31">
        <f>('1-Kurs'!X57/'1-Kurs'!X$8)^(12/COUNT('1-Kurs'!W$9:W57))-1</f>
        <v>-9.9083912254352979E-2</v>
      </c>
      <c r="Y45" s="31">
        <f>('1-Kurs'!Y57/'1-Kurs'!Y$8)^(12/COUNT('1-Kurs'!X$9:X57))-1</f>
        <v>-4.075113651914597E-2</v>
      </c>
      <c r="Z45" s="31">
        <f>('1-Kurs'!Z57/'1-Kurs'!Z$8)^(12/COUNT('1-Kurs'!Y$9:Y57))-1</f>
        <v>2.5322174156848121E-2</v>
      </c>
      <c r="AA45" s="31">
        <f>('1-Kurs'!AA57/'1-Kurs'!AA$8)^(12/COUNT('1-Kurs'!Z$9:Z57))-1</f>
        <v>2.3852503407599368E-2</v>
      </c>
      <c r="AB45" s="31">
        <f>('1-Kurs'!AB57/'1-Kurs'!AB$8)^(12/COUNT('1-Kurs'!A$9:A57))-1</f>
        <v>3.6067651912156773E-2</v>
      </c>
      <c r="AC45" s="31">
        <f>('1-Kurs'!AC57/'1-Kurs'!AC$8)^(12/COUNT('1-Kurs'!B$9:B57))-1</f>
        <v>2.838652536999442E-2</v>
      </c>
      <c r="AD45" s="31">
        <f>SUMPRODUCT(B45:AA45,'1-Kurs'!$B$6:$AA$6)</f>
        <v>1.7337616878366102E-2</v>
      </c>
      <c r="AE45" s="31">
        <f t="shared" si="1"/>
        <v>1.8730035033790671E-2</v>
      </c>
    </row>
    <row r="46" spans="1:31" ht="12.75" customHeight="1" x14ac:dyDescent="0.2">
      <c r="A46" s="9">
        <f>'2-artRendite'!A58</f>
        <v>34758</v>
      </c>
      <c r="B46" s="31">
        <f>('1-Kurs'!B58/'1-Kurs'!B$8)^(12/COUNT('1-Kurs'!A$9:A58))-1</f>
        <v>-3.6425527608364705E-3</v>
      </c>
      <c r="C46" s="31">
        <f>('1-Kurs'!C58/'1-Kurs'!C$8)^(12/COUNT('1-Kurs'!B$9:B58))-1</f>
        <v>-4.0708069745157172E-2</v>
      </c>
      <c r="D46" s="31">
        <f>('1-Kurs'!D58/'1-Kurs'!D$8)^(12/COUNT('1-Kurs'!C$9:C58))-1</f>
        <v>5.8402855176670432E-2</v>
      </c>
      <c r="E46" s="31">
        <f>('1-Kurs'!E58/'1-Kurs'!E$8)^(12/COUNT('1-Kurs'!D$9:D58))-1</f>
        <v>8.3287919935453703E-2</v>
      </c>
      <c r="F46" s="31">
        <f>('1-Kurs'!F58/'1-Kurs'!F$8)^(12/COUNT('1-Kurs'!E$9:E58))-1</f>
        <v>-6.5059446127420983E-2</v>
      </c>
      <c r="G46" s="31">
        <f>('1-Kurs'!G58/'1-Kurs'!G$8)^(12/COUNT('1-Kurs'!F$9:F58))-1</f>
        <v>0.12704714422370134</v>
      </c>
      <c r="H46" s="31">
        <f>('1-Kurs'!H58/'1-Kurs'!H$8)^(12/COUNT('1-Kurs'!G$9:G58))-1</f>
        <v>-5.406744957193399E-3</v>
      </c>
      <c r="I46" s="31">
        <f>('1-Kurs'!I58/'1-Kurs'!I$8)^(12/COUNT('1-Kurs'!H$9:H58))-1</f>
        <v>-6.5109343141942611E-2</v>
      </c>
      <c r="J46" s="31">
        <f>('1-Kurs'!J58/'1-Kurs'!J$8)^(12/COUNT('1-Kurs'!I$9:I58))-1</f>
        <v>0.15366457037944237</v>
      </c>
      <c r="K46" s="31">
        <f>('1-Kurs'!K58/'1-Kurs'!K$8)^(12/COUNT('1-Kurs'!J$9:J58))-1</f>
        <v>-5.9333420892958566E-3</v>
      </c>
      <c r="L46" s="31">
        <f>('1-Kurs'!L58/'1-Kurs'!L$8)^(12/COUNT('1-Kurs'!K$9:K58))-1</f>
        <v>9.1753582027320979E-2</v>
      </c>
      <c r="M46" s="31">
        <f>('1-Kurs'!M58/'1-Kurs'!M$8)^(12/COUNT('1-Kurs'!L$9:L58))-1</f>
        <v>-9.4731257662216239E-2</v>
      </c>
      <c r="N46" s="31">
        <f>('1-Kurs'!N58/'1-Kurs'!N$8)^(12/COUNT('1-Kurs'!M$9:M58))-1</f>
        <v>-2.9454695932403796E-2</v>
      </c>
      <c r="O46" s="31">
        <f>('1-Kurs'!O58/'1-Kurs'!O$8)^(12/COUNT('1-Kurs'!N$9:N58))-1</f>
        <v>1.1878124698363024E-2</v>
      </c>
      <c r="P46" s="31">
        <f>('1-Kurs'!P58/'1-Kurs'!P$8)^(12/COUNT('1-Kurs'!O$9:O58))-1</f>
        <v>-8.6586043237485422E-3</v>
      </c>
      <c r="Q46" s="31">
        <f>('1-Kurs'!Q58/'1-Kurs'!Q$8)^(12/COUNT('1-Kurs'!P$9:P58))-1</f>
        <v>-2.7902285800308624E-2</v>
      </c>
      <c r="R46" s="31">
        <f>('1-Kurs'!R58/'1-Kurs'!R$8)^(12/COUNT('1-Kurs'!Q$9:Q58))-1</f>
        <v>7.5815292523269795E-2</v>
      </c>
      <c r="S46" s="31">
        <f>('1-Kurs'!S58/'1-Kurs'!S$8)^(12/COUNT('1-Kurs'!R$9:R58))-1</f>
        <v>0.16217662358442064</v>
      </c>
      <c r="T46" s="31">
        <f>('1-Kurs'!T58/'1-Kurs'!T$8)^(12/COUNT('1-Kurs'!S$9:S58))-1</f>
        <v>-2.5400892999516533E-2</v>
      </c>
      <c r="U46" s="31">
        <f>('1-Kurs'!U58/'1-Kurs'!U$8)^(12/COUNT('1-Kurs'!T$9:T58))-1</f>
        <v>0.11374855838827291</v>
      </c>
      <c r="V46" s="31">
        <f>('1-Kurs'!V58/'1-Kurs'!V$8)^(12/COUNT('1-Kurs'!U$9:U58))-1</f>
        <v>-2.0344742914537584E-2</v>
      </c>
      <c r="W46" s="31">
        <f>('1-Kurs'!W58/'1-Kurs'!W$8)^(12/COUNT('1-Kurs'!V$9:V58))-1</f>
        <v>-2.3277081381437137E-2</v>
      </c>
      <c r="X46" s="31">
        <f>('1-Kurs'!X58/'1-Kurs'!X$8)^(12/COUNT('1-Kurs'!W$9:W58))-1</f>
        <v>-9.1001112242481641E-2</v>
      </c>
      <c r="Y46" s="31">
        <f>('1-Kurs'!Y58/'1-Kurs'!Y$8)^(12/COUNT('1-Kurs'!X$9:X58))-1</f>
        <v>-7.2918474673805633E-2</v>
      </c>
      <c r="Z46" s="31">
        <f>('1-Kurs'!Z58/'1-Kurs'!Z$8)^(12/COUNT('1-Kurs'!Y$9:Y58))-1</f>
        <v>2.3428500081955184E-2</v>
      </c>
      <c r="AA46" s="31">
        <f>('1-Kurs'!AA58/'1-Kurs'!AA$8)^(12/COUNT('1-Kurs'!Z$9:Z58))-1</f>
        <v>-2.0602784562074428E-2</v>
      </c>
      <c r="AB46" s="31">
        <f>('1-Kurs'!AB58/'1-Kurs'!AB$8)^(12/COUNT('1-Kurs'!A$9:A58))-1</f>
        <v>3.0893861614934348E-2</v>
      </c>
      <c r="AC46" s="31">
        <f>('1-Kurs'!AC58/'1-Kurs'!AC$8)^(12/COUNT('1-Kurs'!B$9:B58))-1</f>
        <v>2.749066856680793E-2</v>
      </c>
      <c r="AD46" s="31">
        <f>SUMPRODUCT(B46:AA46,'1-Kurs'!$B$6:$AA$6)</f>
        <v>1.1578913065557452E-2</v>
      </c>
      <c r="AE46" s="31">
        <f t="shared" si="1"/>
        <v>1.9314948549376897E-2</v>
      </c>
    </row>
    <row r="47" spans="1:31" ht="12.75" customHeight="1" x14ac:dyDescent="0.2">
      <c r="A47" s="9">
        <f>'2-artRendite'!A59</f>
        <v>34789</v>
      </c>
      <c r="B47" s="31">
        <f>('1-Kurs'!B59/'1-Kurs'!B$8)^(12/COUNT('1-Kurs'!A$9:A59))-1</f>
        <v>7.3555936245233156E-3</v>
      </c>
      <c r="C47" s="31">
        <f>('1-Kurs'!C59/'1-Kurs'!C$8)^(12/COUNT('1-Kurs'!B$9:B59))-1</f>
        <v>-3.3811596793144605E-2</v>
      </c>
      <c r="D47" s="31">
        <f>('1-Kurs'!D59/'1-Kurs'!D$8)^(12/COUNT('1-Kurs'!C$9:C59))-1</f>
        <v>3.7245989308598126E-2</v>
      </c>
      <c r="E47" s="31">
        <f>('1-Kurs'!E59/'1-Kurs'!E$8)^(12/COUNT('1-Kurs'!D$9:D59))-1</f>
        <v>9.8629258660539509E-2</v>
      </c>
      <c r="F47" s="31">
        <f>('1-Kurs'!F59/'1-Kurs'!F$8)^(12/COUNT('1-Kurs'!E$9:E59))-1</f>
        <v>-5.5532239259461824E-2</v>
      </c>
      <c r="G47" s="31">
        <f>('1-Kurs'!G59/'1-Kurs'!G$8)^(12/COUNT('1-Kurs'!F$9:F59))-1</f>
        <v>0.11514474954782572</v>
      </c>
      <c r="H47" s="31">
        <f>('1-Kurs'!H59/'1-Kurs'!H$8)^(12/COUNT('1-Kurs'!G$9:G59))-1</f>
        <v>3.7983706031241571E-3</v>
      </c>
      <c r="I47" s="31">
        <f>('1-Kurs'!I59/'1-Kurs'!I$8)^(12/COUNT('1-Kurs'!H$9:H59))-1</f>
        <v>-6.1710733462946532E-2</v>
      </c>
      <c r="J47" s="31">
        <f>('1-Kurs'!J59/'1-Kurs'!J$8)^(12/COUNT('1-Kurs'!I$9:I59))-1</f>
        <v>0.15158669251857604</v>
      </c>
      <c r="K47" s="31">
        <f>('1-Kurs'!K59/'1-Kurs'!K$8)^(12/COUNT('1-Kurs'!J$9:J59))-1</f>
        <v>-2.2156823043029905E-2</v>
      </c>
      <c r="L47" s="31">
        <f>('1-Kurs'!L59/'1-Kurs'!L$8)^(12/COUNT('1-Kurs'!K$9:K59))-1</f>
        <v>6.7094182307177785E-2</v>
      </c>
      <c r="M47" s="31">
        <f>('1-Kurs'!M59/'1-Kurs'!M$8)^(12/COUNT('1-Kurs'!L$9:L59))-1</f>
        <v>-6.7296052803635154E-2</v>
      </c>
      <c r="N47" s="31">
        <f>('1-Kurs'!N59/'1-Kurs'!N$8)^(12/COUNT('1-Kurs'!M$9:M59))-1</f>
        <v>-1.5658727827439711E-2</v>
      </c>
      <c r="O47" s="31">
        <f>('1-Kurs'!O59/'1-Kurs'!O$8)^(12/COUNT('1-Kurs'!N$9:N59))-1</f>
        <v>4.9494366737243389E-2</v>
      </c>
      <c r="P47" s="31">
        <f>('1-Kurs'!P59/'1-Kurs'!P$8)^(12/COUNT('1-Kurs'!O$9:O59))-1</f>
        <v>-3.529126609965294E-3</v>
      </c>
      <c r="Q47" s="31">
        <f>('1-Kurs'!Q59/'1-Kurs'!Q$8)^(12/COUNT('1-Kurs'!P$9:P59))-1</f>
        <v>-1.2453438190409338E-2</v>
      </c>
      <c r="R47" s="31">
        <f>('1-Kurs'!R59/'1-Kurs'!R$8)^(12/COUNT('1-Kurs'!Q$9:Q59))-1</f>
        <v>6.749708607837146E-2</v>
      </c>
      <c r="S47" s="31">
        <f>('1-Kurs'!S59/'1-Kurs'!S$8)^(12/COUNT('1-Kurs'!R$9:R59))-1</f>
        <v>0.15745160113368284</v>
      </c>
      <c r="T47" s="31">
        <f>('1-Kurs'!T59/'1-Kurs'!T$8)^(12/COUNT('1-Kurs'!S$9:S59))-1</f>
        <v>-2.1748396551953264E-2</v>
      </c>
      <c r="U47" s="31">
        <f>('1-Kurs'!U59/'1-Kurs'!U$8)^(12/COUNT('1-Kurs'!T$9:T59))-1</f>
        <v>0.10966795168495436</v>
      </c>
      <c r="V47" s="31">
        <f>('1-Kurs'!V59/'1-Kurs'!V$8)^(12/COUNT('1-Kurs'!U$9:U59))-1</f>
        <v>-8.6618355060213981E-3</v>
      </c>
      <c r="W47" s="31">
        <f>('1-Kurs'!W59/'1-Kurs'!W$8)^(12/COUNT('1-Kurs'!V$9:V59))-1</f>
        <v>-1.427859358410366E-2</v>
      </c>
      <c r="X47" s="31">
        <f>('1-Kurs'!X59/'1-Kurs'!X$8)^(12/COUNT('1-Kurs'!W$9:W59))-1</f>
        <v>-0.10671950540067487</v>
      </c>
      <c r="Y47" s="31">
        <f>('1-Kurs'!Y59/'1-Kurs'!Y$8)^(12/COUNT('1-Kurs'!X$9:X59))-1</f>
        <v>-6.0923737732242245E-2</v>
      </c>
      <c r="Z47" s="31">
        <f>('1-Kurs'!Z59/'1-Kurs'!Z$8)^(12/COUNT('1-Kurs'!Y$9:Y59))-1</f>
        <v>4.0420801213201907E-2</v>
      </c>
      <c r="AA47" s="31">
        <f>('1-Kurs'!AA59/'1-Kurs'!AA$8)^(12/COUNT('1-Kurs'!Z$9:Z59))-1</f>
        <v>6.63815462720585E-3</v>
      </c>
      <c r="AB47" s="31">
        <f>('1-Kurs'!AB59/'1-Kurs'!AB$8)^(12/COUNT('1-Kurs'!A$9:A59))-1</f>
        <v>3.6206636528218761E-2</v>
      </c>
      <c r="AC47" s="31">
        <f>('1-Kurs'!AC59/'1-Kurs'!AC$8)^(12/COUNT('1-Kurs'!B$9:B59))-1</f>
        <v>3.2873153703679936E-2</v>
      </c>
      <c r="AD47" s="31">
        <f>SUMPRODUCT(B47:AA47,'1-Kurs'!$B$6:$AA$6)</f>
        <v>1.6443999664615256E-2</v>
      </c>
      <c r="AE47" s="31">
        <f t="shared" si="1"/>
        <v>1.9762636863603505E-2</v>
      </c>
    </row>
    <row r="48" spans="1:31" ht="12.75" customHeight="1" x14ac:dyDescent="0.2">
      <c r="A48" s="9">
        <f>'2-artRendite'!A60</f>
        <v>34817</v>
      </c>
      <c r="B48" s="31">
        <f>('1-Kurs'!B60/'1-Kurs'!B$8)^(12/COUNT('1-Kurs'!A$9:A60))-1</f>
        <v>-2.5041230231981348E-3</v>
      </c>
      <c r="C48" s="31">
        <f>('1-Kurs'!C60/'1-Kurs'!C$8)^(12/COUNT('1-Kurs'!B$9:B60))-1</f>
        <v>-1.290044417853653E-2</v>
      </c>
      <c r="D48" s="31">
        <f>('1-Kurs'!D60/'1-Kurs'!D$8)^(12/COUNT('1-Kurs'!C$9:C60))-1</f>
        <v>4.5905088379277315E-2</v>
      </c>
      <c r="E48" s="31">
        <f>('1-Kurs'!E60/'1-Kurs'!E$8)^(12/COUNT('1-Kurs'!D$9:D60))-1</f>
        <v>8.5258026340072623E-2</v>
      </c>
      <c r="F48" s="31">
        <f>('1-Kurs'!F60/'1-Kurs'!F$8)^(12/COUNT('1-Kurs'!E$9:E60))-1</f>
        <v>-5.471880166708476E-2</v>
      </c>
      <c r="G48" s="31">
        <f>('1-Kurs'!G60/'1-Kurs'!G$8)^(12/COUNT('1-Kurs'!F$9:F60))-1</f>
        <v>0.14860603251155124</v>
      </c>
      <c r="H48" s="31">
        <f>('1-Kurs'!H60/'1-Kurs'!H$8)^(12/COUNT('1-Kurs'!G$9:G60))-1</f>
        <v>1.3221604120614572E-3</v>
      </c>
      <c r="I48" s="31">
        <f>('1-Kurs'!I60/'1-Kurs'!I$8)^(12/COUNT('1-Kurs'!H$9:H60))-1</f>
        <v>-4.6907118130566139E-2</v>
      </c>
      <c r="J48" s="31">
        <f>('1-Kurs'!J60/'1-Kurs'!J$8)^(12/COUNT('1-Kurs'!I$9:I60))-1</f>
        <v>0.15450883045287922</v>
      </c>
      <c r="K48" s="31">
        <f>('1-Kurs'!K60/'1-Kurs'!K$8)^(12/COUNT('1-Kurs'!J$9:J60))-1</f>
        <v>-2.3912172986300884E-2</v>
      </c>
      <c r="L48" s="31">
        <f>('1-Kurs'!L60/'1-Kurs'!L$8)^(12/COUNT('1-Kurs'!K$9:K60))-1</f>
        <v>7.1801128616571397E-2</v>
      </c>
      <c r="M48" s="31">
        <f>('1-Kurs'!M60/'1-Kurs'!M$8)^(12/COUNT('1-Kurs'!L$9:L60))-1</f>
        <v>-8.0095325772917114E-2</v>
      </c>
      <c r="N48" s="31">
        <f>('1-Kurs'!N60/'1-Kurs'!N$8)^(12/COUNT('1-Kurs'!M$9:M60))-1</f>
        <v>-2.6709768877341E-2</v>
      </c>
      <c r="O48" s="31">
        <f>('1-Kurs'!O60/'1-Kurs'!O$8)^(12/COUNT('1-Kurs'!N$9:N60))-1</f>
        <v>6.766629356992282E-2</v>
      </c>
      <c r="P48" s="31">
        <f>('1-Kurs'!P60/'1-Kurs'!P$8)^(12/COUNT('1-Kurs'!O$9:O60))-1</f>
        <v>-4.6487340061507343E-3</v>
      </c>
      <c r="Q48" s="31">
        <f>('1-Kurs'!Q60/'1-Kurs'!Q$8)^(12/COUNT('1-Kurs'!P$9:P60))-1</f>
        <v>-1.8031736023190525E-2</v>
      </c>
      <c r="R48" s="31">
        <f>('1-Kurs'!R60/'1-Kurs'!R$8)^(12/COUNT('1-Kurs'!Q$9:Q60))-1</f>
        <v>7.315374362922844E-2</v>
      </c>
      <c r="S48" s="31">
        <f>('1-Kurs'!S60/'1-Kurs'!S$8)^(12/COUNT('1-Kurs'!R$9:R60))-1</f>
        <v>0.12189330407507426</v>
      </c>
      <c r="T48" s="31">
        <f>('1-Kurs'!T60/'1-Kurs'!T$8)^(12/COUNT('1-Kurs'!S$9:S60))-1</f>
        <v>1.6601696903568719E-3</v>
      </c>
      <c r="U48" s="31">
        <f>('1-Kurs'!U60/'1-Kurs'!U$8)^(12/COUNT('1-Kurs'!T$9:T60))-1</f>
        <v>0.11416615721523171</v>
      </c>
      <c r="V48" s="31">
        <f>('1-Kurs'!V60/'1-Kurs'!V$8)^(12/COUNT('1-Kurs'!U$9:U60))-1</f>
        <v>6.8569865697816201E-3</v>
      </c>
      <c r="W48" s="31">
        <f>('1-Kurs'!W60/'1-Kurs'!W$8)^(12/COUNT('1-Kurs'!V$9:V60))-1</f>
        <v>-2.3459247798399696E-3</v>
      </c>
      <c r="X48" s="31">
        <f>('1-Kurs'!X60/'1-Kurs'!X$8)^(12/COUNT('1-Kurs'!W$9:W60))-1</f>
        <v>-9.1812377091733288E-2</v>
      </c>
      <c r="Y48" s="31">
        <f>('1-Kurs'!Y60/'1-Kurs'!Y$8)^(12/COUNT('1-Kurs'!X$9:X60))-1</f>
        <v>-5.373032100880204E-2</v>
      </c>
      <c r="Z48" s="31">
        <f>('1-Kurs'!Z60/'1-Kurs'!Z$8)^(12/COUNT('1-Kurs'!Y$9:Y60))-1</f>
        <v>4.0420457063921722E-2</v>
      </c>
      <c r="AA48" s="31">
        <f>('1-Kurs'!AA60/'1-Kurs'!AA$8)^(12/COUNT('1-Kurs'!Z$9:Z60))-1</f>
        <v>1.4000945595957104E-2</v>
      </c>
      <c r="AB48" s="31">
        <f>('1-Kurs'!AB60/'1-Kurs'!AB$8)^(12/COUNT('1-Kurs'!A$9:A60))-1</f>
        <v>4.0246056639333894E-2</v>
      </c>
      <c r="AC48" s="31">
        <f>('1-Kurs'!AC60/'1-Kurs'!AC$8)^(12/COUNT('1-Kurs'!B$9:B60))-1</f>
        <v>3.6953667556798964E-2</v>
      </c>
      <c r="AD48" s="31">
        <f>SUMPRODUCT(B48:AA48,'1-Kurs'!$B$6:$AA$6)</f>
        <v>2.0342402945239493E-2</v>
      </c>
      <c r="AE48" s="31">
        <f t="shared" si="1"/>
        <v>1.99036536940944E-2</v>
      </c>
    </row>
    <row r="49" spans="1:31" ht="12.75" customHeight="1" x14ac:dyDescent="0.2">
      <c r="A49" s="9">
        <f>'2-artRendite'!A61</f>
        <v>34850</v>
      </c>
      <c r="B49" s="31">
        <f>('1-Kurs'!B61/'1-Kurs'!B$8)^(12/COUNT('1-Kurs'!A$9:A61))-1</f>
        <v>4.4171904499339387E-3</v>
      </c>
      <c r="C49" s="31">
        <f>('1-Kurs'!C61/'1-Kurs'!C$8)^(12/COUNT('1-Kurs'!B$9:B61))-1</f>
        <v>-1.9573213934412581E-2</v>
      </c>
      <c r="D49" s="31">
        <f>('1-Kurs'!D61/'1-Kurs'!D$8)^(12/COUNT('1-Kurs'!C$9:C61))-1</f>
        <v>1.7315548399372771E-2</v>
      </c>
      <c r="E49" s="31">
        <f>('1-Kurs'!E61/'1-Kurs'!E$8)^(12/COUNT('1-Kurs'!D$9:D61))-1</f>
        <v>9.2322216711917537E-2</v>
      </c>
      <c r="F49" s="31">
        <f>('1-Kurs'!F61/'1-Kurs'!F$8)^(12/COUNT('1-Kurs'!E$9:E61))-1</f>
        <v>-4.3700562402283594E-2</v>
      </c>
      <c r="G49" s="31">
        <f>('1-Kurs'!G61/'1-Kurs'!G$8)^(12/COUNT('1-Kurs'!F$9:F61))-1</f>
        <v>0.15712284521258768</v>
      </c>
      <c r="H49" s="31">
        <f>('1-Kurs'!H61/'1-Kurs'!H$8)^(12/COUNT('1-Kurs'!G$9:G61))-1</f>
        <v>5.0938963298774453E-5</v>
      </c>
      <c r="I49" s="31">
        <f>('1-Kurs'!I61/'1-Kurs'!I$8)^(12/COUNT('1-Kurs'!H$9:H61))-1</f>
        <v>-5.1825449721912498E-2</v>
      </c>
      <c r="J49" s="31">
        <f>('1-Kurs'!J61/'1-Kurs'!J$8)^(12/COUNT('1-Kurs'!I$9:I61))-1</f>
        <v>0.17501149991279408</v>
      </c>
      <c r="K49" s="31">
        <f>('1-Kurs'!K61/'1-Kurs'!K$8)^(12/COUNT('1-Kurs'!J$9:J61))-1</f>
        <v>-1.6469569794846151E-2</v>
      </c>
      <c r="L49" s="31">
        <f>('1-Kurs'!L61/'1-Kurs'!L$8)^(12/COUNT('1-Kurs'!K$9:K61))-1</f>
        <v>6.1349225176307698E-2</v>
      </c>
      <c r="M49" s="31">
        <f>('1-Kurs'!M61/'1-Kurs'!M$8)^(12/COUNT('1-Kurs'!L$9:L61))-1</f>
        <v>-7.3864310799903965E-2</v>
      </c>
      <c r="N49" s="31">
        <f>('1-Kurs'!N61/'1-Kurs'!N$8)^(12/COUNT('1-Kurs'!M$9:M61))-1</f>
        <v>-1.8566798210836177E-2</v>
      </c>
      <c r="O49" s="31">
        <f>('1-Kurs'!O61/'1-Kurs'!O$8)^(12/COUNT('1-Kurs'!N$9:N61))-1</f>
        <v>4.7192866289074376E-2</v>
      </c>
      <c r="P49" s="31">
        <f>('1-Kurs'!P61/'1-Kurs'!P$8)^(12/COUNT('1-Kurs'!O$9:O61))-1</f>
        <v>-3.08413366400484E-3</v>
      </c>
      <c r="Q49" s="31">
        <f>('1-Kurs'!Q61/'1-Kurs'!Q$8)^(12/COUNT('1-Kurs'!P$9:P61))-1</f>
        <v>-1.269051436068791E-2</v>
      </c>
      <c r="R49" s="31">
        <f>('1-Kurs'!R61/'1-Kurs'!R$8)^(12/COUNT('1-Kurs'!Q$9:Q61))-1</f>
        <v>7.2716596683867873E-2</v>
      </c>
      <c r="S49" s="31">
        <f>('1-Kurs'!S61/'1-Kurs'!S$8)^(12/COUNT('1-Kurs'!R$9:R61))-1</f>
        <v>0.12428471775530547</v>
      </c>
      <c r="T49" s="31">
        <f>('1-Kurs'!T61/'1-Kurs'!T$8)^(12/COUNT('1-Kurs'!S$9:S61))-1</f>
        <v>-3.2821277719533581E-3</v>
      </c>
      <c r="U49" s="31">
        <f>('1-Kurs'!U61/'1-Kurs'!U$8)^(12/COUNT('1-Kurs'!T$9:T61))-1</f>
        <v>0.12881630644990816</v>
      </c>
      <c r="V49" s="31">
        <f>('1-Kurs'!V61/'1-Kurs'!V$8)^(12/COUNT('1-Kurs'!U$9:U61))-1</f>
        <v>-5.5852791595898399E-3</v>
      </c>
      <c r="W49" s="31">
        <f>('1-Kurs'!W61/'1-Kurs'!W$8)^(12/COUNT('1-Kurs'!V$9:V61))-1</f>
        <v>-1.6764949453085709E-2</v>
      </c>
      <c r="X49" s="31">
        <f>('1-Kurs'!X61/'1-Kurs'!X$8)^(12/COUNT('1-Kurs'!W$9:W61))-1</f>
        <v>-9.5902497255659691E-2</v>
      </c>
      <c r="Y49" s="31">
        <f>('1-Kurs'!Y61/'1-Kurs'!Y$8)^(12/COUNT('1-Kurs'!X$9:X61))-1</f>
        <v>-5.4732236849396987E-2</v>
      </c>
      <c r="Z49" s="31">
        <f>('1-Kurs'!Z61/'1-Kurs'!Z$8)^(12/COUNT('1-Kurs'!Y$9:Y61))-1</f>
        <v>3.5297196705962319E-2</v>
      </c>
      <c r="AA49" s="31">
        <f>('1-Kurs'!AA61/'1-Kurs'!AA$8)^(12/COUNT('1-Kurs'!Z$9:Z61))-1</f>
        <v>1.9152946851105801E-2</v>
      </c>
      <c r="AB49" s="31">
        <f>('1-Kurs'!AB61/'1-Kurs'!AB$8)^(12/COUNT('1-Kurs'!A$9:A61))-1</f>
        <v>3.9553327401462335E-2</v>
      </c>
      <c r="AC49" s="31">
        <f>('1-Kurs'!AC61/'1-Kurs'!AC$8)^(12/COUNT('1-Kurs'!B$9:B61))-1</f>
        <v>3.4636429815700698E-2</v>
      </c>
      <c r="AD49" s="31">
        <f>SUMPRODUCT(B49:AA49,'1-Kurs'!$B$6:$AA$6)</f>
        <v>1.9961863545494736E-2</v>
      </c>
      <c r="AE49" s="31">
        <f t="shared" si="1"/>
        <v>1.9591463855967599E-2</v>
      </c>
    </row>
    <row r="50" spans="1:31" ht="12.75" customHeight="1" x14ac:dyDescent="0.2">
      <c r="A50" s="9">
        <f>'2-artRendite'!A62</f>
        <v>34880</v>
      </c>
      <c r="B50" s="31">
        <f>('1-Kurs'!B62/'1-Kurs'!B$8)^(12/COUNT('1-Kurs'!A$9:A62))-1</f>
        <v>1.4684440281822475E-3</v>
      </c>
      <c r="C50" s="31">
        <f>('1-Kurs'!C62/'1-Kurs'!C$8)^(12/COUNT('1-Kurs'!B$9:B62))-1</f>
        <v>-3.3568130898000481E-2</v>
      </c>
      <c r="D50" s="31">
        <f>('1-Kurs'!D62/'1-Kurs'!D$8)^(12/COUNT('1-Kurs'!C$9:C62))-1</f>
        <v>-2.1956811996275194E-2</v>
      </c>
      <c r="E50" s="31">
        <f>('1-Kurs'!E62/'1-Kurs'!E$8)^(12/COUNT('1-Kurs'!D$9:D62))-1</f>
        <v>0.1069406409256477</v>
      </c>
      <c r="F50" s="31">
        <f>('1-Kurs'!F62/'1-Kurs'!F$8)^(12/COUNT('1-Kurs'!E$9:E62))-1</f>
        <v>-3.7865282964967828E-2</v>
      </c>
      <c r="G50" s="31">
        <f>('1-Kurs'!G62/'1-Kurs'!G$8)^(12/COUNT('1-Kurs'!F$9:F62))-1</f>
        <v>0.15482858272602451</v>
      </c>
      <c r="H50" s="31">
        <f>('1-Kurs'!H62/'1-Kurs'!H$8)^(12/COUNT('1-Kurs'!G$9:G62))-1</f>
        <v>-6.6896720001818899E-5</v>
      </c>
      <c r="I50" s="31">
        <f>('1-Kurs'!I62/'1-Kurs'!I$8)^(12/COUNT('1-Kurs'!H$9:H62))-1</f>
        <v>-6.3115964595768514E-2</v>
      </c>
      <c r="J50" s="31">
        <f>('1-Kurs'!J62/'1-Kurs'!J$8)^(12/COUNT('1-Kurs'!I$9:I62))-1</f>
        <v>0.22902378288584235</v>
      </c>
      <c r="K50" s="31">
        <f>('1-Kurs'!K62/'1-Kurs'!K$8)^(12/COUNT('1-Kurs'!J$9:J62))-1</f>
        <v>-2.3893038117295262E-3</v>
      </c>
      <c r="L50" s="31">
        <f>('1-Kurs'!L62/'1-Kurs'!L$8)^(12/COUNT('1-Kurs'!K$9:K62))-1</f>
        <v>7.3277863029486801E-2</v>
      </c>
      <c r="M50" s="31">
        <f>('1-Kurs'!M62/'1-Kurs'!M$8)^(12/COUNT('1-Kurs'!L$9:L62))-1</f>
        <v>-0.1017585222503179</v>
      </c>
      <c r="N50" s="31">
        <f>('1-Kurs'!N62/'1-Kurs'!N$8)^(12/COUNT('1-Kurs'!M$9:M62))-1</f>
        <v>4.0082349838121978E-3</v>
      </c>
      <c r="O50" s="31">
        <f>('1-Kurs'!O62/'1-Kurs'!O$8)^(12/COUNT('1-Kurs'!N$9:N62))-1</f>
        <v>3.4050062049879148E-2</v>
      </c>
      <c r="P50" s="31">
        <f>('1-Kurs'!P62/'1-Kurs'!P$8)^(12/COUNT('1-Kurs'!O$9:O62))-1</f>
        <v>-3.6780460220970923E-3</v>
      </c>
      <c r="Q50" s="31">
        <f>('1-Kurs'!Q62/'1-Kurs'!Q$8)^(12/COUNT('1-Kurs'!P$9:P62))-1</f>
        <v>-1.2760841385574206E-2</v>
      </c>
      <c r="R50" s="31">
        <f>('1-Kurs'!R62/'1-Kurs'!R$8)^(12/COUNT('1-Kurs'!Q$9:Q62))-1</f>
        <v>7.4338357021171753E-2</v>
      </c>
      <c r="S50" s="31">
        <f>('1-Kurs'!S62/'1-Kurs'!S$8)^(12/COUNT('1-Kurs'!R$9:R62))-1</f>
        <v>0.13807534111446462</v>
      </c>
      <c r="T50" s="31">
        <f>('1-Kurs'!T62/'1-Kurs'!T$8)^(12/COUNT('1-Kurs'!S$9:S62))-1</f>
        <v>-1.1605430951863727E-2</v>
      </c>
      <c r="U50" s="31">
        <f>('1-Kurs'!U62/'1-Kurs'!U$8)^(12/COUNT('1-Kurs'!T$9:T62))-1</f>
        <v>0.16814839107568536</v>
      </c>
      <c r="V50" s="31">
        <f>('1-Kurs'!V62/'1-Kurs'!V$8)^(12/COUNT('1-Kurs'!U$9:U62))-1</f>
        <v>-2.0662846558943349E-2</v>
      </c>
      <c r="W50" s="31">
        <f>('1-Kurs'!W62/'1-Kurs'!W$8)^(12/COUNT('1-Kurs'!V$9:V62))-1</f>
        <v>-2.0540947527420639E-2</v>
      </c>
      <c r="X50" s="31">
        <f>('1-Kurs'!X62/'1-Kurs'!X$8)^(12/COUNT('1-Kurs'!W$9:W62))-1</f>
        <v>-0.10910712782202237</v>
      </c>
      <c r="Y50" s="31">
        <f>('1-Kurs'!Y62/'1-Kurs'!Y$8)^(12/COUNT('1-Kurs'!X$9:X62))-1</f>
        <v>-5.0394514159237569E-2</v>
      </c>
      <c r="Z50" s="31">
        <f>('1-Kurs'!Z62/'1-Kurs'!Z$8)^(12/COUNT('1-Kurs'!Y$9:Y62))-1</f>
        <v>3.7101576941433345E-2</v>
      </c>
      <c r="AA50" s="31">
        <f>('1-Kurs'!AA62/'1-Kurs'!AA$8)^(12/COUNT('1-Kurs'!Z$9:Z62))-1</f>
        <v>4.8331194199025429E-2</v>
      </c>
      <c r="AB50" s="31">
        <f>('1-Kurs'!AB62/'1-Kurs'!AB$8)^(12/COUNT('1-Kurs'!A$9:A62))-1</f>
        <v>4.1518543675095554E-2</v>
      </c>
      <c r="AC50" s="31">
        <f>('1-Kurs'!AC62/'1-Kurs'!AC$8)^(12/COUNT('1-Kurs'!B$9:B62))-1</f>
        <v>3.1701982273737661E-2</v>
      </c>
      <c r="AD50" s="31">
        <f>SUMPRODUCT(B50:AA50,'1-Kurs'!$B$6:$AA$6)</f>
        <v>2.2312377050632125E-2</v>
      </c>
      <c r="AE50" s="31">
        <f t="shared" si="1"/>
        <v>1.9206166624463429E-2</v>
      </c>
    </row>
    <row r="51" spans="1:31" ht="12.75" customHeight="1" x14ac:dyDescent="0.2">
      <c r="A51" s="9">
        <f>'2-artRendite'!A63</f>
        <v>34911</v>
      </c>
      <c r="B51" s="31">
        <f>('1-Kurs'!B63/'1-Kurs'!B$8)^(12/COUNT('1-Kurs'!A$9:A63))-1</f>
        <v>9.8886840524741171E-3</v>
      </c>
      <c r="C51" s="31">
        <f>('1-Kurs'!C63/'1-Kurs'!C$8)^(12/COUNT('1-Kurs'!B$9:B63))-1</f>
        <v>-3.5180227458473046E-2</v>
      </c>
      <c r="D51" s="31">
        <f>('1-Kurs'!D63/'1-Kurs'!D$8)^(12/COUNT('1-Kurs'!C$9:C63))-1</f>
        <v>3.6039296856147374E-3</v>
      </c>
      <c r="E51" s="31">
        <f>('1-Kurs'!E63/'1-Kurs'!E$8)^(12/COUNT('1-Kurs'!D$9:D63))-1</f>
        <v>0.10355043052652446</v>
      </c>
      <c r="F51" s="31">
        <f>('1-Kurs'!F63/'1-Kurs'!F$8)^(12/COUNT('1-Kurs'!E$9:E63))-1</f>
        <v>-3.3381623386419812E-2</v>
      </c>
      <c r="G51" s="31">
        <f>('1-Kurs'!G63/'1-Kurs'!G$8)^(12/COUNT('1-Kurs'!F$9:F63))-1</f>
        <v>0.13228656453336018</v>
      </c>
      <c r="H51" s="31">
        <f>('1-Kurs'!H63/'1-Kurs'!H$8)^(12/COUNT('1-Kurs'!G$9:G63))-1</f>
        <v>-1.1031236308670644E-3</v>
      </c>
      <c r="I51" s="31">
        <f>('1-Kurs'!I63/'1-Kurs'!I$8)^(12/COUNT('1-Kurs'!H$9:H63))-1</f>
        <v>-5.6172545896719273E-2</v>
      </c>
      <c r="J51" s="31">
        <f>('1-Kurs'!J63/'1-Kurs'!J$8)^(12/COUNT('1-Kurs'!I$9:I63))-1</f>
        <v>0.22781130517247017</v>
      </c>
      <c r="K51" s="31">
        <f>('1-Kurs'!K63/'1-Kurs'!K$8)^(12/COUNT('1-Kurs'!J$9:J63))-1</f>
        <v>6.4753639288148701E-3</v>
      </c>
      <c r="L51" s="31">
        <f>('1-Kurs'!L63/'1-Kurs'!L$8)^(12/COUNT('1-Kurs'!K$9:K63))-1</f>
        <v>7.877301628263722E-2</v>
      </c>
      <c r="M51" s="31">
        <f>('1-Kurs'!M63/'1-Kurs'!M$8)^(12/COUNT('1-Kurs'!L$9:L63))-1</f>
        <v>-9.3633558424793706E-2</v>
      </c>
      <c r="N51" s="31">
        <f>('1-Kurs'!N63/'1-Kurs'!N$8)^(12/COUNT('1-Kurs'!M$9:M63))-1</f>
        <v>1.450154433514883E-2</v>
      </c>
      <c r="O51" s="31">
        <f>('1-Kurs'!O63/'1-Kurs'!O$8)^(12/COUNT('1-Kurs'!N$9:N63))-1</f>
        <v>3.3900332113447673E-2</v>
      </c>
      <c r="P51" s="31">
        <f>('1-Kurs'!P63/'1-Kurs'!P$8)^(12/COUNT('1-Kurs'!O$9:O63))-1</f>
        <v>4.2727697739248782E-3</v>
      </c>
      <c r="Q51" s="31">
        <f>('1-Kurs'!Q63/'1-Kurs'!Q$8)^(12/COUNT('1-Kurs'!P$9:P63))-1</f>
        <v>-2.6232835584930614E-3</v>
      </c>
      <c r="R51" s="31">
        <f>('1-Kurs'!R63/'1-Kurs'!R$8)^(12/COUNT('1-Kurs'!Q$9:Q63))-1</f>
        <v>7.9198704085068572E-2</v>
      </c>
      <c r="S51" s="31">
        <f>('1-Kurs'!S63/'1-Kurs'!S$8)^(12/COUNT('1-Kurs'!R$9:R63))-1</f>
        <v>0.12982621219780111</v>
      </c>
      <c r="T51" s="31">
        <f>('1-Kurs'!T63/'1-Kurs'!T$8)^(12/COUNT('1-Kurs'!S$9:S63))-1</f>
        <v>-8.2883141282634742E-3</v>
      </c>
      <c r="U51" s="31">
        <f>('1-Kurs'!U63/'1-Kurs'!U$8)^(12/COUNT('1-Kurs'!T$9:T63))-1</f>
        <v>0.17629244094180296</v>
      </c>
      <c r="V51" s="31">
        <f>('1-Kurs'!V63/'1-Kurs'!V$8)^(12/COUNT('1-Kurs'!U$9:U63))-1</f>
        <v>-1.5468862586895282E-2</v>
      </c>
      <c r="W51" s="31">
        <f>('1-Kurs'!W63/'1-Kurs'!W$8)^(12/COUNT('1-Kurs'!V$9:V63))-1</f>
        <v>-1.6375923054793073E-2</v>
      </c>
      <c r="X51" s="31">
        <f>('1-Kurs'!X63/'1-Kurs'!X$8)^(12/COUNT('1-Kurs'!W$9:W63))-1</f>
        <v>-0.11446320424762013</v>
      </c>
      <c r="Y51" s="31">
        <f>('1-Kurs'!Y63/'1-Kurs'!Y$8)^(12/COUNT('1-Kurs'!X$9:X63))-1</f>
        <v>-4.8033507232417172E-2</v>
      </c>
      <c r="Z51" s="31">
        <f>('1-Kurs'!Z63/'1-Kurs'!Z$8)^(12/COUNT('1-Kurs'!Y$9:Y63))-1</f>
        <v>2.9695110188684648E-2</v>
      </c>
      <c r="AA51" s="31">
        <f>('1-Kurs'!AA63/'1-Kurs'!AA$8)^(12/COUNT('1-Kurs'!Z$9:Z63))-1</f>
        <v>4.2955379346083955E-2</v>
      </c>
      <c r="AB51" s="31">
        <f>('1-Kurs'!AB63/'1-Kurs'!AB$8)^(12/COUNT('1-Kurs'!A$9:A63))-1</f>
        <v>4.4155295634963121E-2</v>
      </c>
      <c r="AC51" s="31">
        <f>('1-Kurs'!AC63/'1-Kurs'!AC$8)^(12/COUNT('1-Kurs'!B$9:B63))-1</f>
        <v>3.5453576503065243E-2</v>
      </c>
      <c r="AD51" s="31">
        <f>SUMPRODUCT(B51:AA51,'1-Kurs'!$B$6:$AA$6)</f>
        <v>2.4934908213773199E-2</v>
      </c>
      <c r="AE51" s="31">
        <f t="shared" si="1"/>
        <v>1.9220387421189922E-2</v>
      </c>
    </row>
    <row r="52" spans="1:31" ht="12.75" customHeight="1" x14ac:dyDescent="0.2">
      <c r="A52" s="9">
        <f>'2-artRendite'!A64</f>
        <v>34942</v>
      </c>
      <c r="B52" s="31">
        <f>('1-Kurs'!B64/'1-Kurs'!B$8)^(12/COUNT('1-Kurs'!A$9:A64))-1</f>
        <v>1.2607256365138042E-3</v>
      </c>
      <c r="C52" s="31">
        <f>('1-Kurs'!C64/'1-Kurs'!C$8)^(12/COUNT('1-Kurs'!B$9:B64))-1</f>
        <v>-3.0358746501334855E-2</v>
      </c>
      <c r="D52" s="31">
        <f>('1-Kurs'!D64/'1-Kurs'!D$8)^(12/COUNT('1-Kurs'!C$9:C64))-1</f>
        <v>9.6287101387708685E-3</v>
      </c>
      <c r="E52" s="31">
        <f>('1-Kurs'!E64/'1-Kurs'!E$8)^(12/COUNT('1-Kurs'!D$9:D64))-1</f>
        <v>0.10568153973045691</v>
      </c>
      <c r="F52" s="31">
        <f>('1-Kurs'!F64/'1-Kurs'!F$8)^(12/COUNT('1-Kurs'!E$9:E64))-1</f>
        <v>-2.3282273819512644E-2</v>
      </c>
      <c r="G52" s="31">
        <f>('1-Kurs'!G64/'1-Kurs'!G$8)^(12/COUNT('1-Kurs'!F$9:F64))-1</f>
        <v>0.16488709771798393</v>
      </c>
      <c r="H52" s="31">
        <f>('1-Kurs'!H64/'1-Kurs'!H$8)^(12/COUNT('1-Kurs'!G$9:G64))-1</f>
        <v>-9.0621866587137223E-4</v>
      </c>
      <c r="I52" s="31">
        <f>('1-Kurs'!I64/'1-Kurs'!I$8)^(12/COUNT('1-Kurs'!H$9:H64))-1</f>
        <v>-4.8824781602536338E-2</v>
      </c>
      <c r="J52" s="31">
        <f>('1-Kurs'!J64/'1-Kurs'!J$8)^(12/COUNT('1-Kurs'!I$9:I64))-1</f>
        <v>0.22429020091357588</v>
      </c>
      <c r="K52" s="31">
        <f>('1-Kurs'!K64/'1-Kurs'!K$8)^(12/COUNT('1-Kurs'!J$9:J64))-1</f>
        <v>9.43810103900522E-3</v>
      </c>
      <c r="L52" s="31">
        <f>('1-Kurs'!L64/'1-Kurs'!L$8)^(12/COUNT('1-Kurs'!K$9:K64))-1</f>
        <v>6.9315294694920926E-2</v>
      </c>
      <c r="M52" s="31">
        <f>('1-Kurs'!M64/'1-Kurs'!M$8)^(12/COUNT('1-Kurs'!L$9:L64))-1</f>
        <v>-8.8232543670499819E-2</v>
      </c>
      <c r="N52" s="31">
        <f>('1-Kurs'!N64/'1-Kurs'!N$8)^(12/COUNT('1-Kurs'!M$9:M64))-1</f>
        <v>6.3949548314374827E-3</v>
      </c>
      <c r="O52" s="31">
        <f>('1-Kurs'!O64/'1-Kurs'!O$8)^(12/COUNT('1-Kurs'!N$9:N64))-1</f>
        <v>4.5944258672620197E-2</v>
      </c>
      <c r="P52" s="31">
        <f>('1-Kurs'!P64/'1-Kurs'!P$8)^(12/COUNT('1-Kurs'!O$9:O64))-1</f>
        <v>8.3438425007875683E-3</v>
      </c>
      <c r="Q52" s="31">
        <f>('1-Kurs'!Q64/'1-Kurs'!Q$8)^(12/COUNT('1-Kurs'!P$9:P64))-1</f>
        <v>1.0520404169822584E-3</v>
      </c>
      <c r="R52" s="31">
        <f>('1-Kurs'!R64/'1-Kurs'!R$8)^(12/COUNT('1-Kurs'!Q$9:Q64))-1</f>
        <v>7.9078771787385538E-2</v>
      </c>
      <c r="S52" s="31">
        <f>('1-Kurs'!S64/'1-Kurs'!S$8)^(12/COUNT('1-Kurs'!R$9:R64))-1</f>
        <v>0.13668427406323658</v>
      </c>
      <c r="T52" s="31">
        <f>('1-Kurs'!T64/'1-Kurs'!T$8)^(12/COUNT('1-Kurs'!S$9:S64))-1</f>
        <v>-3.0612770971327752E-3</v>
      </c>
      <c r="U52" s="31">
        <f>('1-Kurs'!U64/'1-Kurs'!U$8)^(12/COUNT('1-Kurs'!T$9:T64))-1</f>
        <v>0.16705996784348653</v>
      </c>
      <c r="V52" s="31">
        <f>('1-Kurs'!V64/'1-Kurs'!V$8)^(12/COUNT('1-Kurs'!U$9:U64))-1</f>
        <v>-1.0068778806989531E-2</v>
      </c>
      <c r="W52" s="31">
        <f>('1-Kurs'!W64/'1-Kurs'!W$8)^(12/COUNT('1-Kurs'!V$9:V64))-1</f>
        <v>-2.9702391202286682E-2</v>
      </c>
      <c r="X52" s="31">
        <f>('1-Kurs'!X64/'1-Kurs'!X$8)^(12/COUNT('1-Kurs'!W$9:W64))-1</f>
        <v>-0.10171368629602673</v>
      </c>
      <c r="Y52" s="31">
        <f>('1-Kurs'!Y64/'1-Kurs'!Y$8)^(12/COUNT('1-Kurs'!X$9:X64))-1</f>
        <v>-5.1587551102732832E-2</v>
      </c>
      <c r="Z52" s="31">
        <f>('1-Kurs'!Z64/'1-Kurs'!Z$8)^(12/COUNT('1-Kurs'!Y$9:Y64))-1</f>
        <v>3.3629246937156188E-2</v>
      </c>
      <c r="AA52" s="31">
        <f>('1-Kurs'!AA64/'1-Kurs'!AA$8)^(12/COUNT('1-Kurs'!Z$9:Z64))-1</f>
        <v>3.3892488949578858E-2</v>
      </c>
      <c r="AB52" s="31">
        <f>('1-Kurs'!AB64/'1-Kurs'!AB$8)^(12/COUNT('1-Kurs'!A$9:A64))-1</f>
        <v>4.6364942652299401E-2</v>
      </c>
      <c r="AC52" s="31">
        <f>('1-Kurs'!AC64/'1-Kurs'!AC$8)^(12/COUNT('1-Kurs'!B$9:B64))-1</f>
        <v>3.8570863546574019E-2</v>
      </c>
      <c r="AD52" s="31">
        <f>SUMPRODUCT(B52:AA52,'1-Kurs'!$B$6:$AA$6)</f>
        <v>2.7263202581114424E-2</v>
      </c>
      <c r="AE52" s="31">
        <f t="shared" si="1"/>
        <v>1.9101740071184977E-2</v>
      </c>
    </row>
    <row r="53" spans="1:31" ht="12.75" customHeight="1" x14ac:dyDescent="0.2">
      <c r="A53" s="9">
        <f>'2-artRendite'!A65</f>
        <v>34971</v>
      </c>
      <c r="B53" s="31">
        <f>('1-Kurs'!B65/'1-Kurs'!B$8)^(12/COUNT('1-Kurs'!A$9:A65))-1</f>
        <v>-2.3726374714868603E-3</v>
      </c>
      <c r="C53" s="31">
        <f>('1-Kurs'!C65/'1-Kurs'!C$8)^(12/COUNT('1-Kurs'!B$9:B65))-1</f>
        <v>-2.9664171574461995E-2</v>
      </c>
      <c r="D53" s="31">
        <f>('1-Kurs'!D65/'1-Kurs'!D$8)^(12/COUNT('1-Kurs'!C$9:C65))-1</f>
        <v>-3.7267318056270815E-2</v>
      </c>
      <c r="E53" s="31">
        <f>('1-Kurs'!E65/'1-Kurs'!E$8)^(12/COUNT('1-Kurs'!D$9:D65))-1</f>
        <v>0.10420769044720979</v>
      </c>
      <c r="F53" s="31">
        <f>('1-Kurs'!F65/'1-Kurs'!F$8)^(12/COUNT('1-Kurs'!E$9:E65))-1</f>
        <v>-9.6719568998457905E-3</v>
      </c>
      <c r="G53" s="31">
        <f>('1-Kurs'!G65/'1-Kurs'!G$8)^(12/COUNT('1-Kurs'!F$9:F65))-1</f>
        <v>0.17938697907638823</v>
      </c>
      <c r="H53" s="31">
        <f>('1-Kurs'!H65/'1-Kurs'!H$8)^(12/COUNT('1-Kurs'!G$9:G65))-1</f>
        <v>-2.0091778123954018E-4</v>
      </c>
      <c r="I53" s="31">
        <f>('1-Kurs'!I65/'1-Kurs'!I$8)^(12/COUNT('1-Kurs'!H$9:H65))-1</f>
        <v>-5.5576790878276938E-2</v>
      </c>
      <c r="J53" s="31">
        <f>('1-Kurs'!J65/'1-Kurs'!J$8)^(12/COUNT('1-Kurs'!I$9:I65))-1</f>
        <v>0.23787197085898226</v>
      </c>
      <c r="K53" s="31">
        <f>('1-Kurs'!K65/'1-Kurs'!K$8)^(12/COUNT('1-Kurs'!J$9:J65))-1</f>
        <v>1.9714013197650981E-2</v>
      </c>
      <c r="L53" s="31">
        <f>('1-Kurs'!L65/'1-Kurs'!L$8)^(12/COUNT('1-Kurs'!K$9:K65))-1</f>
        <v>7.4167604180104041E-2</v>
      </c>
      <c r="M53" s="31">
        <f>('1-Kurs'!M65/'1-Kurs'!M$8)^(12/COUNT('1-Kurs'!L$9:L65))-1</f>
        <v>-9.6552976666774759E-2</v>
      </c>
      <c r="N53" s="31">
        <f>('1-Kurs'!N65/'1-Kurs'!N$8)^(12/COUNT('1-Kurs'!M$9:M65))-1</f>
        <v>9.4527053538451256E-4</v>
      </c>
      <c r="O53" s="31">
        <f>('1-Kurs'!O65/'1-Kurs'!O$8)^(12/COUNT('1-Kurs'!N$9:N65))-1</f>
        <v>4.99227365499475E-2</v>
      </c>
      <c r="P53" s="31">
        <f>('1-Kurs'!P65/'1-Kurs'!P$8)^(12/COUNT('1-Kurs'!O$9:O65))-1</f>
        <v>1.6840798822750802E-2</v>
      </c>
      <c r="Q53" s="31">
        <f>('1-Kurs'!Q65/'1-Kurs'!Q$8)^(12/COUNT('1-Kurs'!P$9:P65))-1</f>
        <v>1.0411031695154005E-2</v>
      </c>
      <c r="R53" s="31">
        <f>('1-Kurs'!R65/'1-Kurs'!R$8)^(12/COUNT('1-Kurs'!Q$9:Q65))-1</f>
        <v>8.4098085196474104E-2</v>
      </c>
      <c r="S53" s="31">
        <f>('1-Kurs'!S65/'1-Kurs'!S$8)^(12/COUNT('1-Kurs'!R$9:R65))-1</f>
        <v>0.13369021600416864</v>
      </c>
      <c r="T53" s="31">
        <f>('1-Kurs'!T65/'1-Kurs'!T$8)^(12/COUNT('1-Kurs'!S$9:S65))-1</f>
        <v>-2.186206778537092E-3</v>
      </c>
      <c r="U53" s="31">
        <f>('1-Kurs'!U65/'1-Kurs'!U$8)^(12/COUNT('1-Kurs'!T$9:T65))-1</f>
        <v>0.18021017169123099</v>
      </c>
      <c r="V53" s="31">
        <f>('1-Kurs'!V65/'1-Kurs'!V$8)^(12/COUNT('1-Kurs'!U$9:U65))-1</f>
        <v>-9.2345460331145768E-3</v>
      </c>
      <c r="W53" s="31">
        <f>('1-Kurs'!W65/'1-Kurs'!W$8)^(12/COUNT('1-Kurs'!V$9:V65))-1</f>
        <v>-2.0650018938134451E-2</v>
      </c>
      <c r="X53" s="31">
        <f>('1-Kurs'!X65/'1-Kurs'!X$8)^(12/COUNT('1-Kurs'!W$9:W65))-1</f>
        <v>-0.10538510903893683</v>
      </c>
      <c r="Y53" s="31">
        <f>('1-Kurs'!Y65/'1-Kurs'!Y$8)^(12/COUNT('1-Kurs'!X$9:X65))-1</f>
        <v>-5.3495025739953017E-2</v>
      </c>
      <c r="Z53" s="31">
        <f>('1-Kurs'!Z65/'1-Kurs'!Z$8)^(12/COUNT('1-Kurs'!Y$9:Y65))-1</f>
        <v>3.2350269048139202E-2</v>
      </c>
      <c r="AA53" s="31">
        <f>('1-Kurs'!AA65/'1-Kurs'!AA$8)^(12/COUNT('1-Kurs'!Z$9:Z65))-1</f>
        <v>4.013286903641089E-2</v>
      </c>
      <c r="AB53" s="31">
        <f>('1-Kurs'!AB65/'1-Kurs'!AB$8)^(12/COUNT('1-Kurs'!A$9:A65))-1</f>
        <v>4.726321037590453E-2</v>
      </c>
      <c r="AC53" s="31">
        <f>('1-Kurs'!AC65/'1-Kurs'!AC$8)^(12/COUNT('1-Kurs'!B$9:B65))-1</f>
        <v>3.9954254555620627E-2</v>
      </c>
      <c r="AD53" s="31">
        <f>SUMPRODUCT(B53:AA53,'1-Kurs'!$B$6:$AA$6)</f>
        <v>2.8526616557037053E-2</v>
      </c>
      <c r="AE53" s="31">
        <f t="shared" si="1"/>
        <v>1.8736593818867477E-2</v>
      </c>
    </row>
    <row r="54" spans="1:31" ht="12.75" customHeight="1" x14ac:dyDescent="0.2">
      <c r="A54" s="9">
        <f>'2-artRendite'!A66</f>
        <v>35003</v>
      </c>
      <c r="B54" s="31">
        <f>('1-Kurs'!B66/'1-Kurs'!B$8)^(12/COUNT('1-Kurs'!A$9:A66))-1</f>
        <v>-1.312797880526817E-2</v>
      </c>
      <c r="C54" s="31">
        <f>('1-Kurs'!C66/'1-Kurs'!C$8)^(12/COUNT('1-Kurs'!B$9:B66))-1</f>
        <v>-2.5953259919706761E-2</v>
      </c>
      <c r="D54" s="31">
        <f>('1-Kurs'!D66/'1-Kurs'!D$8)^(12/COUNT('1-Kurs'!C$9:C66))-1</f>
        <v>-2.8486984380394431E-2</v>
      </c>
      <c r="E54" s="31">
        <f>('1-Kurs'!E66/'1-Kurs'!E$8)^(12/COUNT('1-Kurs'!D$9:D66))-1</f>
        <v>9.1181758751149644E-2</v>
      </c>
      <c r="F54" s="31">
        <f>('1-Kurs'!F66/'1-Kurs'!F$8)^(12/COUNT('1-Kurs'!E$9:E66))-1</f>
        <v>4.7645691639388588E-3</v>
      </c>
      <c r="G54" s="31">
        <f>('1-Kurs'!G66/'1-Kurs'!G$8)^(12/COUNT('1-Kurs'!F$9:F66))-1</f>
        <v>0.16413528642159436</v>
      </c>
      <c r="H54" s="31">
        <f>('1-Kurs'!H66/'1-Kurs'!H$8)^(12/COUNT('1-Kurs'!G$9:G66))-1</f>
        <v>-4.0168845413512955E-4</v>
      </c>
      <c r="I54" s="31">
        <f>('1-Kurs'!I66/'1-Kurs'!I$8)^(12/COUNT('1-Kurs'!H$9:H66))-1</f>
        <v>-5.0414708454552759E-2</v>
      </c>
      <c r="J54" s="31">
        <f>('1-Kurs'!J66/'1-Kurs'!J$8)^(12/COUNT('1-Kurs'!I$9:I66))-1</f>
        <v>0.24021712097539405</v>
      </c>
      <c r="K54" s="31">
        <f>('1-Kurs'!K66/'1-Kurs'!K$8)^(12/COUNT('1-Kurs'!J$9:J66))-1</f>
        <v>6.8953778184237535E-3</v>
      </c>
      <c r="L54" s="31">
        <f>('1-Kurs'!L66/'1-Kurs'!L$8)^(12/COUNT('1-Kurs'!K$9:K66))-1</f>
        <v>7.9501615336234455E-2</v>
      </c>
      <c r="M54" s="31">
        <f>('1-Kurs'!M66/'1-Kurs'!M$8)^(12/COUNT('1-Kurs'!L$9:L66))-1</f>
        <v>-9.460537688862658E-2</v>
      </c>
      <c r="N54" s="31">
        <f>('1-Kurs'!N66/'1-Kurs'!N$8)^(12/COUNT('1-Kurs'!M$9:M66))-1</f>
        <v>1.2092641202780197E-2</v>
      </c>
      <c r="O54" s="31">
        <f>('1-Kurs'!O66/'1-Kurs'!O$8)^(12/COUNT('1-Kurs'!N$9:N66))-1</f>
        <v>4.507178457553751E-2</v>
      </c>
      <c r="P54" s="31">
        <f>('1-Kurs'!P66/'1-Kurs'!P$8)^(12/COUNT('1-Kurs'!O$9:O66))-1</f>
        <v>2.6411701542579324E-2</v>
      </c>
      <c r="Q54" s="31">
        <f>('1-Kurs'!Q66/'1-Kurs'!Q$8)^(12/COUNT('1-Kurs'!P$9:P66))-1</f>
        <v>2.2957360781626024E-2</v>
      </c>
      <c r="R54" s="31">
        <f>('1-Kurs'!R66/'1-Kurs'!R$8)^(12/COUNT('1-Kurs'!Q$9:Q66))-1</f>
        <v>8.1512810637625277E-2</v>
      </c>
      <c r="S54" s="31">
        <f>('1-Kurs'!S66/'1-Kurs'!S$8)^(12/COUNT('1-Kurs'!R$9:R66))-1</f>
        <v>0.14096275036706296</v>
      </c>
      <c r="T54" s="31">
        <f>('1-Kurs'!T66/'1-Kurs'!T$8)^(12/COUNT('1-Kurs'!S$9:S66))-1</f>
        <v>-3.9803206827013771E-3</v>
      </c>
      <c r="U54" s="31">
        <f>('1-Kurs'!U66/'1-Kurs'!U$8)^(12/COUNT('1-Kurs'!T$9:T66))-1</f>
        <v>0.18070195995097915</v>
      </c>
      <c r="V54" s="31">
        <f>('1-Kurs'!V66/'1-Kurs'!V$8)^(12/COUNT('1-Kurs'!U$9:U66))-1</f>
        <v>-5.8928078769808767E-3</v>
      </c>
      <c r="W54" s="31">
        <f>('1-Kurs'!W66/'1-Kurs'!W$8)^(12/COUNT('1-Kurs'!V$9:V66))-1</f>
        <v>-1.8783073304410536E-2</v>
      </c>
      <c r="X54" s="31">
        <f>('1-Kurs'!X66/'1-Kurs'!X$8)^(12/COUNT('1-Kurs'!W$9:W66))-1</f>
        <v>-0.10021874443808609</v>
      </c>
      <c r="Y54" s="31">
        <f>('1-Kurs'!Y66/'1-Kurs'!Y$8)^(12/COUNT('1-Kurs'!X$9:X66))-1</f>
        <v>-2.7613872469103629E-2</v>
      </c>
      <c r="Z54" s="31">
        <f>('1-Kurs'!Z66/'1-Kurs'!Z$8)^(12/COUNT('1-Kurs'!Y$9:Y66))-1</f>
        <v>2.640335201309818E-2</v>
      </c>
      <c r="AA54" s="31">
        <f>('1-Kurs'!AA66/'1-Kurs'!AA$8)^(12/COUNT('1-Kurs'!Z$9:Z66))-1</f>
        <v>4.2368670553809329E-2</v>
      </c>
      <c r="AB54" s="31">
        <f>('1-Kurs'!AB66/'1-Kurs'!AB$8)^(12/COUNT('1-Kurs'!A$9:A66))-1</f>
        <v>4.9419798339535914E-2</v>
      </c>
      <c r="AC54" s="31">
        <f>('1-Kurs'!AC66/'1-Kurs'!AC$8)^(12/COUNT('1-Kurs'!B$9:B66))-1</f>
        <v>4.1080212506994229E-2</v>
      </c>
      <c r="AD54" s="31">
        <f>SUMPRODUCT(B54:AA54,'1-Kurs'!$B$6:$AA$6)</f>
        <v>3.0603844016071809E-2</v>
      </c>
      <c r="AE54" s="31">
        <f t="shared" si="1"/>
        <v>1.8815954323464106E-2</v>
      </c>
    </row>
    <row r="55" spans="1:31" ht="12.75" customHeight="1" x14ac:dyDescent="0.2">
      <c r="A55" s="9">
        <f>'2-artRendite'!A67</f>
        <v>35033</v>
      </c>
      <c r="B55" s="31">
        <f>('1-Kurs'!B67/'1-Kurs'!B$8)^(12/COUNT('1-Kurs'!A$9:A67))-1</f>
        <v>-1.4824198646435027E-2</v>
      </c>
      <c r="C55" s="31">
        <f>('1-Kurs'!C67/'1-Kurs'!C$8)^(12/COUNT('1-Kurs'!B$9:B67))-1</f>
        <v>-1.5989854899971623E-2</v>
      </c>
      <c r="D55" s="31">
        <f>('1-Kurs'!D67/'1-Kurs'!D$8)^(12/COUNT('1-Kurs'!C$9:C67))-1</f>
        <v>-5.0718775270332195E-2</v>
      </c>
      <c r="E55" s="31">
        <f>('1-Kurs'!E67/'1-Kurs'!E$8)^(12/COUNT('1-Kurs'!D$9:D67))-1</f>
        <v>0.10191806998852493</v>
      </c>
      <c r="F55" s="31">
        <f>('1-Kurs'!F67/'1-Kurs'!F$8)^(12/COUNT('1-Kurs'!E$9:E67))-1</f>
        <v>4.468456334949078E-3</v>
      </c>
      <c r="G55" s="31">
        <f>('1-Kurs'!G67/'1-Kurs'!G$8)^(12/COUNT('1-Kurs'!F$9:F67))-1</f>
        <v>0.16458594682812056</v>
      </c>
      <c r="H55" s="31">
        <f>('1-Kurs'!H67/'1-Kurs'!H$8)^(12/COUNT('1-Kurs'!G$9:G67))-1</f>
        <v>1.8839518490700868E-3</v>
      </c>
      <c r="I55" s="31">
        <f>('1-Kurs'!I67/'1-Kurs'!I$8)^(12/COUNT('1-Kurs'!H$9:H67))-1</f>
        <v>-4.5019213531568902E-2</v>
      </c>
      <c r="J55" s="31">
        <f>('1-Kurs'!J67/'1-Kurs'!J$8)^(12/COUNT('1-Kurs'!I$9:I67))-1</f>
        <v>0.22972053142346538</v>
      </c>
      <c r="K55" s="31">
        <f>('1-Kurs'!K67/'1-Kurs'!K$8)^(12/COUNT('1-Kurs'!J$9:J67))-1</f>
        <v>1.1433605473766262E-2</v>
      </c>
      <c r="L55" s="31">
        <f>('1-Kurs'!L67/'1-Kurs'!L$8)^(12/COUNT('1-Kurs'!K$9:K67))-1</f>
        <v>7.8157676557666367E-2</v>
      </c>
      <c r="M55" s="31">
        <f>('1-Kurs'!M67/'1-Kurs'!M$8)^(12/COUNT('1-Kurs'!L$9:L67))-1</f>
        <v>-8.1156290246158336E-2</v>
      </c>
      <c r="N55" s="31">
        <f>('1-Kurs'!N67/'1-Kurs'!N$8)^(12/COUNT('1-Kurs'!M$9:M67))-1</f>
        <v>-4.5966783751194562E-4</v>
      </c>
      <c r="O55" s="31">
        <f>('1-Kurs'!O67/'1-Kurs'!O$8)^(12/COUNT('1-Kurs'!N$9:N67))-1</f>
        <v>3.8709961348617705E-2</v>
      </c>
      <c r="P55" s="31">
        <f>('1-Kurs'!P67/'1-Kurs'!P$8)^(12/COUNT('1-Kurs'!O$9:O67))-1</f>
        <v>2.743120273126487E-2</v>
      </c>
      <c r="Q55" s="31">
        <f>('1-Kurs'!Q67/'1-Kurs'!Q$8)^(12/COUNT('1-Kurs'!P$9:P67))-1</f>
        <v>2.793963590548465E-2</v>
      </c>
      <c r="R55" s="31">
        <f>('1-Kurs'!R67/'1-Kurs'!R$8)^(12/COUNT('1-Kurs'!Q$9:Q67))-1</f>
        <v>6.6971628365107616E-2</v>
      </c>
      <c r="S55" s="31">
        <f>('1-Kurs'!S67/'1-Kurs'!S$8)^(12/COUNT('1-Kurs'!R$9:R67))-1</f>
        <v>0.14831533416204734</v>
      </c>
      <c r="T55" s="31">
        <f>('1-Kurs'!T67/'1-Kurs'!T$8)^(12/COUNT('1-Kurs'!S$9:S67))-1</f>
        <v>8.1983715384237321E-3</v>
      </c>
      <c r="U55" s="31">
        <f>('1-Kurs'!U67/'1-Kurs'!U$8)^(12/COUNT('1-Kurs'!T$9:T67))-1</f>
        <v>0.17441658979055208</v>
      </c>
      <c r="V55" s="31">
        <f>('1-Kurs'!V67/'1-Kurs'!V$8)^(12/COUNT('1-Kurs'!U$9:U67))-1</f>
        <v>4.0299688488956154E-3</v>
      </c>
      <c r="W55" s="31">
        <f>('1-Kurs'!W67/'1-Kurs'!W$8)^(12/COUNT('1-Kurs'!V$9:V67))-1</f>
        <v>-1.8623723191015129E-2</v>
      </c>
      <c r="X55" s="31">
        <f>('1-Kurs'!X67/'1-Kurs'!X$8)^(12/COUNT('1-Kurs'!W$9:W67))-1</f>
        <v>-0.10235987874854846</v>
      </c>
      <c r="Y55" s="31">
        <f>('1-Kurs'!Y67/'1-Kurs'!Y$8)^(12/COUNT('1-Kurs'!X$9:X67))-1</f>
        <v>-1.6152174017968091E-2</v>
      </c>
      <c r="Z55" s="31">
        <f>('1-Kurs'!Z67/'1-Kurs'!Z$8)^(12/COUNT('1-Kurs'!Y$9:Y67))-1</f>
        <v>2.8158271923188094E-2</v>
      </c>
      <c r="AA55" s="31">
        <f>('1-Kurs'!AA67/'1-Kurs'!AA$8)^(12/COUNT('1-Kurs'!Z$9:Z67))-1</f>
        <v>3.3701121935080236E-2</v>
      </c>
      <c r="AB55" s="31">
        <f>('1-Kurs'!AB67/'1-Kurs'!AB$8)^(12/COUNT('1-Kurs'!A$9:A67))-1</f>
        <v>4.9733809677509067E-2</v>
      </c>
      <c r="AC55" s="31">
        <f>('1-Kurs'!AC67/'1-Kurs'!AC$8)^(12/COUNT('1-Kurs'!B$9:B67))-1</f>
        <v>4.3656574137946658E-2</v>
      </c>
      <c r="AD55" s="31">
        <f>SUMPRODUCT(B55:AA55,'1-Kurs'!$B$6:$AA$6)</f>
        <v>3.0951405715950571E-2</v>
      </c>
      <c r="AE55" s="31">
        <f t="shared" si="1"/>
        <v>1.8782403961558496E-2</v>
      </c>
    </row>
    <row r="56" spans="1:31" ht="12.75" customHeight="1" x14ac:dyDescent="0.2">
      <c r="A56" s="9">
        <f>'2-artRendite'!A68</f>
        <v>35062</v>
      </c>
      <c r="B56" s="31">
        <f>('1-Kurs'!B68/'1-Kurs'!B$8)^(12/COUNT('1-Kurs'!A$9:A68))-1</f>
        <v>-1.2921861578832794E-2</v>
      </c>
      <c r="C56" s="31">
        <f>('1-Kurs'!C68/'1-Kurs'!C$8)^(12/COUNT('1-Kurs'!B$9:B68))-1</f>
        <v>6.0192753228660578E-5</v>
      </c>
      <c r="D56" s="31">
        <f>('1-Kurs'!D68/'1-Kurs'!D$8)^(12/COUNT('1-Kurs'!C$9:C68))-1</f>
        <v>-6.7847932671183275E-2</v>
      </c>
      <c r="E56" s="31">
        <f>('1-Kurs'!E68/'1-Kurs'!E$8)^(12/COUNT('1-Kurs'!D$9:D68))-1</f>
        <v>9.559271889230625E-2</v>
      </c>
      <c r="F56" s="31">
        <f>('1-Kurs'!F68/'1-Kurs'!F$8)^(12/COUNT('1-Kurs'!E$9:E68))-1</f>
        <v>2.3338688277859232E-2</v>
      </c>
      <c r="G56" s="31">
        <f>('1-Kurs'!G68/'1-Kurs'!G$8)^(12/COUNT('1-Kurs'!F$9:F68))-1</f>
        <v>0.15137688985603059</v>
      </c>
      <c r="H56" s="31">
        <f>('1-Kurs'!H68/'1-Kurs'!H$8)^(12/COUNT('1-Kurs'!G$9:G68))-1</f>
        <v>2.4539268954006932E-3</v>
      </c>
      <c r="I56" s="31">
        <f>('1-Kurs'!I68/'1-Kurs'!I$8)^(12/COUNT('1-Kurs'!H$9:H68))-1</f>
        <v>-1.6973287970521223E-2</v>
      </c>
      <c r="J56" s="31">
        <f>('1-Kurs'!J68/'1-Kurs'!J$8)^(12/COUNT('1-Kurs'!I$9:I68))-1</f>
        <v>0.23426599689227667</v>
      </c>
      <c r="K56" s="31">
        <f>('1-Kurs'!K68/'1-Kurs'!K$8)^(12/COUNT('1-Kurs'!J$9:J68))-1</f>
        <v>1.3363053136283165E-2</v>
      </c>
      <c r="L56" s="31">
        <f>('1-Kurs'!L68/'1-Kurs'!L$8)^(12/COUNT('1-Kurs'!K$9:K68))-1</f>
        <v>7.3880711906257446E-2</v>
      </c>
      <c r="M56" s="31">
        <f>('1-Kurs'!M68/'1-Kurs'!M$8)^(12/COUNT('1-Kurs'!L$9:L68))-1</f>
        <v>-3.9547301773961152E-2</v>
      </c>
      <c r="N56" s="31">
        <f>('1-Kurs'!N68/'1-Kurs'!N$8)^(12/COUNT('1-Kurs'!M$9:M68))-1</f>
        <v>-7.7211141584621057E-3</v>
      </c>
      <c r="O56" s="31">
        <f>('1-Kurs'!O68/'1-Kurs'!O$8)^(12/COUNT('1-Kurs'!N$9:N68))-1</f>
        <v>3.6565542371438164E-2</v>
      </c>
      <c r="P56" s="31">
        <f>('1-Kurs'!P68/'1-Kurs'!P$8)^(12/COUNT('1-Kurs'!O$9:O68))-1</f>
        <v>4.2280695969304505E-2</v>
      </c>
      <c r="Q56" s="31">
        <f>('1-Kurs'!Q68/'1-Kurs'!Q$8)^(12/COUNT('1-Kurs'!P$9:P68))-1</f>
        <v>4.6806388798530829E-2</v>
      </c>
      <c r="R56" s="31">
        <f>('1-Kurs'!R68/'1-Kurs'!R$8)^(12/COUNT('1-Kurs'!Q$9:Q68))-1</f>
        <v>6.6367423369440459E-2</v>
      </c>
      <c r="S56" s="31">
        <f>('1-Kurs'!S68/'1-Kurs'!S$8)^(12/COUNT('1-Kurs'!R$9:R68))-1</f>
        <v>0.15953729072324863</v>
      </c>
      <c r="T56" s="31">
        <f>('1-Kurs'!T68/'1-Kurs'!T$8)^(12/COUNT('1-Kurs'!S$9:S68))-1</f>
        <v>2.6079932051692456E-2</v>
      </c>
      <c r="U56" s="31">
        <f>('1-Kurs'!U68/'1-Kurs'!U$8)^(12/COUNT('1-Kurs'!T$9:T68))-1</f>
        <v>0.18033623092547568</v>
      </c>
      <c r="V56" s="31">
        <f>('1-Kurs'!V68/'1-Kurs'!V$8)^(12/COUNT('1-Kurs'!U$9:U68))-1</f>
        <v>2.0776361934286225E-2</v>
      </c>
      <c r="W56" s="31">
        <f>('1-Kurs'!W68/'1-Kurs'!W$8)^(12/COUNT('1-Kurs'!V$9:V68))-1</f>
        <v>-2.3686868949991613E-2</v>
      </c>
      <c r="X56" s="31">
        <f>('1-Kurs'!X68/'1-Kurs'!X$8)^(12/COUNT('1-Kurs'!W$9:W68))-1</f>
        <v>-0.10695721366675504</v>
      </c>
      <c r="Y56" s="31">
        <f>('1-Kurs'!Y68/'1-Kurs'!Y$8)^(12/COUNT('1-Kurs'!X$9:X68))-1</f>
        <v>-1.707032838985012E-2</v>
      </c>
      <c r="Z56" s="31">
        <f>('1-Kurs'!Z68/'1-Kurs'!Z$8)^(12/COUNT('1-Kurs'!Y$9:Y68))-1</f>
        <v>2.203156927447969E-2</v>
      </c>
      <c r="AA56" s="31">
        <f>('1-Kurs'!AA68/'1-Kurs'!AA$8)^(12/COUNT('1-Kurs'!Z$9:Z68))-1</f>
        <v>3.7356723855263674E-2</v>
      </c>
      <c r="AB56" s="31">
        <f>('1-Kurs'!AB68/'1-Kurs'!AB$8)^(12/COUNT('1-Kurs'!A$9:A68))-1</f>
        <v>5.5277440100348629E-2</v>
      </c>
      <c r="AC56" s="31">
        <f>('1-Kurs'!AC68/'1-Kurs'!AC$8)^(12/COUNT('1-Kurs'!B$9:B68))-1</f>
        <v>5.3723934988437083E-2</v>
      </c>
      <c r="AD56" s="31">
        <f>SUMPRODUCT(B56:AA56,'1-Kurs'!$B$6:$AA$6)</f>
        <v>3.6144016489355613E-2</v>
      </c>
      <c r="AE56" s="31">
        <f t="shared" si="1"/>
        <v>1.9133423610993017E-2</v>
      </c>
    </row>
    <row r="57" spans="1:31" ht="12.75" customHeight="1" x14ac:dyDescent="0.2">
      <c r="A57" s="9">
        <f>'2-artRendite'!A69</f>
        <v>35095</v>
      </c>
      <c r="B57" s="31">
        <f>('1-Kurs'!B69/'1-Kurs'!B$8)^(12/COUNT('1-Kurs'!A$9:A69))-1</f>
        <v>-2.6626515646710924E-2</v>
      </c>
      <c r="C57" s="31">
        <f>('1-Kurs'!C69/'1-Kurs'!C$8)^(12/COUNT('1-Kurs'!B$9:B69))-1</f>
        <v>-1.1397954291013868E-2</v>
      </c>
      <c r="D57" s="31">
        <f>('1-Kurs'!D69/'1-Kurs'!D$8)^(12/COUNT('1-Kurs'!C$9:C69))-1</f>
        <v>-8.3812702179736354E-3</v>
      </c>
      <c r="E57" s="31">
        <f>('1-Kurs'!E69/'1-Kurs'!E$8)^(12/COUNT('1-Kurs'!D$9:D69))-1</f>
        <v>8.4490141693541521E-2</v>
      </c>
      <c r="F57" s="31">
        <f>('1-Kurs'!F69/'1-Kurs'!F$8)^(12/COUNT('1-Kurs'!E$9:E69))-1</f>
        <v>2.376001873003486E-2</v>
      </c>
      <c r="G57" s="31">
        <f>('1-Kurs'!G69/'1-Kurs'!G$8)^(12/COUNT('1-Kurs'!F$9:F69))-1</f>
        <v>0.16243808345146094</v>
      </c>
      <c r="H57" s="31">
        <f>('1-Kurs'!H69/'1-Kurs'!H$8)^(12/COUNT('1-Kurs'!G$9:G69))-1</f>
        <v>1.2546505553588716E-2</v>
      </c>
      <c r="I57" s="31">
        <f>('1-Kurs'!I69/'1-Kurs'!I$8)^(12/COUNT('1-Kurs'!H$9:H69))-1</f>
        <v>-2.9552886372097409E-2</v>
      </c>
      <c r="J57" s="31">
        <f>('1-Kurs'!J69/'1-Kurs'!J$8)^(12/COUNT('1-Kurs'!I$9:I69))-1</f>
        <v>0.23843115133207116</v>
      </c>
      <c r="K57" s="31">
        <f>('1-Kurs'!K69/'1-Kurs'!K$8)^(12/COUNT('1-Kurs'!J$9:J69))-1</f>
        <v>-5.2952316502573593E-3</v>
      </c>
      <c r="L57" s="31">
        <f>('1-Kurs'!L69/'1-Kurs'!L$8)^(12/COUNT('1-Kurs'!K$9:K69))-1</f>
        <v>6.3510244864206644E-2</v>
      </c>
      <c r="M57" s="31">
        <f>('1-Kurs'!M69/'1-Kurs'!M$8)^(12/COUNT('1-Kurs'!L$9:L69))-1</f>
        <v>-1.120527743377342E-3</v>
      </c>
      <c r="N57" s="31">
        <f>('1-Kurs'!N69/'1-Kurs'!N$8)^(12/COUNT('1-Kurs'!M$9:M69))-1</f>
        <v>5.801046598620907E-3</v>
      </c>
      <c r="O57" s="31">
        <f>('1-Kurs'!O69/'1-Kurs'!O$8)^(12/COUNT('1-Kurs'!N$9:N69))-1</f>
        <v>5.1408886967002854E-2</v>
      </c>
      <c r="P57" s="31">
        <f>('1-Kurs'!P69/'1-Kurs'!P$8)^(12/COUNT('1-Kurs'!O$9:O69))-1</f>
        <v>4.0877112867523158E-2</v>
      </c>
      <c r="Q57" s="31">
        <f>('1-Kurs'!Q69/'1-Kurs'!Q$8)^(12/COUNT('1-Kurs'!P$9:P69))-1</f>
        <v>4.5852191239079909E-2</v>
      </c>
      <c r="R57" s="31">
        <f>('1-Kurs'!R69/'1-Kurs'!R$8)^(12/COUNT('1-Kurs'!Q$9:Q69))-1</f>
        <v>5.8164124361698599E-2</v>
      </c>
      <c r="S57" s="31">
        <f>('1-Kurs'!S69/'1-Kurs'!S$8)^(12/COUNT('1-Kurs'!R$9:R69))-1</f>
        <v>0.16840144728344142</v>
      </c>
      <c r="T57" s="31">
        <f>('1-Kurs'!T69/'1-Kurs'!T$8)^(12/COUNT('1-Kurs'!S$9:S69))-1</f>
        <v>1.488252627951181E-2</v>
      </c>
      <c r="U57" s="31">
        <f>('1-Kurs'!U69/'1-Kurs'!U$8)^(12/COUNT('1-Kurs'!T$9:T69))-1</f>
        <v>0.1814840136012783</v>
      </c>
      <c r="V57" s="31">
        <f>('1-Kurs'!V69/'1-Kurs'!V$8)^(12/COUNT('1-Kurs'!U$9:U69))-1</f>
        <v>7.0580118043859219E-3</v>
      </c>
      <c r="W57" s="31">
        <f>('1-Kurs'!W69/'1-Kurs'!W$8)^(12/COUNT('1-Kurs'!V$9:V69))-1</f>
        <v>-1.4122444773713827E-2</v>
      </c>
      <c r="X57" s="31">
        <f>('1-Kurs'!X69/'1-Kurs'!X$8)^(12/COUNT('1-Kurs'!W$9:W69))-1</f>
        <v>-0.10672929386222829</v>
      </c>
      <c r="Y57" s="31">
        <f>('1-Kurs'!Y69/'1-Kurs'!Y$8)^(12/COUNT('1-Kurs'!X$9:X69))-1</f>
        <v>-4.3618174307652469E-3</v>
      </c>
      <c r="Z57" s="31">
        <f>('1-Kurs'!Z69/'1-Kurs'!Z$8)^(12/COUNT('1-Kurs'!Y$9:Y69))-1</f>
        <v>3.3055493400059976E-2</v>
      </c>
      <c r="AA57" s="31">
        <f>('1-Kurs'!AA69/'1-Kurs'!AA$8)^(12/COUNT('1-Kurs'!Z$9:Z69))-1</f>
        <v>3.4972129568800359E-2</v>
      </c>
      <c r="AB57" s="31">
        <f>('1-Kurs'!AB69/'1-Kurs'!AB$8)^(12/COUNT('1-Kurs'!A$9:A69))-1</f>
        <v>5.8989792725239409E-2</v>
      </c>
      <c r="AC57" s="31">
        <f>('1-Kurs'!AC69/'1-Kurs'!AC$8)^(12/COUNT('1-Kurs'!B$9:B69))-1</f>
        <v>5.4305790748448324E-2</v>
      </c>
      <c r="AD57" s="31">
        <f>SUMPRODUCT(B57:AA57,'1-Kurs'!$B$6:$AA$6)</f>
        <v>3.9213276446468048E-2</v>
      </c>
      <c r="AE57" s="31">
        <f t="shared" si="1"/>
        <v>1.9776516278771361E-2</v>
      </c>
    </row>
    <row r="58" spans="1:31" ht="12.75" customHeight="1" x14ac:dyDescent="0.2">
      <c r="A58" s="9">
        <f>'2-artRendite'!A70</f>
        <v>35124</v>
      </c>
      <c r="B58" s="31">
        <f>('1-Kurs'!B70/'1-Kurs'!B$8)^(12/COUNT('1-Kurs'!A$9:A70))-1</f>
        <v>-2.30661683373381E-2</v>
      </c>
      <c r="C58" s="31">
        <f>('1-Kurs'!C70/'1-Kurs'!C$8)^(12/COUNT('1-Kurs'!B$9:B70))-1</f>
        <v>2.0200611499849863E-3</v>
      </c>
      <c r="D58" s="31">
        <f>('1-Kurs'!D70/'1-Kurs'!D$8)^(12/COUNT('1-Kurs'!C$9:C70))-1</f>
        <v>-2.351711965058656E-2</v>
      </c>
      <c r="E58" s="31">
        <f>('1-Kurs'!E70/'1-Kurs'!E$8)^(12/COUNT('1-Kurs'!D$9:D70))-1</f>
        <v>8.8298415565979838E-2</v>
      </c>
      <c r="F58" s="31">
        <f>('1-Kurs'!F70/'1-Kurs'!F$8)^(12/COUNT('1-Kurs'!E$9:E70))-1</f>
        <v>3.2583843266950074E-2</v>
      </c>
      <c r="G58" s="31">
        <f>('1-Kurs'!G70/'1-Kurs'!G$8)^(12/COUNT('1-Kurs'!F$9:F70))-1</f>
        <v>0.15178652335011877</v>
      </c>
      <c r="H58" s="31">
        <f>('1-Kurs'!H70/'1-Kurs'!H$8)^(12/COUNT('1-Kurs'!G$9:G70))-1</f>
        <v>9.5891925994340266E-3</v>
      </c>
      <c r="I58" s="31">
        <f>('1-Kurs'!I70/'1-Kurs'!I$8)^(12/COUNT('1-Kurs'!H$9:H70))-1</f>
        <v>-1.0147463557145908E-2</v>
      </c>
      <c r="J58" s="31">
        <f>('1-Kurs'!J70/'1-Kurs'!J$8)^(12/COUNT('1-Kurs'!I$9:I70))-1</f>
        <v>0.24390220978063915</v>
      </c>
      <c r="K58" s="31">
        <f>('1-Kurs'!K70/'1-Kurs'!K$8)^(12/COUNT('1-Kurs'!J$9:J70))-1</f>
        <v>1.3133868472641641E-2</v>
      </c>
      <c r="L58" s="31">
        <f>('1-Kurs'!L70/'1-Kurs'!L$8)^(12/COUNT('1-Kurs'!K$9:K70))-1</f>
        <v>6.3506026200535581E-2</v>
      </c>
      <c r="M58" s="31">
        <f>('1-Kurs'!M70/'1-Kurs'!M$8)^(12/COUNT('1-Kurs'!L$9:L70))-1</f>
        <v>-8.0650055847433233E-3</v>
      </c>
      <c r="N58" s="31">
        <f>('1-Kurs'!N70/'1-Kurs'!N$8)^(12/COUNT('1-Kurs'!M$9:M70))-1</f>
        <v>-1.1716341198312774E-2</v>
      </c>
      <c r="O58" s="31">
        <f>('1-Kurs'!O70/'1-Kurs'!O$8)^(12/COUNT('1-Kurs'!N$9:N70))-1</f>
        <v>4.7900865603497378E-2</v>
      </c>
      <c r="P58" s="31">
        <f>('1-Kurs'!P70/'1-Kurs'!P$8)^(12/COUNT('1-Kurs'!O$9:O70))-1</f>
        <v>4.007544144961539E-2</v>
      </c>
      <c r="Q58" s="31">
        <f>('1-Kurs'!Q70/'1-Kurs'!Q$8)^(12/COUNT('1-Kurs'!P$9:P70))-1</f>
        <v>4.4759866138194049E-2</v>
      </c>
      <c r="R58" s="31">
        <f>('1-Kurs'!R70/'1-Kurs'!R$8)^(12/COUNT('1-Kurs'!Q$9:Q70))-1</f>
        <v>5.3306070994559196E-2</v>
      </c>
      <c r="S58" s="31">
        <f>('1-Kurs'!S70/'1-Kurs'!S$8)^(12/COUNT('1-Kurs'!R$9:R70))-1</f>
        <v>0.16812508077903154</v>
      </c>
      <c r="T58" s="31">
        <f>('1-Kurs'!T70/'1-Kurs'!T$8)^(12/COUNT('1-Kurs'!S$9:S70))-1</f>
        <v>2.943340699588548E-2</v>
      </c>
      <c r="U58" s="31">
        <f>('1-Kurs'!U70/'1-Kurs'!U$8)^(12/COUNT('1-Kurs'!T$9:T70))-1</f>
        <v>0.18103811041207973</v>
      </c>
      <c r="V58" s="31">
        <f>('1-Kurs'!V70/'1-Kurs'!V$8)^(12/COUNT('1-Kurs'!U$9:U70))-1</f>
        <v>2.6219168715863717E-2</v>
      </c>
      <c r="W58" s="31">
        <f>('1-Kurs'!W70/'1-Kurs'!W$8)^(12/COUNT('1-Kurs'!V$9:V70))-1</f>
        <v>-1.8418921743058703E-2</v>
      </c>
      <c r="X58" s="31">
        <f>('1-Kurs'!X70/'1-Kurs'!X$8)^(12/COUNT('1-Kurs'!W$9:W70))-1</f>
        <v>-0.10444941444998568</v>
      </c>
      <c r="Y58" s="31">
        <f>('1-Kurs'!Y70/'1-Kurs'!Y$8)^(12/COUNT('1-Kurs'!X$9:X70))-1</f>
        <v>1.1416639102113102E-4</v>
      </c>
      <c r="Z58" s="31">
        <f>('1-Kurs'!Z70/'1-Kurs'!Z$8)^(12/COUNT('1-Kurs'!Y$9:Y70))-1</f>
        <v>2.9203063897555781E-2</v>
      </c>
      <c r="AA58" s="31">
        <f>('1-Kurs'!AA70/'1-Kurs'!AA$8)^(12/COUNT('1-Kurs'!Z$9:Z70))-1</f>
        <v>3.1156239659781981E-2</v>
      </c>
      <c r="AB58" s="31">
        <f>('1-Kurs'!AB70/'1-Kurs'!AB$8)^(12/COUNT('1-Kurs'!A$9:A70))-1</f>
        <v>6.0400051187252224E-2</v>
      </c>
      <c r="AC58" s="31">
        <f>('1-Kurs'!AC70/'1-Kurs'!AC$8)^(12/COUNT('1-Kurs'!B$9:B70))-1</f>
        <v>5.7720141634897137E-2</v>
      </c>
      <c r="AD58" s="31">
        <f>SUMPRODUCT(B58:AA58,'1-Kurs'!$B$6:$AA$6)</f>
        <v>4.0645045650084546E-2</v>
      </c>
      <c r="AE58" s="31">
        <f t="shared" si="1"/>
        <v>1.9755005537167677E-2</v>
      </c>
    </row>
    <row r="59" spans="1:31" ht="12.75" customHeight="1" x14ac:dyDescent="0.2">
      <c r="A59" s="9">
        <f>'2-artRendite'!A71</f>
        <v>35153</v>
      </c>
      <c r="B59" s="31">
        <f>('1-Kurs'!B71/'1-Kurs'!B$8)^(12/COUNT('1-Kurs'!A$9:A71))-1</f>
        <v>-1.6094658996453015E-2</v>
      </c>
      <c r="C59" s="31">
        <f>('1-Kurs'!C71/'1-Kurs'!C$8)^(12/COUNT('1-Kurs'!B$9:B71))-1</f>
        <v>2.0655510707885849E-2</v>
      </c>
      <c r="D59" s="31">
        <f>('1-Kurs'!D71/'1-Kurs'!D$8)^(12/COUNT('1-Kurs'!C$9:C71))-1</f>
        <v>-2.3128619097779635E-2</v>
      </c>
      <c r="E59" s="31">
        <f>('1-Kurs'!E71/'1-Kurs'!E$8)^(12/COUNT('1-Kurs'!D$9:D71))-1</f>
        <v>8.9812748778626439E-2</v>
      </c>
      <c r="F59" s="31">
        <f>('1-Kurs'!F71/'1-Kurs'!F$8)^(12/COUNT('1-Kurs'!E$9:E71))-1</f>
        <v>4.2626816443234627E-2</v>
      </c>
      <c r="G59" s="31">
        <f>('1-Kurs'!G71/'1-Kurs'!G$8)^(12/COUNT('1-Kurs'!F$9:F71))-1</f>
        <v>0.15102864962002083</v>
      </c>
      <c r="H59" s="31">
        <f>('1-Kurs'!H71/'1-Kurs'!H$8)^(12/COUNT('1-Kurs'!G$9:G71))-1</f>
        <v>7.4644473553924229E-3</v>
      </c>
      <c r="I59" s="31">
        <f>('1-Kurs'!I71/'1-Kurs'!I$8)^(12/COUNT('1-Kurs'!H$9:H71))-1</f>
        <v>1.2114850445768433E-2</v>
      </c>
      <c r="J59" s="31">
        <f>('1-Kurs'!J71/'1-Kurs'!J$8)^(12/COUNT('1-Kurs'!I$9:I71))-1</f>
        <v>0.24512254773386544</v>
      </c>
      <c r="K59" s="31">
        <f>('1-Kurs'!K71/'1-Kurs'!K$8)^(12/COUNT('1-Kurs'!J$9:J71))-1</f>
        <v>2.0403745457462596E-2</v>
      </c>
      <c r="L59" s="31">
        <f>('1-Kurs'!L71/'1-Kurs'!L$8)^(12/COUNT('1-Kurs'!K$9:K71))-1</f>
        <v>5.5780461146387239E-2</v>
      </c>
      <c r="M59" s="31">
        <f>('1-Kurs'!M71/'1-Kurs'!M$8)^(12/COUNT('1-Kurs'!L$9:L71))-1</f>
        <v>1.306667467524858E-2</v>
      </c>
      <c r="N59" s="31">
        <f>('1-Kurs'!N71/'1-Kurs'!N$8)^(12/COUNT('1-Kurs'!M$9:M71))-1</f>
        <v>2.171328382405413E-5</v>
      </c>
      <c r="O59" s="31">
        <f>('1-Kurs'!O71/'1-Kurs'!O$8)^(12/COUNT('1-Kurs'!N$9:N71))-1</f>
        <v>4.7743275355611514E-2</v>
      </c>
      <c r="P59" s="31">
        <f>('1-Kurs'!P71/'1-Kurs'!P$8)^(12/COUNT('1-Kurs'!O$9:O71))-1</f>
        <v>4.1810033395949908E-2</v>
      </c>
      <c r="Q59" s="31">
        <f>('1-Kurs'!Q71/'1-Kurs'!Q$8)^(12/COUNT('1-Kurs'!P$9:P71))-1</f>
        <v>4.5332014607071036E-2</v>
      </c>
      <c r="R59" s="31">
        <f>('1-Kurs'!R71/'1-Kurs'!R$8)^(12/COUNT('1-Kurs'!Q$9:Q71))-1</f>
        <v>6.2601389342618274E-2</v>
      </c>
      <c r="S59" s="31">
        <f>('1-Kurs'!S71/'1-Kurs'!S$8)^(12/COUNT('1-Kurs'!R$9:R71))-1</f>
        <v>0.16974715318617095</v>
      </c>
      <c r="T59" s="31">
        <f>('1-Kurs'!T71/'1-Kurs'!T$8)^(12/COUNT('1-Kurs'!S$9:S71))-1</f>
        <v>4.7236734401897573E-2</v>
      </c>
      <c r="U59" s="31">
        <f>('1-Kurs'!U71/'1-Kurs'!U$8)^(12/COUNT('1-Kurs'!T$9:T71))-1</f>
        <v>0.17781128772228971</v>
      </c>
      <c r="V59" s="31">
        <f>('1-Kurs'!V71/'1-Kurs'!V$8)^(12/COUNT('1-Kurs'!U$9:U71))-1</f>
        <v>5.3727904774515389E-2</v>
      </c>
      <c r="W59" s="31">
        <f>('1-Kurs'!W71/'1-Kurs'!W$8)^(12/COUNT('1-Kurs'!V$9:V71))-1</f>
        <v>-1.2096614231348668E-2</v>
      </c>
      <c r="X59" s="31">
        <f>('1-Kurs'!X71/'1-Kurs'!X$8)^(12/COUNT('1-Kurs'!W$9:W71))-1</f>
        <v>-9.7131687848507231E-2</v>
      </c>
      <c r="Y59" s="31">
        <f>('1-Kurs'!Y71/'1-Kurs'!Y$8)^(12/COUNT('1-Kurs'!X$9:X71))-1</f>
        <v>9.4272990253765343E-3</v>
      </c>
      <c r="Z59" s="31">
        <f>('1-Kurs'!Z71/'1-Kurs'!Z$8)^(12/COUNT('1-Kurs'!Y$9:Y71))-1</f>
        <v>2.5556085961736308E-2</v>
      </c>
      <c r="AA59" s="31">
        <f>('1-Kurs'!AA71/'1-Kurs'!AA$8)^(12/COUNT('1-Kurs'!Z$9:Z71))-1</f>
        <v>4.1444220030620205E-2</v>
      </c>
      <c r="AB59" s="31">
        <f>('1-Kurs'!AB71/'1-Kurs'!AB$8)^(12/COUNT('1-Kurs'!A$9:A71))-1</f>
        <v>6.7330423934442774E-2</v>
      </c>
      <c r="AC59" s="31">
        <f>('1-Kurs'!AC71/'1-Kurs'!AC$8)^(12/COUNT('1-Kurs'!B$9:B71))-1</f>
        <v>6.6175532334877607E-2</v>
      </c>
      <c r="AD59" s="31">
        <f>SUMPRODUCT(B59:AA59,'1-Kurs'!$B$6:$AA$6)</f>
        <v>4.7387845510672537E-2</v>
      </c>
      <c r="AE59" s="31">
        <f t="shared" si="1"/>
        <v>1.9942578423770237E-2</v>
      </c>
    </row>
    <row r="60" spans="1:31" ht="12.75" customHeight="1" x14ac:dyDescent="0.2">
      <c r="A60" s="9">
        <f>'2-artRendite'!A72</f>
        <v>35185</v>
      </c>
      <c r="B60" s="31">
        <f>('1-Kurs'!B72/'1-Kurs'!B$8)^(12/COUNT('1-Kurs'!A$9:A72))-1</f>
        <v>-2.1684435573672944E-2</v>
      </c>
      <c r="C60" s="31">
        <f>('1-Kurs'!C72/'1-Kurs'!C$8)^(12/COUNT('1-Kurs'!B$9:B72))-1</f>
        <v>2.8623772396101144E-2</v>
      </c>
      <c r="D60" s="31">
        <f>('1-Kurs'!D72/'1-Kurs'!D$8)^(12/COUNT('1-Kurs'!C$9:C72))-1</f>
        <v>-8.4590883513397941E-3</v>
      </c>
      <c r="E60" s="31">
        <f>('1-Kurs'!E72/'1-Kurs'!E$8)^(12/COUNT('1-Kurs'!D$9:D72))-1</f>
        <v>9.6609010282610264E-2</v>
      </c>
      <c r="F60" s="31">
        <f>('1-Kurs'!F72/'1-Kurs'!F$8)^(12/COUNT('1-Kurs'!E$9:E72))-1</f>
        <v>6.8475139161248366E-2</v>
      </c>
      <c r="G60" s="31">
        <f>('1-Kurs'!G72/'1-Kurs'!G$8)^(12/COUNT('1-Kurs'!F$9:F72))-1</f>
        <v>0.1500921867641718</v>
      </c>
      <c r="H60" s="31">
        <f>('1-Kurs'!H72/'1-Kurs'!H$8)^(12/COUNT('1-Kurs'!G$9:G72))-1</f>
        <v>5.8448737997502942E-3</v>
      </c>
      <c r="I60" s="31">
        <f>('1-Kurs'!I72/'1-Kurs'!I$8)^(12/COUNT('1-Kurs'!H$9:H72))-1</f>
        <v>2.6460843058528472E-2</v>
      </c>
      <c r="J60" s="31">
        <f>('1-Kurs'!J72/'1-Kurs'!J$8)^(12/COUNT('1-Kurs'!I$9:I72))-1</f>
        <v>0.29348757389834579</v>
      </c>
      <c r="K60" s="31">
        <f>('1-Kurs'!K72/'1-Kurs'!K$8)^(12/COUNT('1-Kurs'!J$9:J72))-1</f>
        <v>3.7430447186976856E-2</v>
      </c>
      <c r="L60" s="31">
        <f>('1-Kurs'!L72/'1-Kurs'!L$8)^(12/COUNT('1-Kurs'!K$9:K72))-1</f>
        <v>3.8952635238779898E-2</v>
      </c>
      <c r="M60" s="31">
        <f>('1-Kurs'!M72/'1-Kurs'!M$8)^(12/COUNT('1-Kurs'!L$9:L72))-1</f>
        <v>6.77122168656763E-3</v>
      </c>
      <c r="N60" s="31">
        <f>('1-Kurs'!N72/'1-Kurs'!N$8)^(12/COUNT('1-Kurs'!M$9:M72))-1</f>
        <v>-8.6570118173276978E-3</v>
      </c>
      <c r="O60" s="31">
        <f>('1-Kurs'!O72/'1-Kurs'!O$8)^(12/COUNT('1-Kurs'!N$9:N72))-1</f>
        <v>3.8847747362710905E-2</v>
      </c>
      <c r="P60" s="31">
        <f>('1-Kurs'!P72/'1-Kurs'!P$8)^(12/COUNT('1-Kurs'!O$9:O72))-1</f>
        <v>5.0798815030281608E-2</v>
      </c>
      <c r="Q60" s="31">
        <f>('1-Kurs'!Q72/'1-Kurs'!Q$8)^(12/COUNT('1-Kurs'!P$9:P72))-1</f>
        <v>4.7880729323518834E-2</v>
      </c>
      <c r="R60" s="31">
        <f>('1-Kurs'!R72/'1-Kurs'!R$8)^(12/COUNT('1-Kurs'!Q$9:Q72))-1</f>
        <v>7.4796058464305482E-2</v>
      </c>
      <c r="S60" s="31">
        <f>('1-Kurs'!S72/'1-Kurs'!S$8)^(12/COUNT('1-Kurs'!R$9:R72))-1</f>
        <v>0.15062314598085558</v>
      </c>
      <c r="T60" s="31">
        <f>('1-Kurs'!T72/'1-Kurs'!T$8)^(12/COUNT('1-Kurs'!S$9:S72))-1</f>
        <v>6.9155284637803849E-2</v>
      </c>
      <c r="U60" s="31">
        <f>('1-Kurs'!U72/'1-Kurs'!U$8)^(12/COUNT('1-Kurs'!T$9:T72))-1</f>
        <v>0.21670059285636811</v>
      </c>
      <c r="V60" s="31">
        <f>('1-Kurs'!V72/'1-Kurs'!V$8)^(12/COUNT('1-Kurs'!U$9:U72))-1</f>
        <v>7.467106629781517E-2</v>
      </c>
      <c r="W60" s="31">
        <f>('1-Kurs'!W72/'1-Kurs'!W$8)^(12/COUNT('1-Kurs'!V$9:V72))-1</f>
        <v>-1.8928723874697129E-2</v>
      </c>
      <c r="X60" s="31">
        <f>('1-Kurs'!X72/'1-Kurs'!X$8)^(12/COUNT('1-Kurs'!W$9:W72))-1</f>
        <v>-8.9432693446869216E-2</v>
      </c>
      <c r="Y60" s="31">
        <f>('1-Kurs'!Y72/'1-Kurs'!Y$8)^(12/COUNT('1-Kurs'!X$9:X72))-1</f>
        <v>1.353310915349204E-2</v>
      </c>
      <c r="Z60" s="31">
        <f>('1-Kurs'!Z72/'1-Kurs'!Z$8)^(12/COUNT('1-Kurs'!Y$9:Y72))-1</f>
        <v>2.3353647093578456E-2</v>
      </c>
      <c r="AA60" s="31">
        <f>('1-Kurs'!AA72/'1-Kurs'!AA$8)^(12/COUNT('1-Kurs'!Z$9:Z72))-1</f>
        <v>4.2318288875859977E-2</v>
      </c>
      <c r="AB60" s="31">
        <f>('1-Kurs'!AB72/'1-Kurs'!AB$8)^(12/COUNT('1-Kurs'!A$9:A72))-1</f>
        <v>7.4038337664468212E-2</v>
      </c>
      <c r="AC60" s="31">
        <f>('1-Kurs'!AC72/'1-Kurs'!AC$8)^(12/COUNT('1-Kurs'!B$9:B72))-1</f>
        <v>7.4700021790781168E-2</v>
      </c>
      <c r="AD60" s="31">
        <f>SUMPRODUCT(B60:AA60,'1-Kurs'!$B$6:$AA$6)</f>
        <v>5.4164009057144753E-2</v>
      </c>
      <c r="AE60" s="31">
        <f t="shared" si="1"/>
        <v>1.9874328607323459E-2</v>
      </c>
    </row>
    <row r="61" spans="1:31" ht="12.75" customHeight="1" x14ac:dyDescent="0.2">
      <c r="A61" s="9">
        <f>'2-artRendite'!A73</f>
        <v>35216</v>
      </c>
      <c r="B61" s="31">
        <f>('1-Kurs'!B73/'1-Kurs'!B$8)^(12/COUNT('1-Kurs'!A$9:A73))-1</f>
        <v>-2.5546093045865859E-2</v>
      </c>
      <c r="C61" s="31">
        <f>('1-Kurs'!C73/'1-Kurs'!C$8)^(12/COUNT('1-Kurs'!B$9:B73))-1</f>
        <v>2.4874503780774937E-2</v>
      </c>
      <c r="D61" s="31">
        <f>('1-Kurs'!D73/'1-Kurs'!D$8)^(12/COUNT('1-Kurs'!C$9:C73))-1</f>
        <v>-2.0174607242947729E-2</v>
      </c>
      <c r="E61" s="31">
        <f>('1-Kurs'!E73/'1-Kurs'!E$8)^(12/COUNT('1-Kurs'!D$9:D73))-1</f>
        <v>8.8784639078930638E-2</v>
      </c>
      <c r="F61" s="31">
        <f>('1-Kurs'!F73/'1-Kurs'!F$8)^(12/COUNT('1-Kurs'!E$9:E73))-1</f>
        <v>7.9015326277964482E-2</v>
      </c>
      <c r="G61" s="31">
        <f>('1-Kurs'!G73/'1-Kurs'!G$8)^(12/COUNT('1-Kurs'!F$9:F73))-1</f>
        <v>0.13357019486285115</v>
      </c>
      <c r="H61" s="31">
        <f>('1-Kurs'!H73/'1-Kurs'!H$8)^(12/COUNT('1-Kurs'!G$9:G73))-1</f>
        <v>5.7251732800536193E-3</v>
      </c>
      <c r="I61" s="31">
        <f>('1-Kurs'!I73/'1-Kurs'!I$8)^(12/COUNT('1-Kurs'!H$9:H73))-1</f>
        <v>1.9011314637373378E-2</v>
      </c>
      <c r="J61" s="31">
        <f>('1-Kurs'!J73/'1-Kurs'!J$8)^(12/COUNT('1-Kurs'!I$9:I73))-1</f>
        <v>0.27669680344738712</v>
      </c>
      <c r="K61" s="31">
        <f>('1-Kurs'!K73/'1-Kurs'!K$8)^(12/COUNT('1-Kurs'!J$9:J73))-1</f>
        <v>4.0689744436839703E-2</v>
      </c>
      <c r="L61" s="31">
        <f>('1-Kurs'!L73/'1-Kurs'!L$8)^(12/COUNT('1-Kurs'!K$9:K73))-1</f>
        <v>5.7384827681189687E-2</v>
      </c>
      <c r="M61" s="31">
        <f>('1-Kurs'!M73/'1-Kurs'!M$8)^(12/COUNT('1-Kurs'!L$9:L73))-1</f>
        <v>2.442421601632927E-2</v>
      </c>
      <c r="N61" s="31">
        <f>('1-Kurs'!N73/'1-Kurs'!N$8)^(12/COUNT('1-Kurs'!M$9:M73))-1</f>
        <v>-6.6439456295097621E-3</v>
      </c>
      <c r="O61" s="31">
        <f>('1-Kurs'!O73/'1-Kurs'!O$8)^(12/COUNT('1-Kurs'!N$9:N73))-1</f>
        <v>4.1322174100976383E-2</v>
      </c>
      <c r="P61" s="31">
        <f>('1-Kurs'!P73/'1-Kurs'!P$8)^(12/COUNT('1-Kurs'!O$9:O73))-1</f>
        <v>4.9188264713262653E-2</v>
      </c>
      <c r="Q61" s="31">
        <f>('1-Kurs'!Q73/'1-Kurs'!Q$8)^(12/COUNT('1-Kurs'!P$9:P73))-1</f>
        <v>4.4232954256811841E-2</v>
      </c>
      <c r="R61" s="31">
        <f>('1-Kurs'!R73/'1-Kurs'!R$8)^(12/COUNT('1-Kurs'!Q$9:Q73))-1</f>
        <v>6.7773100963031796E-2</v>
      </c>
      <c r="S61" s="31">
        <f>('1-Kurs'!S73/'1-Kurs'!S$8)^(12/COUNT('1-Kurs'!R$9:R73))-1</f>
        <v>0.16528826169546251</v>
      </c>
      <c r="T61" s="31">
        <f>('1-Kurs'!T73/'1-Kurs'!T$8)^(12/COUNT('1-Kurs'!S$9:S73))-1</f>
        <v>4.6880590951722478E-2</v>
      </c>
      <c r="U61" s="31">
        <f>('1-Kurs'!U73/'1-Kurs'!U$8)^(12/COUNT('1-Kurs'!T$9:T73))-1</f>
        <v>0.19845811558423909</v>
      </c>
      <c r="V61" s="31">
        <f>('1-Kurs'!V73/'1-Kurs'!V$8)^(12/COUNT('1-Kurs'!U$9:U73))-1</f>
        <v>6.9491080346579581E-2</v>
      </c>
      <c r="W61" s="31">
        <f>('1-Kurs'!W73/'1-Kurs'!W$8)^(12/COUNT('1-Kurs'!V$9:V73))-1</f>
        <v>-2.0840402551776216E-2</v>
      </c>
      <c r="X61" s="31">
        <f>('1-Kurs'!X73/'1-Kurs'!X$8)^(12/COUNT('1-Kurs'!W$9:W73))-1</f>
        <v>-8.6404218295077717E-2</v>
      </c>
      <c r="Y61" s="31">
        <f>('1-Kurs'!Y73/'1-Kurs'!Y$8)^(12/COUNT('1-Kurs'!X$9:X73))-1</f>
        <v>2.2017241981314939E-2</v>
      </c>
      <c r="Z61" s="31">
        <f>('1-Kurs'!Z73/'1-Kurs'!Z$8)^(12/COUNT('1-Kurs'!Y$9:Y73))-1</f>
        <v>2.3715717982194739E-2</v>
      </c>
      <c r="AA61" s="31">
        <f>('1-Kurs'!AA73/'1-Kurs'!AA$8)^(12/COUNT('1-Kurs'!Z$9:Z73))-1</f>
        <v>3.5533987143711032E-2</v>
      </c>
      <c r="AB61" s="31">
        <f>('1-Kurs'!AB73/'1-Kurs'!AB$8)^(12/COUNT('1-Kurs'!A$9:A73))-1</f>
        <v>7.2049594220644941E-2</v>
      </c>
      <c r="AC61" s="31">
        <f>('1-Kurs'!AC73/'1-Kurs'!AC$8)^(12/COUNT('1-Kurs'!B$9:B73))-1</f>
        <v>7.2614062261307399E-2</v>
      </c>
      <c r="AD61" s="31">
        <f>SUMPRODUCT(B61:AA61,'1-Kurs'!$B$6:$AA$6)</f>
        <v>5.2094960248224E-2</v>
      </c>
      <c r="AE61" s="31">
        <f t="shared" si="1"/>
        <v>1.9954633972420942E-2</v>
      </c>
    </row>
    <row r="62" spans="1:31" ht="12.75" customHeight="1" x14ac:dyDescent="0.2">
      <c r="A62" s="9">
        <f>'2-artRendite'!A74</f>
        <v>35244</v>
      </c>
      <c r="B62" s="31">
        <f>('1-Kurs'!B74/'1-Kurs'!B$8)^(12/COUNT('1-Kurs'!A$9:A74))-1</f>
        <v>-3.5640997105819472E-2</v>
      </c>
      <c r="C62" s="31">
        <f>('1-Kurs'!C74/'1-Kurs'!C$8)^(12/COUNT('1-Kurs'!B$9:B74))-1</f>
        <v>3.7338065498993656E-2</v>
      </c>
      <c r="D62" s="31">
        <f>('1-Kurs'!D74/'1-Kurs'!D$8)^(12/COUNT('1-Kurs'!C$9:C74))-1</f>
        <v>-8.5425670627411465E-3</v>
      </c>
      <c r="E62" s="31">
        <f>('1-Kurs'!E74/'1-Kurs'!E$8)^(12/COUNT('1-Kurs'!D$9:D74))-1</f>
        <v>5.0969109330910589E-2</v>
      </c>
      <c r="F62" s="31">
        <f>('1-Kurs'!F74/'1-Kurs'!F$8)^(12/COUNT('1-Kurs'!E$9:E74))-1</f>
        <v>7.4807399440817157E-2</v>
      </c>
      <c r="G62" s="31">
        <f>('1-Kurs'!G74/'1-Kurs'!G$8)^(12/COUNT('1-Kurs'!F$9:F74))-1</f>
        <v>0.12285173611202271</v>
      </c>
      <c r="H62" s="31">
        <f>('1-Kurs'!H74/'1-Kurs'!H$8)^(12/COUNT('1-Kurs'!G$9:G74))-1</f>
        <v>3.4809089925746939E-4</v>
      </c>
      <c r="I62" s="31">
        <f>('1-Kurs'!I74/'1-Kurs'!I$8)^(12/COUNT('1-Kurs'!H$9:H74))-1</f>
        <v>2.7078949971753419E-2</v>
      </c>
      <c r="J62" s="31">
        <f>('1-Kurs'!J74/'1-Kurs'!J$8)^(12/COUNT('1-Kurs'!I$9:I74))-1</f>
        <v>0.25014477602366614</v>
      </c>
      <c r="K62" s="31">
        <f>('1-Kurs'!K74/'1-Kurs'!K$8)^(12/COUNT('1-Kurs'!J$9:J74))-1</f>
        <v>2.6725280879100755E-2</v>
      </c>
      <c r="L62" s="31">
        <f>('1-Kurs'!L74/'1-Kurs'!L$8)^(12/COUNT('1-Kurs'!K$9:K74))-1</f>
        <v>6.1096278322919417E-2</v>
      </c>
      <c r="M62" s="31">
        <f>('1-Kurs'!M74/'1-Kurs'!M$8)^(12/COUNT('1-Kurs'!L$9:L74))-1</f>
        <v>4.979460219519205E-2</v>
      </c>
      <c r="N62" s="31">
        <f>('1-Kurs'!N74/'1-Kurs'!N$8)^(12/COUNT('1-Kurs'!M$9:M74))-1</f>
        <v>-1.3006925688342275E-2</v>
      </c>
      <c r="O62" s="31">
        <f>('1-Kurs'!O74/'1-Kurs'!O$8)^(12/COUNT('1-Kurs'!N$9:N74))-1</f>
        <v>2.6177885567879589E-2</v>
      </c>
      <c r="P62" s="31">
        <f>('1-Kurs'!P74/'1-Kurs'!P$8)^(12/COUNT('1-Kurs'!O$9:O74))-1</f>
        <v>4.743285723119306E-2</v>
      </c>
      <c r="Q62" s="31">
        <f>('1-Kurs'!Q74/'1-Kurs'!Q$8)^(12/COUNT('1-Kurs'!P$9:P74))-1</f>
        <v>4.4633780321537531E-2</v>
      </c>
      <c r="R62" s="31">
        <f>('1-Kurs'!R74/'1-Kurs'!R$8)^(12/COUNT('1-Kurs'!Q$9:Q74))-1</f>
        <v>5.8069493636701219E-2</v>
      </c>
      <c r="S62" s="31">
        <f>('1-Kurs'!S74/'1-Kurs'!S$8)^(12/COUNT('1-Kurs'!R$9:R74))-1</f>
        <v>0.17462230358149178</v>
      </c>
      <c r="T62" s="31">
        <f>('1-Kurs'!T74/'1-Kurs'!T$8)^(12/COUNT('1-Kurs'!S$9:S74))-1</f>
        <v>5.719217914485486E-2</v>
      </c>
      <c r="U62" s="31">
        <f>('1-Kurs'!U74/'1-Kurs'!U$8)^(12/COUNT('1-Kurs'!T$9:T74))-1</f>
        <v>0.17442756458192732</v>
      </c>
      <c r="V62" s="31">
        <f>('1-Kurs'!V74/'1-Kurs'!V$8)^(12/COUNT('1-Kurs'!U$9:U74))-1</f>
        <v>8.5677933910021986E-2</v>
      </c>
      <c r="W62" s="31">
        <f>('1-Kurs'!W74/'1-Kurs'!W$8)^(12/COUNT('1-Kurs'!V$9:V74))-1</f>
        <v>-2.1855932243967313E-2</v>
      </c>
      <c r="X62" s="31">
        <f>('1-Kurs'!X74/'1-Kurs'!X$8)^(12/COUNT('1-Kurs'!W$9:W74))-1</f>
        <v>-8.5697030290540099E-2</v>
      </c>
      <c r="Y62" s="31">
        <f>('1-Kurs'!Y74/'1-Kurs'!Y$8)^(12/COUNT('1-Kurs'!X$9:X74))-1</f>
        <v>1.6024759762362617E-2</v>
      </c>
      <c r="Z62" s="31">
        <f>('1-Kurs'!Z74/'1-Kurs'!Z$8)^(12/COUNT('1-Kurs'!Y$9:Y74))-1</f>
        <v>1.7689065400983361E-2</v>
      </c>
      <c r="AA62" s="31">
        <f>('1-Kurs'!AA74/'1-Kurs'!AA$8)^(12/COUNT('1-Kurs'!Z$9:Z74))-1</f>
        <v>3.8543897471658983E-2</v>
      </c>
      <c r="AB62" s="31">
        <f>('1-Kurs'!AB74/'1-Kurs'!AB$8)^(12/COUNT('1-Kurs'!A$9:A74))-1</f>
        <v>6.9370498247279144E-2</v>
      </c>
      <c r="AC62" s="31">
        <f>('1-Kurs'!AC74/'1-Kurs'!AC$8)^(12/COUNT('1-Kurs'!B$9:B74))-1</f>
        <v>7.1151519878707825E-2</v>
      </c>
      <c r="AD62" s="31">
        <f>SUMPRODUCT(B62:AA62,'1-Kurs'!$B$6:$AA$6)</f>
        <v>4.9111636803609061E-2</v>
      </c>
      <c r="AE62" s="31">
        <f t="shared" si="1"/>
        <v>2.0258861443670083E-2</v>
      </c>
    </row>
    <row r="63" spans="1:31" ht="12.75" customHeight="1" x14ac:dyDescent="0.2">
      <c r="A63" s="9">
        <f>'2-artRendite'!A75</f>
        <v>35277</v>
      </c>
      <c r="B63" s="31">
        <f>('1-Kurs'!B75/'1-Kurs'!B$8)^(12/COUNT('1-Kurs'!A$9:A75))-1</f>
        <v>-3.3725076843797774E-2</v>
      </c>
      <c r="C63" s="31">
        <f>('1-Kurs'!C75/'1-Kurs'!C$8)^(12/COUNT('1-Kurs'!B$9:B75))-1</f>
        <v>4.5013630625482914E-2</v>
      </c>
      <c r="D63" s="31">
        <f>('1-Kurs'!D75/'1-Kurs'!D$8)^(12/COUNT('1-Kurs'!C$9:C75))-1</f>
        <v>-3.0805905432886749E-2</v>
      </c>
      <c r="E63" s="31">
        <f>('1-Kurs'!E75/'1-Kurs'!E$8)^(12/COUNT('1-Kurs'!D$9:D75))-1</f>
        <v>5.683979697649999E-2</v>
      </c>
      <c r="F63" s="31">
        <f>('1-Kurs'!F75/'1-Kurs'!F$8)^(12/COUNT('1-Kurs'!E$9:E75))-1</f>
        <v>5.2504200494144504E-2</v>
      </c>
      <c r="G63" s="31">
        <f>('1-Kurs'!G75/'1-Kurs'!G$8)^(12/COUNT('1-Kurs'!F$9:F75))-1</f>
        <v>0.12366984183724061</v>
      </c>
      <c r="H63" s="31">
        <f>('1-Kurs'!H75/'1-Kurs'!H$8)^(12/COUNT('1-Kurs'!G$9:G75))-1</f>
        <v>4.0583704606698134E-3</v>
      </c>
      <c r="I63" s="31">
        <f>('1-Kurs'!I75/'1-Kurs'!I$8)^(12/COUNT('1-Kurs'!H$9:H75))-1</f>
        <v>3.590260955201674E-2</v>
      </c>
      <c r="J63" s="31">
        <f>('1-Kurs'!J75/'1-Kurs'!J$8)^(12/COUNT('1-Kurs'!I$9:I75))-1</f>
        <v>0.22318088289993909</v>
      </c>
      <c r="K63" s="31">
        <f>('1-Kurs'!K75/'1-Kurs'!K$8)^(12/COUNT('1-Kurs'!J$9:J75))-1</f>
        <v>4.4433544617147547E-2</v>
      </c>
      <c r="L63" s="31">
        <f>('1-Kurs'!L75/'1-Kurs'!L$8)^(12/COUNT('1-Kurs'!K$9:K75))-1</f>
        <v>6.3055626572885437E-2</v>
      </c>
      <c r="M63" s="31">
        <f>('1-Kurs'!M75/'1-Kurs'!M$8)^(12/COUNT('1-Kurs'!L$9:L75))-1</f>
        <v>1.6749904743753596E-3</v>
      </c>
      <c r="N63" s="31">
        <f>('1-Kurs'!N75/'1-Kurs'!N$8)^(12/COUNT('1-Kurs'!M$9:M75))-1</f>
        <v>-3.1826064370897411E-2</v>
      </c>
      <c r="O63" s="31">
        <f>('1-Kurs'!O75/'1-Kurs'!O$8)^(12/COUNT('1-Kurs'!N$9:N75))-1</f>
        <v>3.0741053834231646E-2</v>
      </c>
      <c r="P63" s="31">
        <f>('1-Kurs'!P75/'1-Kurs'!P$8)^(12/COUNT('1-Kurs'!O$9:O75))-1</f>
        <v>4.4241077968650844E-2</v>
      </c>
      <c r="Q63" s="31">
        <f>('1-Kurs'!Q75/'1-Kurs'!Q$8)^(12/COUNT('1-Kurs'!P$9:P75))-1</f>
        <v>4.065352813119838E-2</v>
      </c>
      <c r="R63" s="31">
        <f>('1-Kurs'!R75/'1-Kurs'!R$8)^(12/COUNT('1-Kurs'!Q$9:Q75))-1</f>
        <v>5.1856894339491699E-2</v>
      </c>
      <c r="S63" s="31">
        <f>('1-Kurs'!S75/'1-Kurs'!S$8)^(12/COUNT('1-Kurs'!R$9:R75))-1</f>
        <v>0.18295306530001909</v>
      </c>
      <c r="T63" s="31">
        <f>('1-Kurs'!T75/'1-Kurs'!T$8)^(12/COUNT('1-Kurs'!S$9:S75))-1</f>
        <v>6.0097749150122892E-2</v>
      </c>
      <c r="U63" s="31">
        <f>('1-Kurs'!U75/'1-Kurs'!U$8)^(12/COUNT('1-Kurs'!T$9:T75))-1</f>
        <v>0.15340252856314618</v>
      </c>
      <c r="V63" s="31">
        <f>('1-Kurs'!V75/'1-Kurs'!V$8)^(12/COUNT('1-Kurs'!U$9:U75))-1</f>
        <v>8.8337615908156364E-2</v>
      </c>
      <c r="W63" s="31">
        <f>('1-Kurs'!W75/'1-Kurs'!W$8)^(12/COUNT('1-Kurs'!V$9:V75))-1</f>
        <v>-2.0786719734501191E-2</v>
      </c>
      <c r="X63" s="31">
        <f>('1-Kurs'!X75/'1-Kurs'!X$8)^(12/COUNT('1-Kurs'!W$9:W75))-1</f>
        <v>-8.9837132608226344E-2</v>
      </c>
      <c r="Y63" s="31">
        <f>('1-Kurs'!Y75/'1-Kurs'!Y$8)^(12/COUNT('1-Kurs'!X$9:X75))-1</f>
        <v>2.043309355661993E-2</v>
      </c>
      <c r="Z63" s="31">
        <f>('1-Kurs'!Z75/'1-Kurs'!Z$8)^(12/COUNT('1-Kurs'!Y$9:Y75))-1</f>
        <v>2.4416393669397296E-2</v>
      </c>
      <c r="AA63" s="31">
        <f>('1-Kurs'!AA75/'1-Kurs'!AA$8)^(12/COUNT('1-Kurs'!Z$9:Z75))-1</f>
        <v>3.281981838437309E-2</v>
      </c>
      <c r="AB63" s="31">
        <f>('1-Kurs'!AB75/'1-Kurs'!AB$8)^(12/COUNT('1-Kurs'!A$9:A75))-1</f>
        <v>6.5560536080306209E-2</v>
      </c>
      <c r="AC63" s="31">
        <f>('1-Kurs'!AC75/'1-Kurs'!AC$8)^(12/COUNT('1-Kurs'!B$9:B75))-1</f>
        <v>6.7317849945973451E-2</v>
      </c>
      <c r="AD63" s="31">
        <f>SUMPRODUCT(B63:AA63,'1-Kurs'!$B$6:$AA$6)</f>
        <v>4.5127131320211546E-2</v>
      </c>
      <c r="AE63" s="31">
        <f t="shared" si="1"/>
        <v>2.0433404760094663E-2</v>
      </c>
    </row>
    <row r="64" spans="1:31" ht="12.75" customHeight="1" x14ac:dyDescent="0.2">
      <c r="A64" s="9">
        <f>'2-artRendite'!A76</f>
        <v>35307</v>
      </c>
      <c r="B64" s="31">
        <f>('1-Kurs'!B76/'1-Kurs'!B$8)^(12/COUNT('1-Kurs'!A$9:A76))-1</f>
        <v>-3.5484447487006743E-2</v>
      </c>
      <c r="C64" s="31">
        <f>('1-Kurs'!C76/'1-Kurs'!C$8)^(12/COUNT('1-Kurs'!B$9:B76))-1</f>
        <v>6.4605869299437124E-2</v>
      </c>
      <c r="D64" s="31">
        <f>('1-Kurs'!D76/'1-Kurs'!D$8)^(12/COUNT('1-Kurs'!C$9:C76))-1</f>
        <v>2.7301963144696906E-3</v>
      </c>
      <c r="E64" s="31">
        <f>('1-Kurs'!E76/'1-Kurs'!E$8)^(12/COUNT('1-Kurs'!D$9:D76))-1</f>
        <v>6.4956482635259549E-2</v>
      </c>
      <c r="F64" s="31">
        <f>('1-Kurs'!F76/'1-Kurs'!F$8)^(12/COUNT('1-Kurs'!E$9:E76))-1</f>
        <v>6.1859673611053489E-2</v>
      </c>
      <c r="G64" s="31">
        <f>('1-Kurs'!G76/'1-Kurs'!G$8)^(12/COUNT('1-Kurs'!F$9:F76))-1</f>
        <v>0.12933334456038548</v>
      </c>
      <c r="H64" s="31">
        <f>('1-Kurs'!H76/'1-Kurs'!H$8)^(12/COUNT('1-Kurs'!G$9:G76))-1</f>
        <v>3.9370693990767869E-3</v>
      </c>
      <c r="I64" s="31">
        <f>('1-Kurs'!I76/'1-Kurs'!I$8)^(12/COUNT('1-Kurs'!H$9:H76))-1</f>
        <v>5.4439038155188468E-2</v>
      </c>
      <c r="J64" s="31">
        <f>('1-Kurs'!J76/'1-Kurs'!J$8)^(12/COUNT('1-Kurs'!I$9:I76))-1</f>
        <v>0.21752304508457243</v>
      </c>
      <c r="K64" s="31">
        <f>('1-Kurs'!K76/'1-Kurs'!K$8)^(12/COUNT('1-Kurs'!J$9:J76))-1</f>
        <v>4.0384477284195253E-2</v>
      </c>
      <c r="L64" s="31">
        <f>('1-Kurs'!L76/'1-Kurs'!L$8)^(12/COUNT('1-Kurs'!K$9:K76))-1</f>
        <v>7.2735893041387278E-2</v>
      </c>
      <c r="M64" s="31">
        <f>('1-Kurs'!M76/'1-Kurs'!M$8)^(12/COUNT('1-Kurs'!L$9:L76))-1</f>
        <v>-2.1439329353233338E-2</v>
      </c>
      <c r="N64" s="31">
        <f>('1-Kurs'!N76/'1-Kurs'!N$8)^(12/COUNT('1-Kurs'!M$9:M76))-1</f>
        <v>-1.7944856075222892E-2</v>
      </c>
      <c r="O64" s="31">
        <f>('1-Kurs'!O76/'1-Kurs'!O$8)^(12/COUNT('1-Kurs'!N$9:N76))-1</f>
        <v>3.1856617311647906E-2</v>
      </c>
      <c r="P64" s="31">
        <f>('1-Kurs'!P76/'1-Kurs'!P$8)^(12/COUNT('1-Kurs'!O$9:O76))-1</f>
        <v>5.9309314873231322E-2</v>
      </c>
      <c r="Q64" s="31">
        <f>('1-Kurs'!Q76/'1-Kurs'!Q$8)^(12/COUNT('1-Kurs'!P$9:P76))-1</f>
        <v>5.8591643481060718E-2</v>
      </c>
      <c r="R64" s="31">
        <f>('1-Kurs'!R76/'1-Kurs'!R$8)^(12/COUNT('1-Kurs'!Q$9:Q76))-1</f>
        <v>5.7843869527759439E-2</v>
      </c>
      <c r="S64" s="31">
        <f>('1-Kurs'!S76/'1-Kurs'!S$8)^(12/COUNT('1-Kurs'!R$9:R76))-1</f>
        <v>0.18233892627457271</v>
      </c>
      <c r="T64" s="31">
        <f>('1-Kurs'!T76/'1-Kurs'!T$8)^(12/COUNT('1-Kurs'!S$9:S76))-1</f>
        <v>7.1401611144978672E-2</v>
      </c>
      <c r="U64" s="31">
        <f>('1-Kurs'!U76/'1-Kurs'!U$8)^(12/COUNT('1-Kurs'!T$9:T76))-1</f>
        <v>0.15476367943244207</v>
      </c>
      <c r="V64" s="31">
        <f>('1-Kurs'!V76/'1-Kurs'!V$8)^(12/COUNT('1-Kurs'!U$9:U76))-1</f>
        <v>0.10952939219938274</v>
      </c>
      <c r="W64" s="31">
        <f>('1-Kurs'!W76/'1-Kurs'!W$8)^(12/COUNT('1-Kurs'!V$9:V76))-1</f>
        <v>-2.404687766478808E-2</v>
      </c>
      <c r="X64" s="31">
        <f>('1-Kurs'!X76/'1-Kurs'!X$8)^(12/COUNT('1-Kurs'!W$9:W76))-1</f>
        <v>-9.0615604172167408E-2</v>
      </c>
      <c r="Y64" s="31">
        <f>('1-Kurs'!Y76/'1-Kurs'!Y$8)^(12/COUNT('1-Kurs'!X$9:X76))-1</f>
        <v>2.3592344633307949E-2</v>
      </c>
      <c r="Z64" s="31">
        <f>('1-Kurs'!Z76/'1-Kurs'!Z$8)^(12/COUNT('1-Kurs'!Y$9:Y76))-1</f>
        <v>2.1458315806964112E-2</v>
      </c>
      <c r="AA64" s="31">
        <f>('1-Kurs'!AA76/'1-Kurs'!AA$8)^(12/COUNT('1-Kurs'!Z$9:Z76))-1</f>
        <v>3.5108068373041368E-2</v>
      </c>
      <c r="AB64" s="31">
        <f>('1-Kurs'!AB76/'1-Kurs'!AB$8)^(12/COUNT('1-Kurs'!A$9:A76))-1</f>
        <v>7.1673599471722138E-2</v>
      </c>
      <c r="AC64" s="31">
        <f>('1-Kurs'!AC76/'1-Kurs'!AC$8)^(12/COUNT('1-Kurs'!B$9:B76))-1</f>
        <v>7.5250423899291929E-2</v>
      </c>
      <c r="AD64" s="31">
        <f>SUMPRODUCT(B64:AA64,'1-Kurs'!$B$6:$AA$6)</f>
        <v>5.1106452218884477E-2</v>
      </c>
      <c r="AE64" s="31">
        <f t="shared" si="1"/>
        <v>2.0567147252837661E-2</v>
      </c>
    </row>
    <row r="65" spans="1:31" ht="12.75" customHeight="1" x14ac:dyDescent="0.2">
      <c r="A65" s="9">
        <f>'2-artRendite'!A77</f>
        <v>35338</v>
      </c>
      <c r="B65" s="31">
        <f>('1-Kurs'!B77/'1-Kurs'!B$8)^(12/COUNT('1-Kurs'!A$9:A77))-1</f>
        <v>-5.1298047356804544E-2</v>
      </c>
      <c r="C65" s="31">
        <f>('1-Kurs'!C77/'1-Kurs'!C$8)^(12/COUNT('1-Kurs'!B$9:B77))-1</f>
        <v>9.2032161126523127E-2</v>
      </c>
      <c r="D65" s="31">
        <f>('1-Kurs'!D77/'1-Kurs'!D$8)^(12/COUNT('1-Kurs'!C$9:C77))-1</f>
        <v>-2.0424030557653405E-2</v>
      </c>
      <c r="E65" s="31">
        <f>('1-Kurs'!E77/'1-Kurs'!E$8)^(12/COUNT('1-Kurs'!D$9:D77))-1</f>
        <v>5.4559690946362149E-2</v>
      </c>
      <c r="F65" s="31">
        <f>('1-Kurs'!F77/'1-Kurs'!F$8)^(12/COUNT('1-Kurs'!E$9:E77))-1</f>
        <v>3.4952788099870347E-2</v>
      </c>
      <c r="G65" s="31">
        <f>('1-Kurs'!G77/'1-Kurs'!G$8)^(12/COUNT('1-Kurs'!F$9:F77))-1</f>
        <v>0.12650698579028719</v>
      </c>
      <c r="H65" s="31">
        <f>('1-Kurs'!H77/'1-Kurs'!H$8)^(12/COUNT('1-Kurs'!G$9:G77))-1</f>
        <v>-2.272530543290241E-4</v>
      </c>
      <c r="I65" s="31">
        <f>('1-Kurs'!I77/'1-Kurs'!I$8)^(12/COUNT('1-Kurs'!H$9:H77))-1</f>
        <v>7.5718227372589153E-2</v>
      </c>
      <c r="J65" s="31">
        <f>('1-Kurs'!J77/'1-Kurs'!J$8)^(12/COUNT('1-Kurs'!I$9:I77))-1</f>
        <v>0.20274707124591518</v>
      </c>
      <c r="K65" s="31">
        <f>('1-Kurs'!K77/'1-Kurs'!K$8)^(12/COUNT('1-Kurs'!J$9:J77))-1</f>
        <v>5.308352250663595E-2</v>
      </c>
      <c r="L65" s="31">
        <f>('1-Kurs'!L77/'1-Kurs'!L$8)^(12/COUNT('1-Kurs'!K$9:K77))-1</f>
        <v>7.2396789906570724E-2</v>
      </c>
      <c r="M65" s="31">
        <f>('1-Kurs'!M77/'1-Kurs'!M$8)^(12/COUNT('1-Kurs'!L$9:L77))-1</f>
        <v>-4.2063226656722241E-3</v>
      </c>
      <c r="N65" s="31">
        <f>('1-Kurs'!N77/'1-Kurs'!N$8)^(12/COUNT('1-Kurs'!M$9:M77))-1</f>
        <v>-2.7021310246115204E-2</v>
      </c>
      <c r="O65" s="31">
        <f>('1-Kurs'!O77/'1-Kurs'!O$8)^(12/COUNT('1-Kurs'!N$9:N77))-1</f>
        <v>1.9036173464737738E-2</v>
      </c>
      <c r="P65" s="31">
        <f>('1-Kurs'!P77/'1-Kurs'!P$8)^(12/COUNT('1-Kurs'!O$9:O77))-1</f>
        <v>5.0612276972654024E-2</v>
      </c>
      <c r="Q65" s="31">
        <f>('1-Kurs'!Q77/'1-Kurs'!Q$8)^(12/COUNT('1-Kurs'!P$9:P77))-1</f>
        <v>5.6480846977175814E-2</v>
      </c>
      <c r="R65" s="31">
        <f>('1-Kurs'!R77/'1-Kurs'!R$8)^(12/COUNT('1-Kurs'!Q$9:Q77))-1</f>
        <v>4.5165826293197764E-2</v>
      </c>
      <c r="S65" s="31">
        <f>('1-Kurs'!S77/'1-Kurs'!S$8)^(12/COUNT('1-Kurs'!R$9:R77))-1</f>
        <v>0.16892173087661044</v>
      </c>
      <c r="T65" s="31">
        <f>('1-Kurs'!T77/'1-Kurs'!T$8)^(12/COUNT('1-Kurs'!S$9:S77))-1</f>
        <v>7.7408998500590132E-2</v>
      </c>
      <c r="U65" s="31">
        <f>('1-Kurs'!U77/'1-Kurs'!U$8)^(12/COUNT('1-Kurs'!T$9:T77))-1</f>
        <v>0.145485961757571</v>
      </c>
      <c r="V65" s="31">
        <f>('1-Kurs'!V77/'1-Kurs'!V$8)^(12/COUNT('1-Kurs'!U$9:U77))-1</f>
        <v>0.13129765113403646</v>
      </c>
      <c r="W65" s="31">
        <f>('1-Kurs'!W77/'1-Kurs'!W$8)^(12/COUNT('1-Kurs'!V$9:V77))-1</f>
        <v>-2.7149508327900307E-2</v>
      </c>
      <c r="X65" s="31">
        <f>('1-Kurs'!X77/'1-Kurs'!X$8)^(12/COUNT('1-Kurs'!W$9:W77))-1</f>
        <v>-8.5755108671137448E-2</v>
      </c>
      <c r="Y65" s="31">
        <f>('1-Kurs'!Y77/'1-Kurs'!Y$8)^(12/COUNT('1-Kurs'!X$9:X77))-1</f>
        <v>1.1204089445011611E-2</v>
      </c>
      <c r="Z65" s="31">
        <f>('1-Kurs'!Z77/'1-Kurs'!Z$8)^(12/COUNT('1-Kurs'!Y$9:Y77))-1</f>
        <v>1.5684846713541756E-2</v>
      </c>
      <c r="AA65" s="31">
        <f>('1-Kurs'!AA77/'1-Kurs'!AA$8)^(12/COUNT('1-Kurs'!Z$9:Z77))-1</f>
        <v>2.782840639402373E-2</v>
      </c>
      <c r="AB65" s="31">
        <f>('1-Kurs'!AB77/'1-Kurs'!AB$8)^(12/COUNT('1-Kurs'!A$9:A77))-1</f>
        <v>6.8532828379889166E-2</v>
      </c>
      <c r="AC65" s="31">
        <f>('1-Kurs'!AC77/'1-Kurs'!AC$8)^(12/COUNT('1-Kurs'!B$9:B77))-1</f>
        <v>7.5068928759139508E-2</v>
      </c>
      <c r="AD65" s="31">
        <f>SUMPRODUCT(B65:AA65,'1-Kurs'!$B$6:$AA$6)</f>
        <v>4.7886248640165087E-2</v>
      </c>
      <c r="AE65" s="31">
        <f t="shared" si="1"/>
        <v>2.0646579739724079E-2</v>
      </c>
    </row>
    <row r="66" spans="1:31" ht="12.75" customHeight="1" x14ac:dyDescent="0.2">
      <c r="A66" s="9">
        <f>'2-artRendite'!A78</f>
        <v>35369</v>
      </c>
      <c r="B66" s="31">
        <f>('1-Kurs'!B78/'1-Kurs'!B$8)^(12/COUNT('1-Kurs'!A$9:A78))-1</f>
        <v>-4.3599646281779481E-2</v>
      </c>
      <c r="C66" s="31">
        <f>('1-Kurs'!C78/'1-Kurs'!C$8)^(12/COUNT('1-Kurs'!B$9:B78))-1</f>
        <v>9.331150016334E-2</v>
      </c>
      <c r="D66" s="31">
        <f>('1-Kurs'!D78/'1-Kurs'!D$8)^(12/COUNT('1-Kurs'!C$9:C78))-1</f>
        <v>2.6146801736355307E-3</v>
      </c>
      <c r="E66" s="31">
        <f>('1-Kurs'!E78/'1-Kurs'!E$8)^(12/COUNT('1-Kurs'!D$9:D78))-1</f>
        <v>5.6929004417831219E-2</v>
      </c>
      <c r="F66" s="31">
        <f>('1-Kurs'!F78/'1-Kurs'!F$8)^(12/COUNT('1-Kurs'!E$9:E78))-1</f>
        <v>1.5973667423192728E-2</v>
      </c>
      <c r="G66" s="31">
        <f>('1-Kurs'!G78/'1-Kurs'!G$8)^(12/COUNT('1-Kurs'!F$9:F78))-1</f>
        <v>0.11597351538883838</v>
      </c>
      <c r="H66" s="31">
        <f>('1-Kurs'!H78/'1-Kurs'!H$8)^(12/COUNT('1-Kurs'!G$9:G78))-1</f>
        <v>-1.220931618596266E-4</v>
      </c>
      <c r="I66" s="31">
        <f>('1-Kurs'!I78/'1-Kurs'!I$8)^(12/COUNT('1-Kurs'!H$9:H78))-1</f>
        <v>7.0296407757656665E-2</v>
      </c>
      <c r="J66" s="31">
        <f>('1-Kurs'!J78/'1-Kurs'!J$8)^(12/COUNT('1-Kurs'!I$9:I78))-1</f>
        <v>0.18235633463738465</v>
      </c>
      <c r="K66" s="31">
        <f>('1-Kurs'!K78/'1-Kurs'!K$8)^(12/COUNT('1-Kurs'!J$9:J78))-1</f>
        <v>4.3745648484462274E-2</v>
      </c>
      <c r="L66" s="31">
        <f>('1-Kurs'!L78/'1-Kurs'!L$8)^(12/COUNT('1-Kurs'!K$9:K78))-1</f>
        <v>6.8100164539727448E-2</v>
      </c>
      <c r="M66" s="31">
        <f>('1-Kurs'!M78/'1-Kurs'!M$8)^(12/COUNT('1-Kurs'!L$9:L78))-1</f>
        <v>1.8448532969661979E-2</v>
      </c>
      <c r="N66" s="31">
        <f>('1-Kurs'!N78/'1-Kurs'!N$8)^(12/COUNT('1-Kurs'!M$9:M78))-1</f>
        <v>-2.145819979282193E-2</v>
      </c>
      <c r="O66" s="31">
        <f>('1-Kurs'!O78/'1-Kurs'!O$8)^(12/COUNT('1-Kurs'!N$9:N78))-1</f>
        <v>1.7022542070763036E-2</v>
      </c>
      <c r="P66" s="31">
        <f>('1-Kurs'!P78/'1-Kurs'!P$8)^(12/COUNT('1-Kurs'!O$9:O78))-1</f>
        <v>2.6643970562707953E-2</v>
      </c>
      <c r="Q66" s="31">
        <f>('1-Kurs'!Q78/'1-Kurs'!Q$8)^(12/COUNT('1-Kurs'!P$9:P78))-1</f>
        <v>3.0831565163003338E-2</v>
      </c>
      <c r="R66" s="31">
        <f>('1-Kurs'!R78/'1-Kurs'!R$8)^(12/COUNT('1-Kurs'!Q$9:Q78))-1</f>
        <v>3.309177833635002E-2</v>
      </c>
      <c r="S66" s="31">
        <f>('1-Kurs'!S78/'1-Kurs'!S$8)^(12/COUNT('1-Kurs'!R$9:R78))-1</f>
        <v>0.15608621113231202</v>
      </c>
      <c r="T66" s="31">
        <f>('1-Kurs'!T78/'1-Kurs'!T$8)^(12/COUNT('1-Kurs'!S$9:S78))-1</f>
        <v>8.4702316034695579E-2</v>
      </c>
      <c r="U66" s="31">
        <f>('1-Kurs'!U78/'1-Kurs'!U$8)^(12/COUNT('1-Kurs'!T$9:T78))-1</f>
        <v>0.11301010672209366</v>
      </c>
      <c r="V66" s="31">
        <f>('1-Kurs'!V78/'1-Kurs'!V$8)^(12/COUNT('1-Kurs'!U$9:U78))-1</f>
        <v>0.12718876417464586</v>
      </c>
      <c r="W66" s="31">
        <f>('1-Kurs'!W78/'1-Kurs'!W$8)^(12/COUNT('1-Kurs'!V$9:V78))-1</f>
        <v>-1.8996400717982698E-2</v>
      </c>
      <c r="X66" s="31">
        <f>('1-Kurs'!X78/'1-Kurs'!X$8)^(12/COUNT('1-Kurs'!W$9:W78))-1</f>
        <v>-8.6667892574119887E-2</v>
      </c>
      <c r="Y66" s="31">
        <f>('1-Kurs'!Y78/'1-Kurs'!Y$8)^(12/COUNT('1-Kurs'!X$9:X78))-1</f>
        <v>1.2618808889280242E-2</v>
      </c>
      <c r="Z66" s="31">
        <f>('1-Kurs'!Z78/'1-Kurs'!Z$8)^(12/COUNT('1-Kurs'!Y$9:Y78))-1</f>
        <v>1.4848918142426948E-2</v>
      </c>
      <c r="AA66" s="31">
        <f>('1-Kurs'!AA78/'1-Kurs'!AA$8)^(12/COUNT('1-Kurs'!Z$9:Z78))-1</f>
        <v>2.6940568075956239E-2</v>
      </c>
      <c r="AB66" s="31">
        <f>('1-Kurs'!AB78/'1-Kurs'!AB$8)^(12/COUNT('1-Kurs'!A$9:A78))-1</f>
        <v>6.4924010448335512E-2</v>
      </c>
      <c r="AC66" s="31">
        <f>('1-Kurs'!AC78/'1-Kurs'!AC$8)^(12/COUNT('1-Kurs'!B$9:B78))-1</f>
        <v>7.1377382875581041E-2</v>
      </c>
      <c r="AD66" s="31">
        <f>SUMPRODUCT(B66:AA66,'1-Kurs'!$B$6:$AA$6)</f>
        <v>4.3841952797361611E-2</v>
      </c>
      <c r="AE66" s="31">
        <f t="shared" si="1"/>
        <v>2.1082057650973901E-2</v>
      </c>
    </row>
    <row r="67" spans="1:31" ht="12.75" customHeight="1" x14ac:dyDescent="0.2">
      <c r="A67" s="9">
        <f>'2-artRendite'!A79</f>
        <v>35398</v>
      </c>
      <c r="B67" s="31">
        <f>('1-Kurs'!B79/'1-Kurs'!B$8)^(12/COUNT('1-Kurs'!A$9:A79))-1</f>
        <v>-3.3174581331038233E-2</v>
      </c>
      <c r="C67" s="31">
        <f>('1-Kurs'!C79/'1-Kurs'!C$8)^(12/COUNT('1-Kurs'!B$9:B79))-1</f>
        <v>9.4598863508587261E-2</v>
      </c>
      <c r="D67" s="31">
        <f>('1-Kurs'!D79/'1-Kurs'!D$8)^(12/COUNT('1-Kurs'!C$9:C79))-1</f>
        <v>3.0918411520786115E-3</v>
      </c>
      <c r="E67" s="31">
        <f>('1-Kurs'!E79/'1-Kurs'!E$8)^(12/COUNT('1-Kurs'!D$9:D79))-1</f>
        <v>8.4672488031801496E-2</v>
      </c>
      <c r="F67" s="31">
        <f>('1-Kurs'!F79/'1-Kurs'!F$8)^(12/COUNT('1-Kurs'!E$9:E79))-1</f>
        <v>1.7791221662112555E-2</v>
      </c>
      <c r="G67" s="31">
        <f>('1-Kurs'!G79/'1-Kurs'!G$8)^(12/COUNT('1-Kurs'!F$9:F79))-1</f>
        <v>0.1203156304863946</v>
      </c>
      <c r="H67" s="31">
        <f>('1-Kurs'!H79/'1-Kurs'!H$8)^(12/COUNT('1-Kurs'!G$9:G79))-1</f>
        <v>-2.8286108188028125E-3</v>
      </c>
      <c r="I67" s="31">
        <f>('1-Kurs'!I79/'1-Kurs'!I$8)^(12/COUNT('1-Kurs'!H$9:H79))-1</f>
        <v>8.4766197742365046E-2</v>
      </c>
      <c r="J67" s="31">
        <f>('1-Kurs'!J79/'1-Kurs'!J$8)^(12/COUNT('1-Kurs'!I$9:I79))-1</f>
        <v>0.1899643331329981</v>
      </c>
      <c r="K67" s="31">
        <f>('1-Kurs'!K79/'1-Kurs'!K$8)^(12/COUNT('1-Kurs'!J$9:J79))-1</f>
        <v>5.7526832151640672E-2</v>
      </c>
      <c r="L67" s="31">
        <f>('1-Kurs'!L79/'1-Kurs'!L$8)^(12/COUNT('1-Kurs'!K$9:K79))-1</f>
        <v>6.7712536124133527E-2</v>
      </c>
      <c r="M67" s="31">
        <f>('1-Kurs'!M79/'1-Kurs'!M$8)^(12/COUNT('1-Kurs'!L$9:L79))-1</f>
        <v>5.9495716881560634E-2</v>
      </c>
      <c r="N67" s="31">
        <f>('1-Kurs'!N79/'1-Kurs'!N$8)^(12/COUNT('1-Kurs'!M$9:M79))-1</f>
        <v>-3.2809221667203459E-2</v>
      </c>
      <c r="O67" s="31">
        <f>('1-Kurs'!O79/'1-Kurs'!O$8)^(12/COUNT('1-Kurs'!N$9:N79))-1</f>
        <v>1.3626065377424723E-2</v>
      </c>
      <c r="P67" s="31">
        <f>('1-Kurs'!P79/'1-Kurs'!P$8)^(12/COUNT('1-Kurs'!O$9:O79))-1</f>
        <v>3.8020428286507979E-2</v>
      </c>
      <c r="Q67" s="31">
        <f>('1-Kurs'!Q79/'1-Kurs'!Q$8)^(12/COUNT('1-Kurs'!P$9:P79))-1</f>
        <v>4.2624594804775873E-2</v>
      </c>
      <c r="R67" s="31">
        <f>('1-Kurs'!R79/'1-Kurs'!R$8)^(12/COUNT('1-Kurs'!Q$9:Q79))-1</f>
        <v>3.636088554674588E-2</v>
      </c>
      <c r="S67" s="31">
        <f>('1-Kurs'!S79/'1-Kurs'!S$8)^(12/COUNT('1-Kurs'!R$9:R79))-1</f>
        <v>0.16124179176174946</v>
      </c>
      <c r="T67" s="31">
        <f>('1-Kurs'!T79/'1-Kurs'!T$8)^(12/COUNT('1-Kurs'!S$9:S79))-1</f>
        <v>9.3626483247454262E-2</v>
      </c>
      <c r="U67" s="31">
        <f>('1-Kurs'!U79/'1-Kurs'!U$8)^(12/COUNT('1-Kurs'!T$9:T79))-1</f>
        <v>0.11787967481996353</v>
      </c>
      <c r="V67" s="31">
        <f>('1-Kurs'!V79/'1-Kurs'!V$8)^(12/COUNT('1-Kurs'!U$9:U79))-1</f>
        <v>0.1347967399615142</v>
      </c>
      <c r="W67" s="31">
        <f>('1-Kurs'!W79/'1-Kurs'!W$8)^(12/COUNT('1-Kurs'!V$9:V79))-1</f>
        <v>-1.8602685332427926E-2</v>
      </c>
      <c r="X67" s="31">
        <f>('1-Kurs'!X79/'1-Kurs'!X$8)^(12/COUNT('1-Kurs'!W$9:W79))-1</f>
        <v>-8.3999432810847541E-2</v>
      </c>
      <c r="Y67" s="31">
        <f>('1-Kurs'!Y79/'1-Kurs'!Y$8)^(12/COUNT('1-Kurs'!X$9:X79))-1</f>
        <v>-3.362661768809172E-3</v>
      </c>
      <c r="Z67" s="31">
        <f>('1-Kurs'!Z79/'1-Kurs'!Z$8)^(12/COUNT('1-Kurs'!Y$9:Y79))-1</f>
        <v>1.3628276893115521E-2</v>
      </c>
      <c r="AA67" s="31">
        <f>('1-Kurs'!AA79/'1-Kurs'!AA$8)^(12/COUNT('1-Kurs'!Z$9:Z79))-1</f>
        <v>3.040318498072514E-2</v>
      </c>
      <c r="AB67" s="31">
        <f>('1-Kurs'!AB79/'1-Kurs'!AB$8)^(12/COUNT('1-Kurs'!A$9:A79))-1</f>
        <v>7.0605146942816166E-2</v>
      </c>
      <c r="AC67" s="31">
        <f>('1-Kurs'!AC79/'1-Kurs'!AC$8)^(12/COUNT('1-Kurs'!B$9:B79))-1</f>
        <v>8.020312594810175E-2</v>
      </c>
      <c r="AD67" s="31">
        <f>SUMPRODUCT(B67:AA67,'1-Kurs'!$B$6:$AA$6)</f>
        <v>4.9514099724020003E-2</v>
      </c>
      <c r="AE67" s="31">
        <f t="shared" si="1"/>
        <v>2.1091047218796163E-2</v>
      </c>
    </row>
    <row r="68" spans="1:31" ht="12.75" customHeight="1" x14ac:dyDescent="0.2">
      <c r="A68" s="9">
        <f>'2-artRendite'!A80</f>
        <v>35430</v>
      </c>
      <c r="B68" s="31">
        <f>('1-Kurs'!B80/'1-Kurs'!B$8)^(12/COUNT('1-Kurs'!A$9:A80))-1</f>
        <v>-3.1672826842878421E-2</v>
      </c>
      <c r="C68" s="31">
        <f>('1-Kurs'!C80/'1-Kurs'!C$8)^(12/COUNT('1-Kurs'!B$9:B80))-1</f>
        <v>0.10744692051981186</v>
      </c>
      <c r="D68" s="31">
        <f>('1-Kurs'!D80/'1-Kurs'!D$8)^(12/COUNT('1-Kurs'!C$9:C80))-1</f>
        <v>1.8584358186630734E-2</v>
      </c>
      <c r="E68" s="31">
        <f>('1-Kurs'!E80/'1-Kurs'!E$8)^(12/COUNT('1-Kurs'!D$9:D80))-1</f>
        <v>7.9507908668537297E-2</v>
      </c>
      <c r="F68" s="31">
        <f>('1-Kurs'!F80/'1-Kurs'!F$8)^(12/COUNT('1-Kurs'!E$9:E80))-1</f>
        <v>1.0145181030918771E-2</v>
      </c>
      <c r="G68" s="31">
        <f>('1-Kurs'!G80/'1-Kurs'!G$8)^(12/COUNT('1-Kurs'!F$9:F80))-1</f>
        <v>0.11668681751763343</v>
      </c>
      <c r="H68" s="31">
        <f>('1-Kurs'!H80/'1-Kurs'!H$8)^(12/COUNT('1-Kurs'!G$9:G80))-1</f>
        <v>-3.9373880229459646E-3</v>
      </c>
      <c r="I68" s="31">
        <f>('1-Kurs'!I80/'1-Kurs'!I$8)^(12/COUNT('1-Kurs'!H$9:H80))-1</f>
        <v>8.5945791502628044E-2</v>
      </c>
      <c r="J68" s="31">
        <f>('1-Kurs'!J80/'1-Kurs'!J$8)^(12/COUNT('1-Kurs'!I$9:I80))-1</f>
        <v>0.18784023157097485</v>
      </c>
      <c r="K68" s="31">
        <f>('1-Kurs'!K80/'1-Kurs'!K$8)^(12/COUNT('1-Kurs'!J$9:J80))-1</f>
        <v>5.9437426508164526E-2</v>
      </c>
      <c r="L68" s="31">
        <f>('1-Kurs'!L80/'1-Kurs'!L$8)^(12/COUNT('1-Kurs'!K$9:K80))-1</f>
        <v>7.1122340818434715E-2</v>
      </c>
      <c r="M68" s="31">
        <f>('1-Kurs'!M80/'1-Kurs'!M$8)^(12/COUNT('1-Kurs'!L$9:L80))-1</f>
        <v>3.9376865987968745E-2</v>
      </c>
      <c r="N68" s="31">
        <f>('1-Kurs'!N80/'1-Kurs'!N$8)^(12/COUNT('1-Kurs'!M$9:M80))-1</f>
        <v>-4.0810293091352978E-2</v>
      </c>
      <c r="O68" s="31">
        <f>('1-Kurs'!O80/'1-Kurs'!O$8)^(12/COUNT('1-Kurs'!N$9:N80))-1</f>
        <v>1.4957873659903642E-2</v>
      </c>
      <c r="P68" s="31">
        <f>('1-Kurs'!P80/'1-Kurs'!P$8)^(12/COUNT('1-Kurs'!O$9:O80))-1</f>
        <v>3.3308550967491968E-2</v>
      </c>
      <c r="Q68" s="31">
        <f>('1-Kurs'!Q80/'1-Kurs'!Q$8)^(12/COUNT('1-Kurs'!P$9:P80))-1</f>
        <v>3.9069827395165513E-2</v>
      </c>
      <c r="R68" s="31">
        <f>('1-Kurs'!R80/'1-Kurs'!R$8)^(12/COUNT('1-Kurs'!Q$9:Q80))-1</f>
        <v>3.299748282728765E-2</v>
      </c>
      <c r="S68" s="31">
        <f>('1-Kurs'!S80/'1-Kurs'!S$8)^(12/COUNT('1-Kurs'!R$9:R80))-1</f>
        <v>0.16576648628849022</v>
      </c>
      <c r="T68" s="31">
        <f>('1-Kurs'!T80/'1-Kurs'!T$8)^(12/COUNT('1-Kurs'!S$9:S80))-1</f>
        <v>0.10445356357249258</v>
      </c>
      <c r="U68" s="31">
        <f>('1-Kurs'!U80/'1-Kurs'!U$8)^(12/COUNT('1-Kurs'!T$9:T80))-1</f>
        <v>0.11881162177050419</v>
      </c>
      <c r="V68" s="31">
        <f>('1-Kurs'!V80/'1-Kurs'!V$8)^(12/COUNT('1-Kurs'!U$9:U80))-1</f>
        <v>0.15018158296076733</v>
      </c>
      <c r="W68" s="31">
        <f>('1-Kurs'!W80/'1-Kurs'!W$8)^(12/COUNT('1-Kurs'!V$9:V80))-1</f>
        <v>-2.0382482598326868E-2</v>
      </c>
      <c r="X68" s="31">
        <f>('1-Kurs'!X80/'1-Kurs'!X$8)^(12/COUNT('1-Kurs'!W$9:W80))-1</f>
        <v>-8.6155942784802431E-2</v>
      </c>
      <c r="Y68" s="31">
        <f>('1-Kurs'!Y80/'1-Kurs'!Y$8)^(12/COUNT('1-Kurs'!X$9:X80))-1</f>
        <v>1.4864650933981149E-3</v>
      </c>
      <c r="Z68" s="31">
        <f>('1-Kurs'!Z80/'1-Kurs'!Z$8)^(12/COUNT('1-Kurs'!Y$9:Y80))-1</f>
        <v>1.0532352079810181E-2</v>
      </c>
      <c r="AA68" s="31">
        <f>('1-Kurs'!AA80/'1-Kurs'!AA$8)^(12/COUNT('1-Kurs'!Z$9:Z80))-1</f>
        <v>2.2552417225541133E-2</v>
      </c>
      <c r="AB68" s="31">
        <f>('1-Kurs'!AB80/'1-Kurs'!AB$8)^(12/COUNT('1-Kurs'!A$9:A80))-1</f>
        <v>7.0329179132930131E-2</v>
      </c>
      <c r="AC68" s="31">
        <f>('1-Kurs'!AC80/'1-Kurs'!AC$8)^(12/COUNT('1-Kurs'!B$9:B80))-1</f>
        <v>8.1484535700660388E-2</v>
      </c>
      <c r="AD68" s="31">
        <f>SUMPRODUCT(B68:AA68,'1-Kurs'!$B$6:$AA$6)</f>
        <v>4.9509735877394184E-2</v>
      </c>
      <c r="AE68" s="31">
        <f t="shared" si="1"/>
        <v>2.0819443255535947E-2</v>
      </c>
    </row>
    <row r="69" spans="1:31" ht="12.75" customHeight="1" x14ac:dyDescent="0.2">
      <c r="A69" s="9">
        <f>'2-artRendite'!A81</f>
        <v>35461</v>
      </c>
      <c r="B69" s="31">
        <f>('1-Kurs'!B81/'1-Kurs'!B$8)^(12/COUNT('1-Kurs'!A$9:A81))-1</f>
        <v>-2.2890324641505866E-2</v>
      </c>
      <c r="C69" s="31">
        <f>('1-Kurs'!C81/'1-Kurs'!C$8)^(12/COUNT('1-Kurs'!B$9:B81))-1</f>
        <v>0.10234276443224055</v>
      </c>
      <c r="D69" s="31">
        <f>('1-Kurs'!D81/'1-Kurs'!D$8)^(12/COUNT('1-Kurs'!C$9:C81))-1</f>
        <v>4.8970025661445815E-2</v>
      </c>
      <c r="E69" s="31">
        <f>('1-Kurs'!E81/'1-Kurs'!E$8)^(12/COUNT('1-Kurs'!D$9:D81))-1</f>
        <v>8.5254087282595314E-2</v>
      </c>
      <c r="F69" s="31">
        <f>('1-Kurs'!F81/'1-Kurs'!F$8)^(12/COUNT('1-Kurs'!E$9:E81))-1</f>
        <v>1.8302726380272638E-2</v>
      </c>
      <c r="G69" s="31">
        <f>('1-Kurs'!G81/'1-Kurs'!G$8)^(12/COUNT('1-Kurs'!F$9:F81))-1</f>
        <v>0.11531067412662233</v>
      </c>
      <c r="H69" s="31">
        <f>('1-Kurs'!H81/'1-Kurs'!H$8)^(12/COUNT('1-Kurs'!G$9:G81))-1</f>
        <v>-1.4546936303842517E-2</v>
      </c>
      <c r="I69" s="31">
        <f>('1-Kurs'!I81/'1-Kurs'!I$8)^(12/COUNT('1-Kurs'!H$9:H81))-1</f>
        <v>7.631573528253166E-2</v>
      </c>
      <c r="J69" s="31">
        <f>('1-Kurs'!J81/'1-Kurs'!J$8)^(12/COUNT('1-Kurs'!I$9:I81))-1</f>
        <v>0.18980152066671363</v>
      </c>
      <c r="K69" s="31">
        <f>('1-Kurs'!K81/'1-Kurs'!K$8)^(12/COUNT('1-Kurs'!J$9:J81))-1</f>
        <v>5.2522573505441761E-2</v>
      </c>
      <c r="L69" s="31">
        <f>('1-Kurs'!L81/'1-Kurs'!L$8)^(12/COUNT('1-Kurs'!K$9:K81))-1</f>
        <v>7.2652824337929856E-2</v>
      </c>
      <c r="M69" s="31">
        <f>('1-Kurs'!M81/'1-Kurs'!M$8)^(12/COUNT('1-Kurs'!L$9:L81))-1</f>
        <v>3.2849041844492E-2</v>
      </c>
      <c r="N69" s="31">
        <f>('1-Kurs'!N81/'1-Kurs'!N$8)^(12/COUNT('1-Kurs'!M$9:M81))-1</f>
        <v>-1.4799285339438972E-2</v>
      </c>
      <c r="O69" s="31">
        <f>('1-Kurs'!O81/'1-Kurs'!O$8)^(12/COUNT('1-Kurs'!N$9:N81))-1</f>
        <v>1.9959361975066203E-2</v>
      </c>
      <c r="P69" s="31">
        <f>('1-Kurs'!P81/'1-Kurs'!P$8)^(12/COUNT('1-Kurs'!O$9:O81))-1</f>
        <v>4.5692282768657666E-2</v>
      </c>
      <c r="Q69" s="31">
        <f>('1-Kurs'!Q81/'1-Kurs'!Q$8)^(12/COUNT('1-Kurs'!P$9:P81))-1</f>
        <v>5.3725836075452893E-2</v>
      </c>
      <c r="R69" s="31">
        <f>('1-Kurs'!R81/'1-Kurs'!R$8)^(12/COUNT('1-Kurs'!Q$9:Q81))-1</f>
        <v>3.7778797364871997E-2</v>
      </c>
      <c r="S69" s="31">
        <f>('1-Kurs'!S81/'1-Kurs'!S$8)^(12/COUNT('1-Kurs'!R$9:R81))-1</f>
        <v>0.15438300045707809</v>
      </c>
      <c r="T69" s="31">
        <f>('1-Kurs'!T81/'1-Kurs'!T$8)^(12/COUNT('1-Kurs'!S$9:S81))-1</f>
        <v>9.8336911071364996E-2</v>
      </c>
      <c r="U69" s="31">
        <f>('1-Kurs'!U81/'1-Kurs'!U$8)^(12/COUNT('1-Kurs'!T$9:T81))-1</f>
        <v>0.10727698211373315</v>
      </c>
      <c r="V69" s="31">
        <f>('1-Kurs'!V81/'1-Kurs'!V$8)^(12/COUNT('1-Kurs'!U$9:U81))-1</f>
        <v>0.14049812314990207</v>
      </c>
      <c r="W69" s="31">
        <f>('1-Kurs'!W81/'1-Kurs'!W$8)^(12/COUNT('1-Kurs'!V$9:V81))-1</f>
        <v>-4.6713303434199327E-3</v>
      </c>
      <c r="X69" s="31">
        <f>('1-Kurs'!X81/'1-Kurs'!X$8)^(12/COUNT('1-Kurs'!W$9:W81))-1</f>
        <v>-9.1066695316633361E-2</v>
      </c>
      <c r="Y69" s="31">
        <f>('1-Kurs'!Y81/'1-Kurs'!Y$8)^(12/COUNT('1-Kurs'!X$9:X81))-1</f>
        <v>-5.2867489285388647E-3</v>
      </c>
      <c r="Z69" s="31">
        <f>('1-Kurs'!Z81/'1-Kurs'!Z$8)^(12/COUNT('1-Kurs'!Y$9:Y81))-1</f>
        <v>1.3349235706028306E-3</v>
      </c>
      <c r="AA69" s="31">
        <f>('1-Kurs'!AA81/'1-Kurs'!AA$8)^(12/COUNT('1-Kurs'!Z$9:Z81))-1</f>
        <v>2.2656365105958365E-2</v>
      </c>
      <c r="AB69" s="31">
        <f>('1-Kurs'!AB81/'1-Kurs'!AB$8)^(12/COUNT('1-Kurs'!A$9:A81))-1</f>
        <v>7.2004811972786742E-2</v>
      </c>
      <c r="AC69" s="31">
        <f>('1-Kurs'!AC81/'1-Kurs'!AC$8)^(12/COUNT('1-Kurs'!B$9:B81))-1</f>
        <v>8.145850096468199E-2</v>
      </c>
      <c r="AD69" s="31">
        <f>SUMPRODUCT(B69:AA69,'1-Kurs'!$B$6:$AA$6)</f>
        <v>5.087320139613824E-2</v>
      </c>
      <c r="AE69" s="31">
        <f t="shared" si="1"/>
        <v>2.1131610576648502E-2</v>
      </c>
    </row>
    <row r="70" spans="1:31" ht="12.75" customHeight="1" x14ac:dyDescent="0.2">
      <c r="A70" s="9">
        <f>'2-artRendite'!A82</f>
        <v>35489</v>
      </c>
      <c r="B70" s="31">
        <f>('1-Kurs'!B82/'1-Kurs'!B$8)^(12/COUNT('1-Kurs'!A$9:A82))-1</f>
        <v>-2.056057827108293E-2</v>
      </c>
      <c r="C70" s="31">
        <f>('1-Kurs'!C82/'1-Kurs'!C$8)^(12/COUNT('1-Kurs'!B$9:B82))-1</f>
        <v>7.523109058514188E-2</v>
      </c>
      <c r="D70" s="31">
        <f>('1-Kurs'!D82/'1-Kurs'!D$8)^(12/COUNT('1-Kurs'!C$9:C82))-1</f>
        <v>9.7892775680755051E-2</v>
      </c>
      <c r="E70" s="31">
        <f>('1-Kurs'!E82/'1-Kurs'!E$8)^(12/COUNT('1-Kurs'!D$9:D82))-1</f>
        <v>0.10293700282489482</v>
      </c>
      <c r="F70" s="31">
        <f>('1-Kurs'!F82/'1-Kurs'!F$8)^(12/COUNT('1-Kurs'!E$9:E82))-1</f>
        <v>3.4062099130395707E-2</v>
      </c>
      <c r="G70" s="31">
        <f>('1-Kurs'!G82/'1-Kurs'!G$8)^(12/COUNT('1-Kurs'!F$9:F82))-1</f>
        <v>0.11229957890170894</v>
      </c>
      <c r="H70" s="31">
        <f>('1-Kurs'!H82/'1-Kurs'!H$8)^(12/COUNT('1-Kurs'!G$9:G82))-1</f>
        <v>-5.0974076579344274E-3</v>
      </c>
      <c r="I70" s="31">
        <f>('1-Kurs'!I82/'1-Kurs'!I$8)^(12/COUNT('1-Kurs'!H$9:H82))-1</f>
        <v>4.7980033227510654E-2</v>
      </c>
      <c r="J70" s="31">
        <f>('1-Kurs'!J82/'1-Kurs'!J$8)^(12/COUNT('1-Kurs'!I$9:I82))-1</f>
        <v>0.20426083511365944</v>
      </c>
      <c r="K70" s="31">
        <f>('1-Kurs'!K82/'1-Kurs'!K$8)^(12/COUNT('1-Kurs'!J$9:J82))-1</f>
        <v>5.183271224529995E-2</v>
      </c>
      <c r="L70" s="31">
        <f>('1-Kurs'!L82/'1-Kurs'!L$8)^(12/COUNT('1-Kurs'!K$9:K82))-1</f>
        <v>7.9476780895753052E-2</v>
      </c>
      <c r="M70" s="31">
        <f>('1-Kurs'!M82/'1-Kurs'!M$8)^(12/COUNT('1-Kurs'!L$9:L82))-1</f>
        <v>7.3417370173944896E-4</v>
      </c>
      <c r="N70" s="31">
        <f>('1-Kurs'!N82/'1-Kurs'!N$8)^(12/COUNT('1-Kurs'!M$9:M82))-1</f>
        <v>-4.4060063101664104E-3</v>
      </c>
      <c r="O70" s="31">
        <f>('1-Kurs'!O82/'1-Kurs'!O$8)^(12/COUNT('1-Kurs'!N$9:N82))-1</f>
        <v>3.3016648210537625E-2</v>
      </c>
      <c r="P70" s="31">
        <f>('1-Kurs'!P82/'1-Kurs'!P$8)^(12/COUNT('1-Kurs'!O$9:O82))-1</f>
        <v>5.8240851740467781E-2</v>
      </c>
      <c r="Q70" s="31">
        <f>('1-Kurs'!Q82/'1-Kurs'!Q$8)^(12/COUNT('1-Kurs'!P$9:P82))-1</f>
        <v>7.0019316880987059E-2</v>
      </c>
      <c r="R70" s="31">
        <f>('1-Kurs'!R82/'1-Kurs'!R$8)^(12/COUNT('1-Kurs'!Q$9:Q82))-1</f>
        <v>4.1555015366478765E-2</v>
      </c>
      <c r="S70" s="31">
        <f>('1-Kurs'!S82/'1-Kurs'!S$8)^(12/COUNT('1-Kurs'!R$9:R82))-1</f>
        <v>0.16202539633920421</v>
      </c>
      <c r="T70" s="31">
        <f>('1-Kurs'!T82/'1-Kurs'!T$8)^(12/COUNT('1-Kurs'!S$9:S82))-1</f>
        <v>7.7047486745067451E-2</v>
      </c>
      <c r="U70" s="31">
        <f>('1-Kurs'!U82/'1-Kurs'!U$8)^(12/COUNT('1-Kurs'!T$9:T82))-1</f>
        <v>0.1154920052442503</v>
      </c>
      <c r="V70" s="31">
        <f>('1-Kurs'!V82/'1-Kurs'!V$8)^(12/COUNT('1-Kurs'!U$9:U82))-1</f>
        <v>0.10932016539527578</v>
      </c>
      <c r="W70" s="31">
        <f>('1-Kurs'!W82/'1-Kurs'!W$8)^(12/COUNT('1-Kurs'!V$9:V82))-1</f>
        <v>2.1773909090885279E-3</v>
      </c>
      <c r="X70" s="31">
        <f>('1-Kurs'!X82/'1-Kurs'!X$8)^(12/COUNT('1-Kurs'!W$9:W82))-1</f>
        <v>-9.7023100684529351E-2</v>
      </c>
      <c r="Y70" s="31">
        <f>('1-Kurs'!Y82/'1-Kurs'!Y$8)^(12/COUNT('1-Kurs'!X$9:X82))-1</f>
        <v>2.1142026997078567E-3</v>
      </c>
      <c r="Z70" s="31">
        <f>('1-Kurs'!Z82/'1-Kurs'!Z$8)^(12/COUNT('1-Kurs'!Y$9:Y82))-1</f>
        <v>2.100795945061984E-2</v>
      </c>
      <c r="AA70" s="31">
        <f>('1-Kurs'!AA82/'1-Kurs'!AA$8)^(12/COUNT('1-Kurs'!Z$9:Z82))-1</f>
        <v>2.0687953606540965E-2</v>
      </c>
      <c r="AB70" s="31">
        <f>('1-Kurs'!AB82/'1-Kurs'!AB$8)^(12/COUNT('1-Kurs'!A$9:A82))-1</f>
        <v>7.5387001880061089E-2</v>
      </c>
      <c r="AC70" s="31">
        <f>('1-Kurs'!AC82/'1-Kurs'!AC$8)^(12/COUNT('1-Kurs'!B$9:B82))-1</f>
        <v>8.2142548183584463E-2</v>
      </c>
      <c r="AD70" s="31">
        <f>SUMPRODUCT(B70:AA70,'1-Kurs'!$B$6:$AA$6)</f>
        <v>5.3550937768129692E-2</v>
      </c>
      <c r="AE70" s="31">
        <f t="shared" si="1"/>
        <v>2.1836064111931397E-2</v>
      </c>
    </row>
    <row r="71" spans="1:31" ht="12.75" customHeight="1" x14ac:dyDescent="0.2">
      <c r="A71" s="9">
        <f>'2-artRendite'!A83</f>
        <v>35520</v>
      </c>
      <c r="B71" s="31">
        <f>('1-Kurs'!B83/'1-Kurs'!B$8)^(12/COUNT('1-Kurs'!A$9:A83))-1</f>
        <v>-2.197204391319485E-2</v>
      </c>
      <c r="C71" s="31">
        <f>('1-Kurs'!C83/'1-Kurs'!C$8)^(12/COUNT('1-Kurs'!B$9:B83))-1</f>
        <v>8.3824696199772397E-2</v>
      </c>
      <c r="D71" s="31">
        <f>('1-Kurs'!D83/'1-Kurs'!D$8)^(12/COUNT('1-Kurs'!C$9:C83))-1</f>
        <v>0.11103963932792404</v>
      </c>
      <c r="E71" s="31">
        <f>('1-Kurs'!E83/'1-Kurs'!E$8)^(12/COUNT('1-Kurs'!D$9:D83))-1</f>
        <v>0.10559083863235075</v>
      </c>
      <c r="F71" s="31">
        <f>('1-Kurs'!F83/'1-Kurs'!F$8)^(12/COUNT('1-Kurs'!E$9:E83))-1</f>
        <v>4.2428515941383527E-2</v>
      </c>
      <c r="G71" s="31">
        <f>('1-Kurs'!G83/'1-Kurs'!G$8)^(12/COUNT('1-Kurs'!F$9:F83))-1</f>
        <v>0.10119957179835537</v>
      </c>
      <c r="H71" s="31">
        <f>('1-Kurs'!H83/'1-Kurs'!H$8)^(12/COUNT('1-Kurs'!G$9:G83))-1</f>
        <v>-1.0231145726281698E-2</v>
      </c>
      <c r="I71" s="31">
        <f>('1-Kurs'!I83/'1-Kurs'!I$8)^(12/COUNT('1-Kurs'!H$9:H83))-1</f>
        <v>5.2544902410613048E-2</v>
      </c>
      <c r="J71" s="31">
        <f>('1-Kurs'!J83/'1-Kurs'!J$8)^(12/COUNT('1-Kurs'!I$9:I83))-1</f>
        <v>0.21270325939806023</v>
      </c>
      <c r="K71" s="31">
        <f>('1-Kurs'!K83/'1-Kurs'!K$8)^(12/COUNT('1-Kurs'!J$9:J83))-1</f>
        <v>5.174874557442477E-2</v>
      </c>
      <c r="L71" s="31">
        <f>('1-Kurs'!L83/'1-Kurs'!L$8)^(12/COUNT('1-Kurs'!K$9:K83))-1</f>
        <v>7.6624662053936143E-2</v>
      </c>
      <c r="M71" s="31">
        <f>('1-Kurs'!M83/'1-Kurs'!M$8)^(12/COUNT('1-Kurs'!L$9:L83))-1</f>
        <v>5.744974171471684E-3</v>
      </c>
      <c r="N71" s="31">
        <f>('1-Kurs'!N83/'1-Kurs'!N$8)^(12/COUNT('1-Kurs'!M$9:M83))-1</f>
        <v>-9.7470937993182627E-3</v>
      </c>
      <c r="O71" s="31">
        <f>('1-Kurs'!O83/'1-Kurs'!O$8)^(12/COUNT('1-Kurs'!N$9:N83))-1</f>
        <v>2.430904351705454E-2</v>
      </c>
      <c r="P71" s="31">
        <f>('1-Kurs'!P83/'1-Kurs'!P$8)^(12/COUNT('1-Kurs'!O$9:O83))-1</f>
        <v>7.1108017441214866E-2</v>
      </c>
      <c r="Q71" s="31">
        <f>('1-Kurs'!Q83/'1-Kurs'!Q$8)^(12/COUNT('1-Kurs'!P$9:P83))-1</f>
        <v>8.7995678712694536E-2</v>
      </c>
      <c r="R71" s="31">
        <f>('1-Kurs'!R83/'1-Kurs'!R$8)^(12/COUNT('1-Kurs'!Q$9:Q83))-1</f>
        <v>3.6732158136978166E-2</v>
      </c>
      <c r="S71" s="31">
        <f>('1-Kurs'!S83/'1-Kurs'!S$8)^(12/COUNT('1-Kurs'!R$9:R83))-1</f>
        <v>0.15745518331354624</v>
      </c>
      <c r="T71" s="31">
        <f>('1-Kurs'!T83/'1-Kurs'!T$8)^(12/COUNT('1-Kurs'!S$9:S83))-1</f>
        <v>7.8916813134955799E-2</v>
      </c>
      <c r="U71" s="31">
        <f>('1-Kurs'!U83/'1-Kurs'!U$8)^(12/COUNT('1-Kurs'!T$9:T83))-1</f>
        <v>0.12497723077522616</v>
      </c>
      <c r="V71" s="31">
        <f>('1-Kurs'!V83/'1-Kurs'!V$8)^(12/COUNT('1-Kurs'!U$9:U83))-1</f>
        <v>0.11182569484172533</v>
      </c>
      <c r="W71" s="31">
        <f>('1-Kurs'!W83/'1-Kurs'!W$8)^(12/COUNT('1-Kurs'!V$9:V83))-1</f>
        <v>1.2078125117464644E-2</v>
      </c>
      <c r="X71" s="31">
        <f>('1-Kurs'!X83/'1-Kurs'!X$8)^(12/COUNT('1-Kurs'!W$9:W83))-1</f>
        <v>-7.7309016587389312E-2</v>
      </c>
      <c r="Y71" s="31">
        <f>('1-Kurs'!Y83/'1-Kurs'!Y$8)^(12/COUNT('1-Kurs'!X$9:X83))-1</f>
        <v>1.1830399300840622E-3</v>
      </c>
      <c r="Z71" s="31">
        <f>('1-Kurs'!Z83/'1-Kurs'!Z$8)^(12/COUNT('1-Kurs'!Y$9:Y83))-1</f>
        <v>1.0419369801669243E-2</v>
      </c>
      <c r="AA71" s="31">
        <f>('1-Kurs'!AA83/'1-Kurs'!AA$8)^(12/COUNT('1-Kurs'!Z$9:Z83))-1</f>
        <v>2.3656325535856171E-2</v>
      </c>
      <c r="AB71" s="31">
        <f>('1-Kurs'!AB83/'1-Kurs'!AB$8)^(12/COUNT('1-Kurs'!A$9:A83))-1</f>
        <v>7.8138416188710647E-2</v>
      </c>
      <c r="AC71" s="31">
        <f>('1-Kurs'!AC83/'1-Kurs'!AC$8)^(12/COUNT('1-Kurs'!B$9:B83))-1</f>
        <v>8.4582133714401042E-2</v>
      </c>
      <c r="AD71" s="31">
        <f>SUMPRODUCT(B71:AA71,'1-Kurs'!$B$6:$AA$6)</f>
        <v>5.6340276374637593E-2</v>
      </c>
      <c r="AE71" s="31">
        <f t="shared" si="1"/>
        <v>2.1798139814073053E-2</v>
      </c>
    </row>
    <row r="72" spans="1:31" ht="12.75" customHeight="1" x14ac:dyDescent="0.2">
      <c r="A72" s="9">
        <f>'2-artRendite'!A84</f>
        <v>35550</v>
      </c>
      <c r="B72" s="31">
        <f>('1-Kurs'!B84/'1-Kurs'!B$8)^(12/COUNT('1-Kurs'!A$9:A84))-1</f>
        <v>-2.1735974701956762E-2</v>
      </c>
      <c r="C72" s="31">
        <f>('1-Kurs'!C84/'1-Kurs'!C$8)^(12/COUNT('1-Kurs'!B$9:B84))-1</f>
        <v>7.5988131523207603E-2</v>
      </c>
      <c r="D72" s="31">
        <f>('1-Kurs'!D84/'1-Kurs'!D$8)^(12/COUNT('1-Kurs'!C$9:C84))-1</f>
        <v>0.14322814750663682</v>
      </c>
      <c r="E72" s="31">
        <f>('1-Kurs'!E84/'1-Kurs'!E$8)^(12/COUNT('1-Kurs'!D$9:D84))-1</f>
        <v>0.10535426664504333</v>
      </c>
      <c r="F72" s="31">
        <f>('1-Kurs'!F84/'1-Kurs'!F$8)^(12/COUNT('1-Kurs'!E$9:E84))-1</f>
        <v>3.2356071003584619E-2</v>
      </c>
      <c r="G72" s="31">
        <f>('1-Kurs'!G84/'1-Kurs'!G$8)^(12/COUNT('1-Kurs'!F$9:F84))-1</f>
        <v>0.10188852311598473</v>
      </c>
      <c r="H72" s="31">
        <f>('1-Kurs'!H84/'1-Kurs'!H$8)^(12/COUNT('1-Kurs'!G$9:G84))-1</f>
        <v>-1.5164665462753857E-2</v>
      </c>
      <c r="I72" s="31">
        <f>('1-Kurs'!I84/'1-Kurs'!I$8)^(12/COUNT('1-Kurs'!H$9:H84))-1</f>
        <v>5.4304917434969013E-2</v>
      </c>
      <c r="J72" s="31">
        <f>('1-Kurs'!J84/'1-Kurs'!J$8)^(12/COUNT('1-Kurs'!I$9:I84))-1</f>
        <v>0.23744796538841251</v>
      </c>
      <c r="K72" s="31">
        <f>('1-Kurs'!K84/'1-Kurs'!K$8)^(12/COUNT('1-Kurs'!J$9:J84))-1</f>
        <v>5.513597602112541E-2</v>
      </c>
      <c r="L72" s="31">
        <f>('1-Kurs'!L84/'1-Kurs'!L$8)^(12/COUNT('1-Kurs'!K$9:K84))-1</f>
        <v>7.5462442762967541E-2</v>
      </c>
      <c r="M72" s="31">
        <f>('1-Kurs'!M84/'1-Kurs'!M$8)^(12/COUNT('1-Kurs'!L$9:L84))-1</f>
        <v>2.0766960487872632E-2</v>
      </c>
      <c r="N72" s="31">
        <f>('1-Kurs'!N84/'1-Kurs'!N$8)^(12/COUNT('1-Kurs'!M$9:M84))-1</f>
        <v>-1.8359717448093504E-2</v>
      </c>
      <c r="O72" s="31">
        <f>('1-Kurs'!O84/'1-Kurs'!O$8)^(12/COUNT('1-Kurs'!N$9:N84))-1</f>
        <v>1.0464082201688374E-2</v>
      </c>
      <c r="P72" s="31">
        <f>('1-Kurs'!P84/'1-Kurs'!P$8)^(12/COUNT('1-Kurs'!O$9:O84))-1</f>
        <v>7.5961420131614776E-2</v>
      </c>
      <c r="Q72" s="31">
        <f>('1-Kurs'!Q84/'1-Kurs'!Q$8)^(12/COUNT('1-Kurs'!P$9:P84))-1</f>
        <v>9.1294088542761997E-2</v>
      </c>
      <c r="R72" s="31">
        <f>('1-Kurs'!R84/'1-Kurs'!R$8)^(12/COUNT('1-Kurs'!Q$9:Q84))-1</f>
        <v>4.4582265387373088E-2</v>
      </c>
      <c r="S72" s="31">
        <f>('1-Kurs'!S84/'1-Kurs'!S$8)^(12/COUNT('1-Kurs'!R$9:R84))-1</f>
        <v>0.16250750288419114</v>
      </c>
      <c r="T72" s="31">
        <f>('1-Kurs'!T84/'1-Kurs'!T$8)^(12/COUNT('1-Kurs'!S$9:S84))-1</f>
        <v>7.6764952828600519E-2</v>
      </c>
      <c r="U72" s="31">
        <f>('1-Kurs'!U84/'1-Kurs'!U$8)^(12/COUNT('1-Kurs'!T$9:T84))-1</f>
        <v>0.13758967347756679</v>
      </c>
      <c r="V72" s="31">
        <f>('1-Kurs'!V84/'1-Kurs'!V$8)^(12/COUNT('1-Kurs'!U$9:U84))-1</f>
        <v>0.10808109891043882</v>
      </c>
      <c r="W72" s="31">
        <f>('1-Kurs'!W84/'1-Kurs'!W$8)^(12/COUNT('1-Kurs'!V$9:V84))-1</f>
        <v>8.5383849725764183E-3</v>
      </c>
      <c r="X72" s="31">
        <f>('1-Kurs'!X84/'1-Kurs'!X$8)^(12/COUNT('1-Kurs'!W$9:W84))-1</f>
        <v>-8.4983813783787054E-2</v>
      </c>
      <c r="Y72" s="31">
        <f>('1-Kurs'!Y84/'1-Kurs'!Y$8)^(12/COUNT('1-Kurs'!X$9:X84))-1</f>
        <v>-1.4608601572623225E-2</v>
      </c>
      <c r="Z72" s="31">
        <f>('1-Kurs'!Z84/'1-Kurs'!Z$8)^(12/COUNT('1-Kurs'!Y$9:Y84))-1</f>
        <v>1.032661094675924E-2</v>
      </c>
      <c r="AA72" s="31">
        <f>('1-Kurs'!AA84/'1-Kurs'!AA$8)^(12/COUNT('1-Kurs'!Z$9:Z84))-1</f>
        <v>1.8707117358670144E-2</v>
      </c>
      <c r="AB72" s="31">
        <f>('1-Kurs'!AB84/'1-Kurs'!AB$8)^(12/COUNT('1-Kurs'!A$9:A84))-1</f>
        <v>7.8862433538297472E-2</v>
      </c>
      <c r="AC72" s="31">
        <f>('1-Kurs'!AC84/'1-Kurs'!AC$8)^(12/COUNT('1-Kurs'!B$9:B84))-1</f>
        <v>8.476582291185486E-2</v>
      </c>
      <c r="AD72" s="31">
        <f>SUMPRODUCT(B72:AA72,'1-Kurs'!$B$6:$AA$6)</f>
        <v>5.7380685637031956E-2</v>
      </c>
      <c r="AE72" s="31">
        <f t="shared" si="1"/>
        <v>2.1481747901265516E-2</v>
      </c>
    </row>
    <row r="73" spans="1:31" ht="12.75" customHeight="1" x14ac:dyDescent="0.2">
      <c r="A73" s="9">
        <f>'2-artRendite'!A85</f>
        <v>35580</v>
      </c>
      <c r="B73" s="31">
        <f>('1-Kurs'!B85/'1-Kurs'!B$8)^(12/COUNT('1-Kurs'!A$9:A85))-1</f>
        <v>-2.3678269182006884E-2</v>
      </c>
      <c r="C73" s="31">
        <f>('1-Kurs'!C85/'1-Kurs'!C$8)^(12/COUNT('1-Kurs'!B$9:B85))-1</f>
        <v>8.3749962025150504E-2</v>
      </c>
      <c r="D73" s="31">
        <f>('1-Kurs'!D85/'1-Kurs'!D$8)^(12/COUNT('1-Kurs'!C$9:C85))-1</f>
        <v>0.1915939244944278</v>
      </c>
      <c r="E73" s="31">
        <f>('1-Kurs'!E85/'1-Kurs'!E$8)^(12/COUNT('1-Kurs'!D$9:D85))-1</f>
        <v>0.11629422272310785</v>
      </c>
      <c r="F73" s="31">
        <f>('1-Kurs'!F85/'1-Kurs'!F$8)^(12/COUNT('1-Kurs'!E$9:E85))-1</f>
        <v>1.9853239617933172E-2</v>
      </c>
      <c r="G73" s="31">
        <f>('1-Kurs'!G85/'1-Kurs'!G$8)^(12/COUNT('1-Kurs'!F$9:F85))-1</f>
        <v>9.8417612301832547E-2</v>
      </c>
      <c r="H73" s="31">
        <f>('1-Kurs'!H85/'1-Kurs'!H$8)^(12/COUNT('1-Kurs'!G$9:G85))-1</f>
        <v>-1.271861726101664E-2</v>
      </c>
      <c r="I73" s="31">
        <f>('1-Kurs'!I85/'1-Kurs'!I$8)^(12/COUNT('1-Kurs'!H$9:H85))-1</f>
        <v>5.7557615245216409E-2</v>
      </c>
      <c r="J73" s="31">
        <f>('1-Kurs'!J85/'1-Kurs'!J$8)^(12/COUNT('1-Kurs'!I$9:I85))-1</f>
        <v>0.20465009051800132</v>
      </c>
      <c r="K73" s="31">
        <f>('1-Kurs'!K85/'1-Kurs'!K$8)^(12/COUNT('1-Kurs'!J$9:J85))-1</f>
        <v>4.7409842285683679E-2</v>
      </c>
      <c r="L73" s="31">
        <f>('1-Kurs'!L85/'1-Kurs'!L$8)^(12/COUNT('1-Kurs'!K$9:K85))-1</f>
        <v>7.4847889653257171E-2</v>
      </c>
      <c r="M73" s="31">
        <f>('1-Kurs'!M85/'1-Kurs'!M$8)^(12/COUNT('1-Kurs'!L$9:L85))-1</f>
        <v>2.3683131455245032E-2</v>
      </c>
      <c r="N73" s="31">
        <f>('1-Kurs'!N85/'1-Kurs'!N$8)^(12/COUNT('1-Kurs'!M$9:M85))-1</f>
        <v>-2.2199671112892783E-2</v>
      </c>
      <c r="O73" s="31">
        <f>('1-Kurs'!O85/'1-Kurs'!O$8)^(12/COUNT('1-Kurs'!N$9:N85))-1</f>
        <v>1.0394249491687546E-2</v>
      </c>
      <c r="P73" s="31">
        <f>('1-Kurs'!P85/'1-Kurs'!P$8)^(12/COUNT('1-Kurs'!O$9:O85))-1</f>
        <v>7.4423253604792405E-2</v>
      </c>
      <c r="Q73" s="31">
        <f>('1-Kurs'!Q85/'1-Kurs'!Q$8)^(12/COUNT('1-Kurs'!P$9:P85))-1</f>
        <v>9.2964304702238154E-2</v>
      </c>
      <c r="R73" s="31">
        <f>('1-Kurs'!R85/'1-Kurs'!R$8)^(12/COUNT('1-Kurs'!Q$9:Q85))-1</f>
        <v>3.3570233541911243E-2</v>
      </c>
      <c r="S73" s="31">
        <f>('1-Kurs'!S85/'1-Kurs'!S$8)^(12/COUNT('1-Kurs'!R$9:R85))-1</f>
        <v>0.1644459958608504</v>
      </c>
      <c r="T73" s="31">
        <f>('1-Kurs'!T85/'1-Kurs'!T$8)^(12/COUNT('1-Kurs'!S$9:S85))-1</f>
        <v>8.0537775405988166E-2</v>
      </c>
      <c r="U73" s="31">
        <f>('1-Kurs'!U85/'1-Kurs'!U$8)^(12/COUNT('1-Kurs'!T$9:T85))-1</f>
        <v>0.10425728358220843</v>
      </c>
      <c r="V73" s="31">
        <f>('1-Kurs'!V85/'1-Kurs'!V$8)^(12/COUNT('1-Kurs'!U$9:U85))-1</f>
        <v>0.11298511435311442</v>
      </c>
      <c r="W73" s="31">
        <f>('1-Kurs'!W85/'1-Kurs'!W$8)^(12/COUNT('1-Kurs'!V$9:V85))-1</f>
        <v>1.6760983751733516E-2</v>
      </c>
      <c r="X73" s="31">
        <f>('1-Kurs'!X85/'1-Kurs'!X$8)^(12/COUNT('1-Kurs'!W$9:W85))-1</f>
        <v>-7.6420187290439978E-2</v>
      </c>
      <c r="Y73" s="31">
        <f>('1-Kurs'!Y85/'1-Kurs'!Y$8)^(12/COUNT('1-Kurs'!X$9:X85))-1</f>
        <v>-1.1364510604741529E-2</v>
      </c>
      <c r="Z73" s="31">
        <f>('1-Kurs'!Z85/'1-Kurs'!Z$8)^(12/COUNT('1-Kurs'!Y$9:Y85))-1</f>
        <v>2.3185083358429726E-2</v>
      </c>
      <c r="AA73" s="31">
        <f>('1-Kurs'!AA85/'1-Kurs'!AA$8)^(12/COUNT('1-Kurs'!Z$9:Z85))-1</f>
        <v>1.4856517970049499E-2</v>
      </c>
      <c r="AB73" s="31">
        <f>('1-Kurs'!AB85/'1-Kurs'!AB$8)^(12/COUNT('1-Kurs'!A$9:A85))-1</f>
        <v>7.9515080542401417E-2</v>
      </c>
      <c r="AC73" s="31">
        <f>('1-Kurs'!AC85/'1-Kurs'!AC$8)^(12/COUNT('1-Kurs'!B$9:B85))-1</f>
        <v>8.6096057917846025E-2</v>
      </c>
      <c r="AD73" s="31">
        <f>SUMPRODUCT(B73:AA73,'1-Kurs'!$B$6:$AA$6)</f>
        <v>5.769450271122159E-2</v>
      </c>
      <c r="AE73" s="31">
        <f t="shared" si="1"/>
        <v>2.1820577831179827E-2</v>
      </c>
    </row>
    <row r="74" spans="1:31" ht="12.75" customHeight="1" x14ac:dyDescent="0.2">
      <c r="A74" s="9">
        <f>'2-artRendite'!A86</f>
        <v>35611</v>
      </c>
      <c r="B74" s="31">
        <f>('1-Kurs'!B86/'1-Kurs'!B$8)^(12/COUNT('1-Kurs'!A$9:A86))-1</f>
        <v>-2.5653356321347687E-2</v>
      </c>
      <c r="C74" s="31">
        <f>('1-Kurs'!C86/'1-Kurs'!C$8)^(12/COUNT('1-Kurs'!B$9:B86))-1</f>
        <v>7.4730975099287722E-2</v>
      </c>
      <c r="D74" s="31">
        <f>('1-Kurs'!D86/'1-Kurs'!D$8)^(12/COUNT('1-Kurs'!C$9:C86))-1</f>
        <v>0.1232276467110569</v>
      </c>
      <c r="E74" s="31">
        <f>('1-Kurs'!E86/'1-Kurs'!E$8)^(12/COUNT('1-Kurs'!D$9:D86))-1</f>
        <v>0.1100339663718386</v>
      </c>
      <c r="F74" s="31">
        <f>('1-Kurs'!F86/'1-Kurs'!F$8)^(12/COUNT('1-Kurs'!E$9:E86))-1</f>
        <v>7.6877383415558942E-3</v>
      </c>
      <c r="G74" s="31">
        <f>('1-Kurs'!G86/'1-Kurs'!G$8)^(12/COUNT('1-Kurs'!F$9:F86))-1</f>
        <v>0.10242018507441886</v>
      </c>
      <c r="H74" s="31">
        <f>('1-Kurs'!H86/'1-Kurs'!H$8)^(12/COUNT('1-Kurs'!G$9:G86))-1</f>
        <v>-1.7328971219713774E-2</v>
      </c>
      <c r="I74" s="31">
        <f>('1-Kurs'!I86/'1-Kurs'!I$8)^(12/COUNT('1-Kurs'!H$9:H86))-1</f>
        <v>4.8273837928852315E-2</v>
      </c>
      <c r="J74" s="31">
        <f>('1-Kurs'!J86/'1-Kurs'!J$8)^(12/COUNT('1-Kurs'!I$9:I86))-1</f>
        <v>0.17630637846217567</v>
      </c>
      <c r="K74" s="31">
        <f>('1-Kurs'!K86/'1-Kurs'!K$8)^(12/COUNT('1-Kurs'!J$9:J86))-1</f>
        <v>5.3954898256916684E-2</v>
      </c>
      <c r="L74" s="31">
        <f>('1-Kurs'!L86/'1-Kurs'!L$8)^(12/COUNT('1-Kurs'!K$9:K86))-1</f>
        <v>7.334226269784927E-2</v>
      </c>
      <c r="M74" s="31">
        <f>('1-Kurs'!M86/'1-Kurs'!M$8)^(12/COUNT('1-Kurs'!L$9:L86))-1</f>
        <v>1.5264236541009391E-2</v>
      </c>
      <c r="N74" s="31">
        <f>('1-Kurs'!N86/'1-Kurs'!N$8)^(12/COUNT('1-Kurs'!M$9:M86))-1</f>
        <v>-2.9302013507361835E-2</v>
      </c>
      <c r="O74" s="31">
        <f>('1-Kurs'!O86/'1-Kurs'!O$8)^(12/COUNT('1-Kurs'!N$9:N86))-1</f>
        <v>8.5349380751167381E-3</v>
      </c>
      <c r="P74" s="31">
        <f>('1-Kurs'!P86/'1-Kurs'!P$8)^(12/COUNT('1-Kurs'!O$9:O86))-1</f>
        <v>4.9381354394935295E-2</v>
      </c>
      <c r="Q74" s="31">
        <f>('1-Kurs'!Q86/'1-Kurs'!Q$8)^(12/COUNT('1-Kurs'!P$9:P86))-1</f>
        <v>6.7823389878585827E-2</v>
      </c>
      <c r="R74" s="31">
        <f>('1-Kurs'!R86/'1-Kurs'!R$8)^(12/COUNT('1-Kurs'!Q$9:Q86))-1</f>
        <v>1.7979029051316875E-2</v>
      </c>
      <c r="S74" s="31">
        <f>('1-Kurs'!S86/'1-Kurs'!S$8)^(12/COUNT('1-Kurs'!R$9:R86))-1</f>
        <v>0.16549419877752003</v>
      </c>
      <c r="T74" s="31">
        <f>('1-Kurs'!T86/'1-Kurs'!T$8)^(12/COUNT('1-Kurs'!S$9:S86))-1</f>
        <v>6.7888899896894062E-2</v>
      </c>
      <c r="U74" s="31">
        <f>('1-Kurs'!U86/'1-Kurs'!U$8)^(12/COUNT('1-Kurs'!T$9:T86))-1</f>
        <v>8.5495616920092887E-2</v>
      </c>
      <c r="V74" s="31">
        <f>('1-Kurs'!V86/'1-Kurs'!V$8)^(12/COUNT('1-Kurs'!U$9:U86))-1</f>
        <v>9.8962282852927741E-2</v>
      </c>
      <c r="W74" s="31">
        <f>('1-Kurs'!W86/'1-Kurs'!W$8)^(12/COUNT('1-Kurs'!V$9:V86))-1</f>
        <v>2.6150146535061092E-2</v>
      </c>
      <c r="X74" s="31">
        <f>('1-Kurs'!X86/'1-Kurs'!X$8)^(12/COUNT('1-Kurs'!W$9:W86))-1</f>
        <v>-5.6999805262449299E-2</v>
      </c>
      <c r="Y74" s="31">
        <f>('1-Kurs'!Y86/'1-Kurs'!Y$8)^(12/COUNT('1-Kurs'!X$9:X86))-1</f>
        <v>-1.2888544034602933E-2</v>
      </c>
      <c r="Z74" s="31">
        <f>('1-Kurs'!Z86/'1-Kurs'!Z$8)^(12/COUNT('1-Kurs'!Y$9:Y86))-1</f>
        <v>2.824281261551298E-2</v>
      </c>
      <c r="AA74" s="31">
        <f>('1-Kurs'!AA86/'1-Kurs'!AA$8)^(12/COUNT('1-Kurs'!Z$9:Z86))-1</f>
        <v>1.5288439546416566E-2</v>
      </c>
      <c r="AB74" s="31">
        <f>('1-Kurs'!AB86/'1-Kurs'!AB$8)^(12/COUNT('1-Kurs'!A$9:A86))-1</f>
        <v>7.1500267154437802E-2</v>
      </c>
      <c r="AC74" s="31">
        <f>('1-Kurs'!AC86/'1-Kurs'!AC$8)^(12/COUNT('1-Kurs'!B$9:B86))-1</f>
        <v>7.5111688902051998E-2</v>
      </c>
      <c r="AD74" s="31">
        <f>SUMPRODUCT(B74:AA74,'1-Kurs'!$B$6:$AA$6)</f>
        <v>4.9011943987840999E-2</v>
      </c>
      <c r="AE74" s="31">
        <f t="shared" si="1"/>
        <v>2.2488323166596803E-2</v>
      </c>
    </row>
    <row r="75" spans="1:31" ht="12.75" customHeight="1" x14ac:dyDescent="0.2">
      <c r="A75" s="9">
        <f>'2-artRendite'!A87</f>
        <v>35642</v>
      </c>
      <c r="B75" s="31">
        <f>('1-Kurs'!B87/'1-Kurs'!B$8)^(12/COUNT('1-Kurs'!A$9:A87))-1</f>
        <v>-1.4979780970012846E-2</v>
      </c>
      <c r="C75" s="31">
        <f>('1-Kurs'!C87/'1-Kurs'!C$8)^(12/COUNT('1-Kurs'!B$9:B87))-1</f>
        <v>7.5476994789909657E-2</v>
      </c>
      <c r="D75" s="31">
        <f>('1-Kurs'!D87/'1-Kurs'!D$8)^(12/COUNT('1-Kurs'!C$9:C87))-1</f>
        <v>0.13394247718691887</v>
      </c>
      <c r="E75" s="31">
        <f>('1-Kurs'!E87/'1-Kurs'!E$8)^(12/COUNT('1-Kurs'!D$9:D87))-1</f>
        <v>0.10435991458207794</v>
      </c>
      <c r="F75" s="31">
        <f>('1-Kurs'!F87/'1-Kurs'!F$8)^(12/COUNT('1-Kurs'!E$9:E87))-1</f>
        <v>2.5140810915250666E-2</v>
      </c>
      <c r="G75" s="31">
        <f>('1-Kurs'!G87/'1-Kurs'!G$8)^(12/COUNT('1-Kurs'!F$9:F87))-1</f>
        <v>9.7248875214945851E-2</v>
      </c>
      <c r="H75" s="31">
        <f>('1-Kurs'!H87/'1-Kurs'!H$8)^(12/COUNT('1-Kurs'!G$9:G87))-1</f>
        <v>-2.1121237772221635E-2</v>
      </c>
      <c r="I75" s="31">
        <f>('1-Kurs'!I87/'1-Kurs'!I$8)^(12/COUNT('1-Kurs'!H$9:H87))-1</f>
        <v>5.351015206980092E-2</v>
      </c>
      <c r="J75" s="31">
        <f>('1-Kurs'!J87/'1-Kurs'!J$8)^(12/COUNT('1-Kurs'!I$9:I87))-1</f>
        <v>0.19152942976479781</v>
      </c>
      <c r="K75" s="31">
        <f>('1-Kurs'!K87/'1-Kurs'!K$8)^(12/COUNT('1-Kurs'!J$9:J87))-1</f>
        <v>5.350731351108462E-2</v>
      </c>
      <c r="L75" s="31">
        <f>('1-Kurs'!L87/'1-Kurs'!L$8)^(12/COUNT('1-Kurs'!K$9:K87))-1</f>
        <v>7.8956419285075574E-2</v>
      </c>
      <c r="M75" s="31">
        <f>('1-Kurs'!M87/'1-Kurs'!M$8)^(12/COUNT('1-Kurs'!L$9:L87))-1</f>
        <v>1.8680300276664896E-2</v>
      </c>
      <c r="N75" s="31">
        <f>('1-Kurs'!N87/'1-Kurs'!N$8)^(12/COUNT('1-Kurs'!M$9:M87))-1</f>
        <v>-1.7006995079101084E-2</v>
      </c>
      <c r="O75" s="31">
        <f>('1-Kurs'!O87/'1-Kurs'!O$8)^(12/COUNT('1-Kurs'!N$9:N87))-1</f>
        <v>3.8131463346726679E-3</v>
      </c>
      <c r="P75" s="31">
        <f>('1-Kurs'!P87/'1-Kurs'!P$8)^(12/COUNT('1-Kurs'!O$9:O87))-1</f>
        <v>5.9608833413069107E-2</v>
      </c>
      <c r="Q75" s="31">
        <f>('1-Kurs'!Q87/'1-Kurs'!Q$8)^(12/COUNT('1-Kurs'!P$9:P87))-1</f>
        <v>7.9094304241526858E-2</v>
      </c>
      <c r="R75" s="31">
        <f>('1-Kurs'!R87/'1-Kurs'!R$8)^(12/COUNT('1-Kurs'!Q$9:Q87))-1</f>
        <v>2.4387379053369962E-2</v>
      </c>
      <c r="S75" s="31">
        <f>('1-Kurs'!S87/'1-Kurs'!S$8)^(12/COUNT('1-Kurs'!R$9:R87))-1</f>
        <v>0.17160960413885995</v>
      </c>
      <c r="T75" s="31">
        <f>('1-Kurs'!T87/'1-Kurs'!T$8)^(12/COUNT('1-Kurs'!S$9:S87))-1</f>
        <v>8.2102974604993051E-2</v>
      </c>
      <c r="U75" s="31">
        <f>('1-Kurs'!U87/'1-Kurs'!U$8)^(12/COUNT('1-Kurs'!T$9:T87))-1</f>
        <v>9.9312635153347983E-2</v>
      </c>
      <c r="V75" s="31">
        <f>('1-Kurs'!V87/'1-Kurs'!V$8)^(12/COUNT('1-Kurs'!U$9:U87))-1</f>
        <v>0.10088517442641676</v>
      </c>
      <c r="W75" s="31">
        <f>('1-Kurs'!W87/'1-Kurs'!W$8)^(12/COUNT('1-Kurs'!V$9:V87))-1</f>
        <v>3.8716803765470598E-2</v>
      </c>
      <c r="X75" s="31">
        <f>('1-Kurs'!X87/'1-Kurs'!X$8)^(12/COUNT('1-Kurs'!W$9:W87))-1</f>
        <v>-7.3312595484843146E-2</v>
      </c>
      <c r="Y75" s="31">
        <f>('1-Kurs'!Y87/'1-Kurs'!Y$8)^(12/COUNT('1-Kurs'!X$9:X87))-1</f>
        <v>-1.1355518796149155E-2</v>
      </c>
      <c r="Z75" s="31">
        <f>('1-Kurs'!Z87/'1-Kurs'!Z$8)^(12/COUNT('1-Kurs'!Y$9:Y87))-1</f>
        <v>3.3041840132315592E-2</v>
      </c>
      <c r="AA75" s="31">
        <f>('1-Kurs'!AA87/'1-Kurs'!AA$8)^(12/COUNT('1-Kurs'!Z$9:Z87))-1</f>
        <v>1.5043718140835383E-2</v>
      </c>
      <c r="AB75" s="31">
        <f>('1-Kurs'!AB87/'1-Kurs'!AB$8)^(12/COUNT('1-Kurs'!A$9:A87))-1</f>
        <v>7.6298707734837379E-2</v>
      </c>
      <c r="AC75" s="31">
        <f>('1-Kurs'!AC87/'1-Kurs'!AC$8)^(12/COUNT('1-Kurs'!B$9:B87))-1</f>
        <v>7.9351829905916382E-2</v>
      </c>
      <c r="AD75" s="31">
        <f>SUMPRODUCT(B75:AA75,'1-Kurs'!$B$6:$AA$6)</f>
        <v>5.3930498957656801E-2</v>
      </c>
      <c r="AE75" s="31">
        <f t="shared" si="1"/>
        <v>2.2368208777180577E-2</v>
      </c>
    </row>
    <row r="76" spans="1:31" ht="12.75" customHeight="1" x14ac:dyDescent="0.2">
      <c r="A76" s="9">
        <f>'2-artRendite'!A88</f>
        <v>35671</v>
      </c>
      <c r="B76" s="31">
        <f>('1-Kurs'!B88/'1-Kurs'!B$8)^(12/COUNT('1-Kurs'!A$9:A88))-1</f>
        <v>-2.036914606235618E-2</v>
      </c>
      <c r="C76" s="31">
        <f>('1-Kurs'!C88/'1-Kurs'!C$8)^(12/COUNT('1-Kurs'!B$9:B88))-1</f>
        <v>7.1913976496332133E-2</v>
      </c>
      <c r="D76" s="31">
        <f>('1-Kurs'!D88/'1-Kurs'!D$8)^(12/COUNT('1-Kurs'!C$9:C88))-1</f>
        <v>0.15080189241349196</v>
      </c>
      <c r="E76" s="31">
        <f>('1-Kurs'!E88/'1-Kurs'!E$8)^(12/COUNT('1-Kurs'!D$9:D88))-1</f>
        <v>9.199895074224762E-2</v>
      </c>
      <c r="F76" s="31">
        <f>('1-Kurs'!F88/'1-Kurs'!F$8)^(12/COUNT('1-Kurs'!E$9:E88))-1</f>
        <v>2.5502048300350522E-2</v>
      </c>
      <c r="G76" s="31">
        <f>('1-Kurs'!G88/'1-Kurs'!G$8)^(12/COUNT('1-Kurs'!F$9:F88))-1</f>
        <v>9.195868216198555E-2</v>
      </c>
      <c r="H76" s="31">
        <f>('1-Kurs'!H88/'1-Kurs'!H$8)^(12/COUNT('1-Kurs'!G$9:G88))-1</f>
        <v>-2.0785974982202582E-2</v>
      </c>
      <c r="I76" s="31">
        <f>('1-Kurs'!I88/'1-Kurs'!I$8)^(12/COUNT('1-Kurs'!H$9:H88))-1</f>
        <v>4.3396059680081533E-2</v>
      </c>
      <c r="J76" s="31">
        <f>('1-Kurs'!J88/'1-Kurs'!J$8)^(12/COUNT('1-Kurs'!I$9:I88))-1</f>
        <v>0.19637731582644369</v>
      </c>
      <c r="K76" s="31">
        <f>('1-Kurs'!K88/'1-Kurs'!K$8)^(12/COUNT('1-Kurs'!J$9:J88))-1</f>
        <v>4.3324003369261677E-2</v>
      </c>
      <c r="L76" s="31">
        <f>('1-Kurs'!L88/'1-Kurs'!L$8)^(12/COUNT('1-Kurs'!K$9:K88))-1</f>
        <v>7.0594070474105042E-2</v>
      </c>
      <c r="M76" s="31">
        <f>('1-Kurs'!M88/'1-Kurs'!M$8)^(12/COUNT('1-Kurs'!L$9:L88))-1</f>
        <v>5.3807228775855975E-2</v>
      </c>
      <c r="N76" s="31">
        <f>('1-Kurs'!N88/'1-Kurs'!N$8)^(12/COUNT('1-Kurs'!M$9:M88))-1</f>
        <v>-3.0092922600559846E-2</v>
      </c>
      <c r="O76" s="31">
        <f>('1-Kurs'!O88/'1-Kurs'!O$8)^(12/COUNT('1-Kurs'!N$9:N88))-1</f>
        <v>8.6075457526286758E-3</v>
      </c>
      <c r="P76" s="31">
        <f>('1-Kurs'!P88/'1-Kurs'!P$8)^(12/COUNT('1-Kurs'!O$9:O88))-1</f>
        <v>5.148718588728074E-2</v>
      </c>
      <c r="Q76" s="31">
        <f>('1-Kurs'!Q88/'1-Kurs'!Q$8)^(12/COUNT('1-Kurs'!P$9:P88))-1</f>
        <v>7.2631243775636678E-2</v>
      </c>
      <c r="R76" s="31">
        <f>('1-Kurs'!R88/'1-Kurs'!R$8)^(12/COUNT('1-Kurs'!Q$9:Q88))-1</f>
        <v>2.5582922671963271E-2</v>
      </c>
      <c r="S76" s="31">
        <f>('1-Kurs'!S88/'1-Kurs'!S$8)^(12/COUNT('1-Kurs'!R$9:R88))-1</f>
        <v>0.16881665874382978</v>
      </c>
      <c r="T76" s="31">
        <f>('1-Kurs'!T88/'1-Kurs'!T$8)^(12/COUNT('1-Kurs'!S$9:S88))-1</f>
        <v>8.3777950367272647E-2</v>
      </c>
      <c r="U76" s="31">
        <f>('1-Kurs'!U88/'1-Kurs'!U$8)^(12/COUNT('1-Kurs'!T$9:T88))-1</f>
        <v>0.10575671147280419</v>
      </c>
      <c r="V76" s="31">
        <f>('1-Kurs'!V88/'1-Kurs'!V$8)^(12/COUNT('1-Kurs'!U$9:U88))-1</f>
        <v>9.4579481026545675E-2</v>
      </c>
      <c r="W76" s="31">
        <f>('1-Kurs'!W88/'1-Kurs'!W$8)^(12/COUNT('1-Kurs'!V$9:V88))-1</f>
        <v>4.850817059612722E-2</v>
      </c>
      <c r="X76" s="31">
        <f>('1-Kurs'!X88/'1-Kurs'!X$8)^(12/COUNT('1-Kurs'!W$9:W88))-1</f>
        <v>-5.7387718268615329E-2</v>
      </c>
      <c r="Y76" s="31">
        <f>('1-Kurs'!Y88/'1-Kurs'!Y$8)^(12/COUNT('1-Kurs'!X$9:X88))-1</f>
        <v>-6.7011643866434767E-3</v>
      </c>
      <c r="Z76" s="31">
        <f>('1-Kurs'!Z88/'1-Kurs'!Z$8)^(12/COUNT('1-Kurs'!Y$9:Y88))-1</f>
        <v>2.6589489639429864E-2</v>
      </c>
      <c r="AA76" s="31">
        <f>('1-Kurs'!AA88/'1-Kurs'!AA$8)^(12/COUNT('1-Kurs'!Z$9:Z88))-1</f>
        <v>1.2155922823316567E-2</v>
      </c>
      <c r="AB76" s="31">
        <f>('1-Kurs'!AB88/'1-Kurs'!AB$8)^(12/COUNT('1-Kurs'!A$9:A88))-1</f>
        <v>7.642619804605455E-2</v>
      </c>
      <c r="AC76" s="31">
        <f>('1-Kurs'!AC88/'1-Kurs'!AC$8)^(12/COUNT('1-Kurs'!B$9:B88))-1</f>
        <v>7.8159293098732929E-2</v>
      </c>
      <c r="AD76" s="31">
        <f>SUMPRODUCT(B76:AA76,'1-Kurs'!$B$6:$AA$6)</f>
        <v>5.3955022488331297E-2</v>
      </c>
      <c r="AE76" s="31">
        <f t="shared" si="1"/>
        <v>2.2471175557723252E-2</v>
      </c>
    </row>
    <row r="77" spans="1:31" ht="12.75" customHeight="1" x14ac:dyDescent="0.2">
      <c r="A77" s="9">
        <f>'2-artRendite'!A89</f>
        <v>35703</v>
      </c>
      <c r="B77" s="31">
        <f>('1-Kurs'!B89/'1-Kurs'!B$8)^(12/COUNT('1-Kurs'!A$9:A89))-1</f>
        <v>-1.7215435320480532E-2</v>
      </c>
      <c r="C77" s="31">
        <f>('1-Kurs'!C89/'1-Kurs'!C$8)^(12/COUNT('1-Kurs'!B$9:B89))-1</f>
        <v>8.042930270821147E-2</v>
      </c>
      <c r="D77" s="31">
        <f>('1-Kurs'!D89/'1-Kurs'!D$8)^(12/COUNT('1-Kurs'!C$9:C89))-1</f>
        <v>0.13238056271888476</v>
      </c>
      <c r="E77" s="31">
        <f>('1-Kurs'!E89/'1-Kurs'!E$8)^(12/COUNT('1-Kurs'!D$9:D89))-1</f>
        <v>8.7756970812527424E-2</v>
      </c>
      <c r="F77" s="31">
        <f>('1-Kurs'!F89/'1-Kurs'!F$8)^(12/COUNT('1-Kurs'!E$9:E89))-1</f>
        <v>1.9252136321855406E-2</v>
      </c>
      <c r="G77" s="31">
        <f>('1-Kurs'!G89/'1-Kurs'!G$8)^(12/COUNT('1-Kurs'!F$9:F89))-1</f>
        <v>8.8414171909404704E-2</v>
      </c>
      <c r="H77" s="31">
        <f>('1-Kurs'!H89/'1-Kurs'!H$8)^(12/COUNT('1-Kurs'!G$9:G89))-1</f>
        <v>-1.5719029881406721E-2</v>
      </c>
      <c r="I77" s="31">
        <f>('1-Kurs'!I89/'1-Kurs'!I$8)^(12/COUNT('1-Kurs'!H$9:H89))-1</f>
        <v>5.5784113568606797E-2</v>
      </c>
      <c r="J77" s="31">
        <f>('1-Kurs'!J89/'1-Kurs'!J$8)^(12/COUNT('1-Kurs'!I$9:I89))-1</f>
        <v>0.17865367364772489</v>
      </c>
      <c r="K77" s="31">
        <f>('1-Kurs'!K89/'1-Kurs'!K$8)^(12/COUNT('1-Kurs'!J$9:J89))-1</f>
        <v>3.4957312267760221E-2</v>
      </c>
      <c r="L77" s="31">
        <f>('1-Kurs'!L89/'1-Kurs'!L$8)^(12/COUNT('1-Kurs'!K$9:K89))-1</f>
        <v>6.8396359036445142E-2</v>
      </c>
      <c r="M77" s="31">
        <f>('1-Kurs'!M89/'1-Kurs'!M$8)^(12/COUNT('1-Kurs'!L$9:L89))-1</f>
        <v>6.7673703459380841E-2</v>
      </c>
      <c r="N77" s="31">
        <f>('1-Kurs'!N89/'1-Kurs'!N$8)^(12/COUNT('1-Kurs'!M$9:M89))-1</f>
        <v>-2.8087659673104115E-2</v>
      </c>
      <c r="O77" s="31">
        <f>('1-Kurs'!O89/'1-Kurs'!O$8)^(12/COUNT('1-Kurs'!N$9:N89))-1</f>
        <v>2.5813153505170217E-2</v>
      </c>
      <c r="P77" s="31">
        <f>('1-Kurs'!P89/'1-Kurs'!P$8)^(12/COUNT('1-Kurs'!O$9:O89))-1</f>
        <v>5.0535081878166022E-2</v>
      </c>
      <c r="Q77" s="31">
        <f>('1-Kurs'!Q89/'1-Kurs'!Q$8)^(12/COUNT('1-Kurs'!P$9:P89))-1</f>
        <v>6.4427230316355555E-2</v>
      </c>
      <c r="R77" s="31">
        <f>('1-Kurs'!R89/'1-Kurs'!R$8)^(12/COUNT('1-Kurs'!Q$9:Q89))-1</f>
        <v>3.0279643252378197E-2</v>
      </c>
      <c r="S77" s="31">
        <f>('1-Kurs'!S89/'1-Kurs'!S$8)^(12/COUNT('1-Kurs'!R$9:R89))-1</f>
        <v>0.15885134724279304</v>
      </c>
      <c r="T77" s="31">
        <f>('1-Kurs'!T89/'1-Kurs'!T$8)^(12/COUNT('1-Kurs'!S$9:S89))-1</f>
        <v>9.1059096198605305E-2</v>
      </c>
      <c r="U77" s="31">
        <f>('1-Kurs'!U89/'1-Kurs'!U$8)^(12/COUNT('1-Kurs'!T$9:T89))-1</f>
        <v>8.7848466503423372E-2</v>
      </c>
      <c r="V77" s="31">
        <f>('1-Kurs'!V89/'1-Kurs'!V$8)^(12/COUNT('1-Kurs'!U$9:U89))-1</f>
        <v>0.10555559178398433</v>
      </c>
      <c r="W77" s="31">
        <f>('1-Kurs'!W89/'1-Kurs'!W$8)^(12/COUNT('1-Kurs'!V$9:V89))-1</f>
        <v>3.2885105866793607E-2</v>
      </c>
      <c r="X77" s="31">
        <f>('1-Kurs'!X89/'1-Kurs'!X$8)^(12/COUNT('1-Kurs'!W$9:W89))-1</f>
        <v>-5.9196512367331144E-2</v>
      </c>
      <c r="Y77" s="31">
        <f>('1-Kurs'!Y89/'1-Kurs'!Y$8)^(12/COUNT('1-Kurs'!X$9:X89))-1</f>
        <v>-7.5389474458882333E-3</v>
      </c>
      <c r="Z77" s="31">
        <f>('1-Kurs'!Z89/'1-Kurs'!Z$8)^(12/COUNT('1-Kurs'!Y$9:Y89))-1</f>
        <v>3.8143727016845874E-2</v>
      </c>
      <c r="AA77" s="31">
        <f>('1-Kurs'!AA89/'1-Kurs'!AA$8)^(12/COUNT('1-Kurs'!Z$9:Z89))-1</f>
        <v>1.8648232079387261E-2</v>
      </c>
      <c r="AB77" s="31">
        <f>('1-Kurs'!AB89/'1-Kurs'!AB$8)^(12/COUNT('1-Kurs'!A$9:A89))-1</f>
        <v>7.6144135946796476E-2</v>
      </c>
      <c r="AC77" s="31">
        <f>('1-Kurs'!AC89/'1-Kurs'!AC$8)^(12/COUNT('1-Kurs'!B$9:B89))-1</f>
        <v>7.8935913276890979E-2</v>
      </c>
      <c r="AD77" s="31">
        <f>SUMPRODUCT(B77:AA77,'1-Kurs'!$B$6:$AA$6)</f>
        <v>5.3461053746403621E-2</v>
      </c>
      <c r="AE77" s="31">
        <f t="shared" si="1"/>
        <v>2.2683082200392855E-2</v>
      </c>
    </row>
    <row r="78" spans="1:31" ht="12.75" customHeight="1" x14ac:dyDescent="0.2">
      <c r="A78" s="9">
        <f>'2-artRendite'!A90</f>
        <v>35734</v>
      </c>
      <c r="B78" s="31">
        <f>('1-Kurs'!B90/'1-Kurs'!B$8)^(12/COUNT('1-Kurs'!A$9:A90))-1</f>
        <v>-1.7895324650966438E-2</v>
      </c>
      <c r="C78" s="31">
        <f>('1-Kurs'!C90/'1-Kurs'!C$8)^(12/COUNT('1-Kurs'!B$9:B90))-1</f>
        <v>8.1669664876120152E-2</v>
      </c>
      <c r="D78" s="31">
        <f>('1-Kurs'!D90/'1-Kurs'!D$8)^(12/COUNT('1-Kurs'!C$9:C90))-1</f>
        <v>0.11670973413806518</v>
      </c>
      <c r="E78" s="31">
        <f>('1-Kurs'!E90/'1-Kurs'!E$8)^(12/COUNT('1-Kurs'!D$9:D90))-1</f>
        <v>7.6766738312634031E-2</v>
      </c>
      <c r="F78" s="31">
        <f>('1-Kurs'!F90/'1-Kurs'!F$8)^(12/COUNT('1-Kurs'!E$9:E90))-1</f>
        <v>3.1938661284959924E-2</v>
      </c>
      <c r="G78" s="31">
        <f>('1-Kurs'!G90/'1-Kurs'!G$8)^(12/COUNT('1-Kurs'!F$9:F90))-1</f>
        <v>8.9668483169849766E-2</v>
      </c>
      <c r="H78" s="31">
        <f>('1-Kurs'!H90/'1-Kurs'!H$8)^(12/COUNT('1-Kurs'!G$9:G90))-1</f>
        <v>-2.5879884013808807E-2</v>
      </c>
      <c r="I78" s="31">
        <f>('1-Kurs'!I90/'1-Kurs'!I$8)^(12/COUNT('1-Kurs'!H$9:H90))-1</f>
        <v>5.3708868745616423E-2</v>
      </c>
      <c r="J78" s="31">
        <f>('1-Kurs'!J90/'1-Kurs'!J$8)^(12/COUNT('1-Kurs'!I$9:I90))-1</f>
        <v>0.18041282885357757</v>
      </c>
      <c r="K78" s="31">
        <f>('1-Kurs'!K90/'1-Kurs'!K$8)^(12/COUNT('1-Kurs'!J$9:J90))-1</f>
        <v>3.2273958348301379E-2</v>
      </c>
      <c r="L78" s="31">
        <f>('1-Kurs'!L90/'1-Kurs'!L$8)^(12/COUNT('1-Kurs'!K$9:K90))-1</f>
        <v>6.9181936730531524E-2</v>
      </c>
      <c r="M78" s="31">
        <f>('1-Kurs'!M90/'1-Kurs'!M$8)^(12/COUNT('1-Kurs'!L$9:L90))-1</f>
        <v>8.2449980920081156E-2</v>
      </c>
      <c r="N78" s="31">
        <f>('1-Kurs'!N90/'1-Kurs'!N$8)^(12/COUNT('1-Kurs'!M$9:M90))-1</f>
        <v>-3.9767590574200984E-2</v>
      </c>
      <c r="O78" s="31">
        <f>('1-Kurs'!O90/'1-Kurs'!O$8)^(12/COUNT('1-Kurs'!N$9:N90))-1</f>
        <v>1.1315426954287222E-2</v>
      </c>
      <c r="P78" s="31">
        <f>('1-Kurs'!P90/'1-Kurs'!P$8)^(12/COUNT('1-Kurs'!O$9:O90))-1</f>
        <v>6.7202055474007594E-2</v>
      </c>
      <c r="Q78" s="31">
        <f>('1-Kurs'!Q90/'1-Kurs'!Q$8)^(12/COUNT('1-Kurs'!P$9:P90))-1</f>
        <v>8.2080970856052815E-2</v>
      </c>
      <c r="R78" s="31">
        <f>('1-Kurs'!R90/'1-Kurs'!R$8)^(12/COUNT('1-Kurs'!Q$9:Q90))-1</f>
        <v>3.8981278388737772E-2</v>
      </c>
      <c r="S78" s="31">
        <f>('1-Kurs'!S90/'1-Kurs'!S$8)^(12/COUNT('1-Kurs'!R$9:R90))-1</f>
        <v>0.16928794873868847</v>
      </c>
      <c r="T78" s="31">
        <f>('1-Kurs'!T90/'1-Kurs'!T$8)^(12/COUNT('1-Kurs'!S$9:S90))-1</f>
        <v>8.9410073634074161E-2</v>
      </c>
      <c r="U78" s="31">
        <f>('1-Kurs'!U90/'1-Kurs'!U$8)^(12/COUNT('1-Kurs'!T$9:T90))-1</f>
        <v>9.0189803624641351E-2</v>
      </c>
      <c r="V78" s="31">
        <f>('1-Kurs'!V90/'1-Kurs'!V$8)^(12/COUNT('1-Kurs'!U$9:U90))-1</f>
        <v>0.10566048742537437</v>
      </c>
      <c r="W78" s="31">
        <f>('1-Kurs'!W90/'1-Kurs'!W$8)^(12/COUNT('1-Kurs'!V$9:V90))-1</f>
        <v>2.2420733142966442E-2</v>
      </c>
      <c r="X78" s="31">
        <f>('1-Kurs'!X90/'1-Kurs'!X$8)^(12/COUNT('1-Kurs'!W$9:W90))-1</f>
        <v>-6.427716927527849E-2</v>
      </c>
      <c r="Y78" s="31">
        <f>('1-Kurs'!Y90/'1-Kurs'!Y$8)^(12/COUNT('1-Kurs'!X$9:X90))-1</f>
        <v>-1.7656800648682802E-2</v>
      </c>
      <c r="Z78" s="31">
        <f>('1-Kurs'!Z90/'1-Kurs'!Z$8)^(12/COUNT('1-Kurs'!Y$9:Y90))-1</f>
        <v>2.8430375502947136E-2</v>
      </c>
      <c r="AA78" s="31">
        <f>('1-Kurs'!AA90/'1-Kurs'!AA$8)^(12/COUNT('1-Kurs'!Z$9:Z90))-1</f>
        <v>1.4349234484534623E-2</v>
      </c>
      <c r="AB78" s="31">
        <f>('1-Kurs'!AB90/'1-Kurs'!AB$8)^(12/COUNT('1-Kurs'!A$9:A90))-1</f>
        <v>7.5143019154159552E-2</v>
      </c>
      <c r="AC78" s="31">
        <f>('1-Kurs'!AC90/'1-Kurs'!AC$8)^(12/COUNT('1-Kurs'!B$9:B90))-1</f>
        <v>7.8561158643664308E-2</v>
      </c>
      <c r="AD78" s="31">
        <f>SUMPRODUCT(B78:AA78,'1-Kurs'!$B$6:$AA$6)</f>
        <v>5.2639710555504295E-2</v>
      </c>
      <c r="AE78" s="31">
        <f t="shared" si="1"/>
        <v>2.2503308598655257E-2</v>
      </c>
    </row>
    <row r="79" spans="1:31" ht="12.75" customHeight="1" x14ac:dyDescent="0.2">
      <c r="A79" s="9">
        <f>'2-artRendite'!A91</f>
        <v>35762</v>
      </c>
      <c r="B79" s="31">
        <f>('1-Kurs'!B91/'1-Kurs'!B$8)^(12/COUNT('1-Kurs'!A$9:A91))-1</f>
        <v>-2.0403643413967276E-2</v>
      </c>
      <c r="C79" s="31">
        <f>('1-Kurs'!C91/'1-Kurs'!C$8)^(12/COUNT('1-Kurs'!B$9:B91))-1</f>
        <v>7.3689144305880694E-2</v>
      </c>
      <c r="D79" s="31">
        <f>('1-Kurs'!D91/'1-Kurs'!D$8)^(12/COUNT('1-Kurs'!C$9:C91))-1</f>
        <v>0.13875746714256332</v>
      </c>
      <c r="E79" s="31">
        <f>('1-Kurs'!E91/'1-Kurs'!E$8)^(12/COUNT('1-Kurs'!D$9:D91))-1</f>
        <v>6.5445806927118655E-2</v>
      </c>
      <c r="F79" s="31">
        <f>('1-Kurs'!F91/'1-Kurs'!F$8)^(12/COUNT('1-Kurs'!E$9:E91))-1</f>
        <v>2.7479795179949695E-2</v>
      </c>
      <c r="G79" s="31">
        <f>('1-Kurs'!G91/'1-Kurs'!G$8)^(12/COUNT('1-Kurs'!F$9:F91))-1</f>
        <v>8.2676321412356479E-2</v>
      </c>
      <c r="H79" s="31">
        <f>('1-Kurs'!H91/'1-Kurs'!H$8)^(12/COUNT('1-Kurs'!G$9:G91))-1</f>
        <v>-3.2276874304377645E-2</v>
      </c>
      <c r="I79" s="31">
        <f>('1-Kurs'!I91/'1-Kurs'!I$8)^(12/COUNT('1-Kurs'!H$9:H91))-1</f>
        <v>3.7641780035134076E-2</v>
      </c>
      <c r="J79" s="31">
        <f>('1-Kurs'!J91/'1-Kurs'!J$8)^(12/COUNT('1-Kurs'!I$9:I91))-1</f>
        <v>0.17184120910055856</v>
      </c>
      <c r="K79" s="31">
        <f>('1-Kurs'!K91/'1-Kurs'!K$8)^(12/COUNT('1-Kurs'!J$9:J91))-1</f>
        <v>2.7632314586208739E-2</v>
      </c>
      <c r="L79" s="31">
        <f>('1-Kurs'!L91/'1-Kurs'!L$8)^(12/COUNT('1-Kurs'!K$9:K91))-1</f>
        <v>6.6606058552764136E-2</v>
      </c>
      <c r="M79" s="31">
        <f>('1-Kurs'!M91/'1-Kurs'!M$8)^(12/COUNT('1-Kurs'!L$9:L91))-1</f>
        <v>4.0741413912214863E-2</v>
      </c>
      <c r="N79" s="31">
        <f>('1-Kurs'!N91/'1-Kurs'!N$8)^(12/COUNT('1-Kurs'!M$9:M91))-1</f>
        <v>-4.2861757105678633E-2</v>
      </c>
      <c r="O79" s="31">
        <f>('1-Kurs'!O91/'1-Kurs'!O$8)^(12/COUNT('1-Kurs'!N$9:N91))-1</f>
        <v>2.7052792195691566E-2</v>
      </c>
      <c r="P79" s="31">
        <f>('1-Kurs'!P91/'1-Kurs'!P$8)^(12/COUNT('1-Kurs'!O$9:O91))-1</f>
        <v>7.1792617254410995E-2</v>
      </c>
      <c r="Q79" s="31">
        <f>('1-Kurs'!Q91/'1-Kurs'!Q$8)^(12/COUNT('1-Kurs'!P$9:P91))-1</f>
        <v>8.8055474420860369E-2</v>
      </c>
      <c r="R79" s="31">
        <f>('1-Kurs'!R91/'1-Kurs'!R$8)^(12/COUNT('1-Kurs'!Q$9:Q91))-1</f>
        <v>4.0981658241907359E-2</v>
      </c>
      <c r="S79" s="31">
        <f>('1-Kurs'!S91/'1-Kurs'!S$8)^(12/COUNT('1-Kurs'!R$9:R91))-1</f>
        <v>0.16708038614520593</v>
      </c>
      <c r="T79" s="31">
        <f>('1-Kurs'!T91/'1-Kurs'!T$8)^(12/COUNT('1-Kurs'!S$9:S91))-1</f>
        <v>7.9571835616431663E-2</v>
      </c>
      <c r="U79" s="31">
        <f>('1-Kurs'!U91/'1-Kurs'!U$8)^(12/COUNT('1-Kurs'!T$9:T91))-1</f>
        <v>8.1582113954924429E-2</v>
      </c>
      <c r="V79" s="31">
        <f>('1-Kurs'!V91/'1-Kurs'!V$8)^(12/COUNT('1-Kurs'!U$9:U91))-1</f>
        <v>8.7254585843240529E-2</v>
      </c>
      <c r="W79" s="31">
        <f>('1-Kurs'!W91/'1-Kurs'!W$8)^(12/COUNT('1-Kurs'!V$9:V91))-1</f>
        <v>8.7005458770719191E-3</v>
      </c>
      <c r="X79" s="31">
        <f>('1-Kurs'!X91/'1-Kurs'!X$8)^(12/COUNT('1-Kurs'!W$9:W91))-1</f>
        <v>-6.9426371780387575E-2</v>
      </c>
      <c r="Y79" s="31">
        <f>('1-Kurs'!Y91/'1-Kurs'!Y$8)^(12/COUNT('1-Kurs'!X$9:X91))-1</f>
        <v>-3.2560287227849982E-2</v>
      </c>
      <c r="Z79" s="31">
        <f>('1-Kurs'!Z91/'1-Kurs'!Z$8)^(12/COUNT('1-Kurs'!Y$9:Y91))-1</f>
        <v>2.081426157466848E-2</v>
      </c>
      <c r="AA79" s="31">
        <f>('1-Kurs'!AA91/'1-Kurs'!AA$8)^(12/COUNT('1-Kurs'!Z$9:Z91))-1</f>
        <v>2.0858324271332052E-2</v>
      </c>
      <c r="AB79" s="31">
        <f>('1-Kurs'!AB91/'1-Kurs'!AB$8)^(12/COUNT('1-Kurs'!A$9:A91))-1</f>
        <v>6.9748049612481378E-2</v>
      </c>
      <c r="AC79" s="31">
        <f>('1-Kurs'!AC91/'1-Kurs'!AC$8)^(12/COUNT('1-Kurs'!B$9:B91))-1</f>
        <v>7.1286559408216599E-2</v>
      </c>
      <c r="AD79" s="31">
        <f>SUMPRODUCT(B79:AA79,'1-Kurs'!$B$6:$AA$6)</f>
        <v>4.7258729719932058E-2</v>
      </c>
      <c r="AE79" s="31">
        <f t="shared" si="1"/>
        <v>2.248931989254932E-2</v>
      </c>
    </row>
    <row r="80" spans="1:31" ht="12.75" customHeight="1" x14ac:dyDescent="0.2">
      <c r="A80" s="9">
        <f>'2-artRendite'!A92</f>
        <v>35795</v>
      </c>
      <c r="B80" s="31">
        <f>('1-Kurs'!B92/'1-Kurs'!B$8)^(12/COUNT('1-Kurs'!A$9:A92))-1</f>
        <v>-2.4156193293252026E-2</v>
      </c>
      <c r="C80" s="31">
        <f>('1-Kurs'!C92/'1-Kurs'!C$8)^(12/COUNT('1-Kurs'!B$9:B92))-1</f>
        <v>5.5195069802376429E-2</v>
      </c>
      <c r="D80" s="31">
        <f>('1-Kurs'!D92/'1-Kurs'!D$8)^(12/COUNT('1-Kurs'!C$9:C92))-1</f>
        <v>0.14159062637748288</v>
      </c>
      <c r="E80" s="31">
        <f>('1-Kurs'!E92/'1-Kurs'!E$8)^(12/COUNT('1-Kurs'!D$9:D92))-1</f>
        <v>5.2615849265515102E-2</v>
      </c>
      <c r="F80" s="31">
        <f>('1-Kurs'!F92/'1-Kurs'!F$8)^(12/COUNT('1-Kurs'!E$9:E92))-1</f>
        <v>1.9405839971687433E-2</v>
      </c>
      <c r="G80" s="31">
        <f>('1-Kurs'!G92/'1-Kurs'!G$8)^(12/COUNT('1-Kurs'!F$9:F92))-1</f>
        <v>7.420660869114637E-2</v>
      </c>
      <c r="H80" s="31">
        <f>('1-Kurs'!H92/'1-Kurs'!H$8)^(12/COUNT('1-Kurs'!G$9:G92))-1</f>
        <v>-3.4860095470497732E-2</v>
      </c>
      <c r="I80" s="31">
        <f>('1-Kurs'!I92/'1-Kurs'!I$8)^(12/COUNT('1-Kurs'!H$9:H92))-1</f>
        <v>2.5226787016228602E-2</v>
      </c>
      <c r="J80" s="31">
        <f>('1-Kurs'!J92/'1-Kurs'!J$8)^(12/COUNT('1-Kurs'!I$9:I92))-1</f>
        <v>0.15451199189989384</v>
      </c>
      <c r="K80" s="31">
        <f>('1-Kurs'!K92/'1-Kurs'!K$8)^(12/COUNT('1-Kurs'!J$9:J92))-1</f>
        <v>2.1125807123194118E-2</v>
      </c>
      <c r="L80" s="31">
        <f>('1-Kurs'!L92/'1-Kurs'!L$8)^(12/COUNT('1-Kurs'!K$9:K92))-1</f>
        <v>6.1619181051180139E-2</v>
      </c>
      <c r="M80" s="31">
        <f>('1-Kurs'!M92/'1-Kurs'!M$8)^(12/COUNT('1-Kurs'!L$9:L92))-1</f>
        <v>2.1976053990346633E-2</v>
      </c>
      <c r="N80" s="31">
        <f>('1-Kurs'!N92/'1-Kurs'!N$8)^(12/COUNT('1-Kurs'!M$9:M92))-1</f>
        <v>-4.4514952615457237E-2</v>
      </c>
      <c r="O80" s="31">
        <f>('1-Kurs'!O92/'1-Kurs'!O$8)^(12/COUNT('1-Kurs'!N$9:N92))-1</f>
        <v>4.5072076182300247E-2</v>
      </c>
      <c r="P80" s="31">
        <f>('1-Kurs'!P92/'1-Kurs'!P$8)^(12/COUNT('1-Kurs'!O$9:O92))-1</f>
        <v>6.192915821541245E-2</v>
      </c>
      <c r="Q80" s="31">
        <f>('1-Kurs'!Q92/'1-Kurs'!Q$8)^(12/COUNT('1-Kurs'!P$9:P92))-1</f>
        <v>7.1846605535144548E-2</v>
      </c>
      <c r="R80" s="31">
        <f>('1-Kurs'!R92/'1-Kurs'!R$8)^(12/COUNT('1-Kurs'!Q$9:Q92))-1</f>
        <v>3.5824628661766278E-2</v>
      </c>
      <c r="S80" s="31">
        <f>('1-Kurs'!S92/'1-Kurs'!S$8)^(12/COUNT('1-Kurs'!R$9:R92))-1</f>
        <v>0.16410217375546843</v>
      </c>
      <c r="T80" s="31">
        <f>('1-Kurs'!T92/'1-Kurs'!T$8)^(12/COUNT('1-Kurs'!S$9:S92))-1</f>
        <v>6.9486035898759679E-2</v>
      </c>
      <c r="U80" s="31">
        <f>('1-Kurs'!U92/'1-Kurs'!U$8)^(12/COUNT('1-Kurs'!T$9:T92))-1</f>
        <v>6.6932319018988107E-2</v>
      </c>
      <c r="V80" s="31">
        <f>('1-Kurs'!V92/'1-Kurs'!V$8)^(12/COUNT('1-Kurs'!U$9:U92))-1</f>
        <v>7.4062715622170483E-2</v>
      </c>
      <c r="W80" s="31">
        <f>('1-Kurs'!W92/'1-Kurs'!W$8)^(12/COUNT('1-Kurs'!V$9:V92))-1</f>
        <v>2.1512098624978382E-3</v>
      </c>
      <c r="X80" s="31">
        <f>('1-Kurs'!X92/'1-Kurs'!X$8)^(12/COUNT('1-Kurs'!W$9:W92))-1</f>
        <v>-6.2987398781436887E-2</v>
      </c>
      <c r="Y80" s="31">
        <f>('1-Kurs'!Y92/'1-Kurs'!Y$8)^(12/COUNT('1-Kurs'!X$9:X92))-1</f>
        <v>-2.7927655893189018E-2</v>
      </c>
      <c r="Z80" s="31">
        <f>('1-Kurs'!Z92/'1-Kurs'!Z$8)^(12/COUNT('1-Kurs'!Y$9:Y92))-1</f>
        <v>1.6471243790088241E-2</v>
      </c>
      <c r="AA80" s="31">
        <f>('1-Kurs'!AA92/'1-Kurs'!AA$8)^(12/COUNT('1-Kurs'!Z$9:Z92))-1</f>
        <v>1.2863126066610997E-2</v>
      </c>
      <c r="AB80" s="31">
        <f>('1-Kurs'!AB92/'1-Kurs'!AB$8)^(12/COUNT('1-Kurs'!A$9:A92))-1</f>
        <v>6.2960864015751294E-2</v>
      </c>
      <c r="AC80" s="31">
        <f>('1-Kurs'!AC92/'1-Kurs'!AC$8)^(12/COUNT('1-Kurs'!B$9:B92))-1</f>
        <v>6.419599329757153E-2</v>
      </c>
      <c r="AD80" s="31">
        <f>SUMPRODUCT(B80:AA80,'1-Kurs'!$B$6:$AA$6)</f>
        <v>4.0529569682477923E-2</v>
      </c>
      <c r="AE80" s="31">
        <f t="shared" si="1"/>
        <v>2.2431294333273372E-2</v>
      </c>
    </row>
    <row r="81" spans="1:31" ht="12.75" customHeight="1" x14ac:dyDescent="0.2">
      <c r="A81" s="9">
        <f>'2-artRendite'!A93</f>
        <v>35825</v>
      </c>
      <c r="B81" s="31">
        <f>('1-Kurs'!B93/'1-Kurs'!B$8)^(12/COUNT('1-Kurs'!A$9:A93))-1</f>
        <v>-2.5261284665326511E-2</v>
      </c>
      <c r="C81" s="31">
        <f>('1-Kurs'!C93/'1-Kurs'!C$8)^(12/COUNT('1-Kurs'!B$9:B93))-1</f>
        <v>4.7818803734758664E-2</v>
      </c>
      <c r="D81" s="31">
        <f>('1-Kurs'!D93/'1-Kurs'!D$8)^(12/COUNT('1-Kurs'!C$9:C93))-1</f>
        <v>0.15224995514495521</v>
      </c>
      <c r="E81" s="31">
        <f>('1-Kurs'!E93/'1-Kurs'!E$8)^(12/COUNT('1-Kurs'!D$9:D93))-1</f>
        <v>5.4874369550423241E-2</v>
      </c>
      <c r="F81" s="31">
        <f>('1-Kurs'!F93/'1-Kurs'!F$8)^(12/COUNT('1-Kurs'!E$9:E93))-1</f>
        <v>2.4069617728234904E-2</v>
      </c>
      <c r="G81" s="31">
        <f>('1-Kurs'!G93/'1-Kurs'!G$8)^(12/COUNT('1-Kurs'!F$9:F93))-1</f>
        <v>7.2235377957749147E-2</v>
      </c>
      <c r="H81" s="31">
        <f>('1-Kurs'!H93/'1-Kurs'!H$8)^(12/COUNT('1-Kurs'!G$9:G93))-1</f>
        <v>-2.7828460677468914E-2</v>
      </c>
      <c r="I81" s="31">
        <f>('1-Kurs'!I93/'1-Kurs'!I$8)^(12/COUNT('1-Kurs'!H$9:H93))-1</f>
        <v>2.0346341673074919E-2</v>
      </c>
      <c r="J81" s="31">
        <f>('1-Kurs'!J93/'1-Kurs'!J$8)^(12/COUNT('1-Kurs'!I$9:I93))-1</f>
        <v>0.15991954679156817</v>
      </c>
      <c r="K81" s="31">
        <f>('1-Kurs'!K93/'1-Kurs'!K$8)^(12/COUNT('1-Kurs'!J$9:J93))-1</f>
        <v>2.4396563400823856E-2</v>
      </c>
      <c r="L81" s="31">
        <f>('1-Kurs'!L93/'1-Kurs'!L$8)^(12/COUNT('1-Kurs'!K$9:K93))-1</f>
        <v>5.8052662738388827E-2</v>
      </c>
      <c r="M81" s="31">
        <f>('1-Kurs'!M93/'1-Kurs'!M$8)^(12/COUNT('1-Kurs'!L$9:L93))-1</f>
        <v>2.4062654534505512E-2</v>
      </c>
      <c r="N81" s="31">
        <f>('1-Kurs'!N93/'1-Kurs'!N$8)^(12/COUNT('1-Kurs'!M$9:M93))-1</f>
        <v>-5.9099699272845752E-2</v>
      </c>
      <c r="O81" s="31">
        <f>('1-Kurs'!O93/'1-Kurs'!O$8)^(12/COUNT('1-Kurs'!N$9:N93))-1</f>
        <v>4.8495176944227447E-2</v>
      </c>
      <c r="P81" s="31">
        <f>('1-Kurs'!P93/'1-Kurs'!P$8)^(12/COUNT('1-Kurs'!O$9:O93))-1</f>
        <v>6.1029537475856044E-2</v>
      </c>
      <c r="Q81" s="31">
        <f>('1-Kurs'!Q93/'1-Kurs'!Q$8)^(12/COUNT('1-Kurs'!P$9:P93))-1</f>
        <v>6.7351512239786748E-2</v>
      </c>
      <c r="R81" s="31">
        <f>('1-Kurs'!R93/'1-Kurs'!R$8)^(12/COUNT('1-Kurs'!Q$9:Q93))-1</f>
        <v>3.4672293965396062E-2</v>
      </c>
      <c r="S81" s="31">
        <f>('1-Kurs'!S93/'1-Kurs'!S$8)^(12/COUNT('1-Kurs'!R$9:R93))-1</f>
        <v>0.1489312461265766</v>
      </c>
      <c r="T81" s="31">
        <f>('1-Kurs'!T93/'1-Kurs'!T$8)^(12/COUNT('1-Kurs'!S$9:S93))-1</f>
        <v>6.6751073672007832E-2</v>
      </c>
      <c r="U81" s="31">
        <f>('1-Kurs'!U93/'1-Kurs'!U$8)^(12/COUNT('1-Kurs'!T$9:T93))-1</f>
        <v>7.1988041486931609E-2</v>
      </c>
      <c r="V81" s="31">
        <f>('1-Kurs'!V93/'1-Kurs'!V$8)^(12/COUNT('1-Kurs'!U$9:U93))-1</f>
        <v>6.8445781692942242E-2</v>
      </c>
      <c r="W81" s="31">
        <f>('1-Kurs'!W93/'1-Kurs'!W$8)^(12/COUNT('1-Kurs'!V$9:V93))-1</f>
        <v>4.9171361825288695E-3</v>
      </c>
      <c r="X81" s="31">
        <f>('1-Kurs'!X93/'1-Kurs'!X$8)^(12/COUNT('1-Kurs'!W$9:W93))-1</f>
        <v>-6.7847376985598062E-2</v>
      </c>
      <c r="Y81" s="31">
        <f>('1-Kurs'!Y93/'1-Kurs'!Y$8)^(12/COUNT('1-Kurs'!X$9:X93))-1</f>
        <v>-3.6780328691398578E-2</v>
      </c>
      <c r="Z81" s="31">
        <f>('1-Kurs'!Z93/'1-Kurs'!Z$8)^(12/COUNT('1-Kurs'!Y$9:Y93))-1</f>
        <v>2.4227694445663417E-2</v>
      </c>
      <c r="AA81" s="31">
        <f>('1-Kurs'!AA93/'1-Kurs'!AA$8)^(12/COUNT('1-Kurs'!Z$9:Z93))-1</f>
        <v>7.8347020859792504E-3</v>
      </c>
      <c r="AB81" s="31">
        <f>('1-Kurs'!AB93/'1-Kurs'!AB$8)^(12/COUNT('1-Kurs'!A$9:A93))-1</f>
        <v>6.1659103686814154E-2</v>
      </c>
      <c r="AC81" s="31">
        <f>('1-Kurs'!AC93/'1-Kurs'!AC$8)^(12/COUNT('1-Kurs'!B$9:B93))-1</f>
        <v>6.3971171034081786E-2</v>
      </c>
      <c r="AD81" s="31">
        <f>SUMPRODUCT(B81:AA81,'1-Kurs'!$B$6:$AA$6)</f>
        <v>3.9455882279990029E-2</v>
      </c>
      <c r="AE81" s="31">
        <f t="shared" si="1"/>
        <v>2.2203221406824125E-2</v>
      </c>
    </row>
    <row r="82" spans="1:31" ht="12.75" customHeight="1" x14ac:dyDescent="0.2">
      <c r="A82" s="9">
        <f>'2-artRendite'!A94</f>
        <v>35853</v>
      </c>
      <c r="B82" s="31">
        <f>('1-Kurs'!B94/'1-Kurs'!B$8)^(12/COUNT('1-Kurs'!A$9:A94))-1</f>
        <v>-3.0551270345608228E-2</v>
      </c>
      <c r="C82" s="31">
        <f>('1-Kurs'!C94/'1-Kurs'!C$8)^(12/COUNT('1-Kurs'!B$9:B94))-1</f>
        <v>3.0663968856665891E-2</v>
      </c>
      <c r="D82" s="31">
        <f>('1-Kurs'!D94/'1-Kurs'!D$8)^(12/COUNT('1-Kurs'!C$9:C94))-1</f>
        <v>0.14319857281518167</v>
      </c>
      <c r="E82" s="31">
        <f>('1-Kurs'!E94/'1-Kurs'!E$8)^(12/COUNT('1-Kurs'!D$9:D94))-1</f>
        <v>4.8824012036248421E-2</v>
      </c>
      <c r="F82" s="31">
        <f>('1-Kurs'!F94/'1-Kurs'!F$8)^(12/COUNT('1-Kurs'!E$9:E94))-1</f>
        <v>1.830138942200521E-2</v>
      </c>
      <c r="G82" s="31">
        <f>('1-Kurs'!G94/'1-Kurs'!G$8)^(12/COUNT('1-Kurs'!F$9:F94))-1</f>
        <v>6.9659739398329146E-2</v>
      </c>
      <c r="H82" s="31">
        <f>('1-Kurs'!H94/'1-Kurs'!H$8)^(12/COUNT('1-Kurs'!G$9:G94))-1</f>
        <v>-2.8992438734456671E-2</v>
      </c>
      <c r="I82" s="31">
        <f>('1-Kurs'!I94/'1-Kurs'!I$8)^(12/COUNT('1-Kurs'!H$9:H94))-1</f>
        <v>4.6988570397097362E-3</v>
      </c>
      <c r="J82" s="31">
        <f>('1-Kurs'!J94/'1-Kurs'!J$8)^(12/COUNT('1-Kurs'!I$9:I94))-1</f>
        <v>0.15632726901023308</v>
      </c>
      <c r="K82" s="31">
        <f>('1-Kurs'!K94/'1-Kurs'!K$8)^(12/COUNT('1-Kurs'!J$9:J94))-1</f>
        <v>1.8296916273026209E-3</v>
      </c>
      <c r="L82" s="31">
        <f>('1-Kurs'!L94/'1-Kurs'!L$8)^(12/COUNT('1-Kurs'!K$9:K94))-1</f>
        <v>5.1022988037443318E-2</v>
      </c>
      <c r="M82" s="31">
        <f>('1-Kurs'!M94/'1-Kurs'!M$8)^(12/COUNT('1-Kurs'!L$9:L94))-1</f>
        <v>2.6467751821668051E-2</v>
      </c>
      <c r="N82" s="31">
        <f>('1-Kurs'!N94/'1-Kurs'!N$8)^(12/COUNT('1-Kurs'!M$9:M94))-1</f>
        <v>-5.9759554549223659E-2</v>
      </c>
      <c r="O82" s="31">
        <f>('1-Kurs'!O94/'1-Kurs'!O$8)^(12/COUNT('1-Kurs'!N$9:N94))-1</f>
        <v>5.8609339588159726E-2</v>
      </c>
      <c r="P82" s="31">
        <f>('1-Kurs'!P94/'1-Kurs'!P$8)^(12/COUNT('1-Kurs'!O$9:O94))-1</f>
        <v>5.6805536364063602E-2</v>
      </c>
      <c r="Q82" s="31">
        <f>('1-Kurs'!Q94/'1-Kurs'!Q$8)^(12/COUNT('1-Kurs'!P$9:P94))-1</f>
        <v>5.4661256743003594E-2</v>
      </c>
      <c r="R82" s="31">
        <f>('1-Kurs'!R94/'1-Kurs'!R$8)^(12/COUNT('1-Kurs'!Q$9:Q94))-1</f>
        <v>4.4487074099762047E-2</v>
      </c>
      <c r="S82" s="31">
        <f>('1-Kurs'!S94/'1-Kurs'!S$8)^(12/COUNT('1-Kurs'!R$9:R94))-1</f>
        <v>0.13006929945156931</v>
      </c>
      <c r="T82" s="31">
        <f>('1-Kurs'!T94/'1-Kurs'!T$8)^(12/COUNT('1-Kurs'!S$9:S94))-1</f>
        <v>5.1894916908747701E-2</v>
      </c>
      <c r="U82" s="31">
        <f>('1-Kurs'!U94/'1-Kurs'!U$8)^(12/COUNT('1-Kurs'!T$9:T94))-1</f>
        <v>6.7421301693295632E-2</v>
      </c>
      <c r="V82" s="31">
        <f>('1-Kurs'!V94/'1-Kurs'!V$8)^(12/COUNT('1-Kurs'!U$9:U94))-1</f>
        <v>5.1216907856659111E-2</v>
      </c>
      <c r="W82" s="31">
        <f>('1-Kurs'!W94/'1-Kurs'!W$8)^(12/COUNT('1-Kurs'!V$9:V94))-1</f>
        <v>-4.9827835877869209E-3</v>
      </c>
      <c r="X82" s="31">
        <f>('1-Kurs'!X94/'1-Kurs'!X$8)^(12/COUNT('1-Kurs'!W$9:W94))-1</f>
        <v>-6.5360382231990921E-2</v>
      </c>
      <c r="Y82" s="31">
        <f>('1-Kurs'!Y94/'1-Kurs'!Y$8)^(12/COUNT('1-Kurs'!X$9:X94))-1</f>
        <v>-3.0967797117139817E-2</v>
      </c>
      <c r="Z82" s="31">
        <f>('1-Kurs'!Z94/'1-Kurs'!Z$8)^(12/COUNT('1-Kurs'!Y$9:Y94))-1</f>
        <v>2.2842050037451767E-2</v>
      </c>
      <c r="AA82" s="31">
        <f>('1-Kurs'!AA94/'1-Kurs'!AA$8)^(12/COUNT('1-Kurs'!Z$9:Z94))-1</f>
        <v>1.1127860228540065E-2</v>
      </c>
      <c r="AB82" s="31">
        <f>('1-Kurs'!AB94/'1-Kurs'!AB$8)^(12/COUNT('1-Kurs'!A$9:A94))-1</f>
        <v>5.6001989006883912E-2</v>
      </c>
      <c r="AC82" s="31">
        <f>('1-Kurs'!AC94/'1-Kurs'!AC$8)^(12/COUNT('1-Kurs'!B$9:B94))-1</f>
        <v>5.6702190092524196E-2</v>
      </c>
      <c r="AD82" s="31">
        <f>SUMPRODUCT(B82:AA82,'1-Kurs'!$B$6:$AA$6)</f>
        <v>3.3827521402685905E-2</v>
      </c>
      <c r="AE82" s="31">
        <f t="shared" si="1"/>
        <v>2.2174467604198007E-2</v>
      </c>
    </row>
    <row r="83" spans="1:31" ht="17.25" customHeight="1" x14ac:dyDescent="0.2">
      <c r="A83" s="9">
        <f>'2-artRendite'!A95</f>
        <v>35885</v>
      </c>
      <c r="B83" s="31">
        <f>('1-Kurs'!B95/'1-Kurs'!B$8)^(12/COUNT('1-Kurs'!A$9:A95))-1</f>
        <v>-3.255081521361225E-2</v>
      </c>
      <c r="C83" s="31">
        <f>('1-Kurs'!C95/'1-Kurs'!C$8)^(12/COUNT('1-Kurs'!B$9:B95))-1</f>
        <v>2.7301981627505523E-2</v>
      </c>
      <c r="D83" s="31">
        <f>('1-Kurs'!D95/'1-Kurs'!D$8)^(12/COUNT('1-Kurs'!C$9:C95))-1</f>
        <v>0.12600972997504445</v>
      </c>
      <c r="E83" s="31">
        <f>('1-Kurs'!E95/'1-Kurs'!E$8)^(12/COUNT('1-Kurs'!D$9:D95))-1</f>
        <v>5.4076152575599057E-2</v>
      </c>
      <c r="F83" s="31">
        <f>('1-Kurs'!F95/'1-Kurs'!F$8)^(12/COUNT('1-Kurs'!E$9:E95))-1</f>
        <v>1.2765054258862207E-2</v>
      </c>
      <c r="G83" s="31">
        <f>('1-Kurs'!G95/'1-Kurs'!G$8)^(12/COUNT('1-Kurs'!F$9:F95))-1</f>
        <v>7.0864104779800208E-2</v>
      </c>
      <c r="H83" s="31">
        <f>('1-Kurs'!H95/'1-Kurs'!H$8)^(12/COUNT('1-Kurs'!G$9:G95))-1</f>
        <v>-2.7434319331325341E-2</v>
      </c>
      <c r="I83" s="31">
        <f>('1-Kurs'!I95/'1-Kurs'!I$8)^(12/COUNT('1-Kurs'!H$9:H95))-1</f>
        <v>3.4015569234884246E-3</v>
      </c>
      <c r="J83" s="31">
        <f>('1-Kurs'!J95/'1-Kurs'!J$8)^(12/COUNT('1-Kurs'!I$9:I95))-1</f>
        <v>0.14726864591610944</v>
      </c>
      <c r="K83" s="31">
        <f>('1-Kurs'!K95/'1-Kurs'!K$8)^(12/COUNT('1-Kurs'!J$9:J95))-1</f>
        <v>8.8961086549985691E-3</v>
      </c>
      <c r="L83" s="31">
        <f>('1-Kurs'!L95/'1-Kurs'!L$8)^(12/COUNT('1-Kurs'!K$9:K95))-1</f>
        <v>4.9904223244089607E-2</v>
      </c>
      <c r="M83" s="31">
        <f>('1-Kurs'!M95/'1-Kurs'!M$8)^(12/COUNT('1-Kurs'!L$9:L95))-1</f>
        <v>3.7519443705872568E-2</v>
      </c>
      <c r="N83" s="31">
        <f>('1-Kurs'!N95/'1-Kurs'!N$8)^(12/COUNT('1-Kurs'!M$9:M95))-1</f>
        <v>-5.4939634881620902E-2</v>
      </c>
      <c r="O83" s="31">
        <f>('1-Kurs'!O95/'1-Kurs'!O$8)^(12/COUNT('1-Kurs'!N$9:N95))-1</f>
        <v>5.8280333546956831E-2</v>
      </c>
      <c r="P83" s="31">
        <f>('1-Kurs'!P95/'1-Kurs'!P$8)^(12/COUNT('1-Kurs'!O$9:O95))-1</f>
        <v>5.383202982617874E-2</v>
      </c>
      <c r="Q83" s="31">
        <f>('1-Kurs'!Q95/'1-Kurs'!Q$8)^(12/COUNT('1-Kurs'!P$9:P95))-1</f>
        <v>4.3281366217161388E-2</v>
      </c>
      <c r="R83" s="31">
        <f>('1-Kurs'!R95/'1-Kurs'!R$8)^(12/COUNT('1-Kurs'!Q$9:Q95))-1</f>
        <v>4.5409022280263001E-2</v>
      </c>
      <c r="S83" s="31">
        <f>('1-Kurs'!S95/'1-Kurs'!S$8)^(12/COUNT('1-Kurs'!R$9:R95))-1</f>
        <v>0.13448194257528234</v>
      </c>
      <c r="T83" s="31">
        <f>('1-Kurs'!T95/'1-Kurs'!T$8)^(12/COUNT('1-Kurs'!S$9:S95))-1</f>
        <v>5.126734027130353E-2</v>
      </c>
      <c r="U83" s="31">
        <f>('1-Kurs'!U95/'1-Kurs'!U$8)^(12/COUNT('1-Kurs'!T$9:T95))-1</f>
        <v>5.9265380640816545E-2</v>
      </c>
      <c r="V83" s="31">
        <f>('1-Kurs'!V95/'1-Kurs'!V$8)^(12/COUNT('1-Kurs'!U$9:U95))-1</f>
        <v>4.9791563249553805E-2</v>
      </c>
      <c r="W83" s="31">
        <f>('1-Kurs'!W95/'1-Kurs'!W$8)^(12/COUNT('1-Kurs'!V$9:V95))-1</f>
        <v>4.2890802477213441E-5</v>
      </c>
      <c r="X83" s="31">
        <f>('1-Kurs'!X95/'1-Kurs'!X$8)^(12/COUNT('1-Kurs'!W$9:W95))-1</f>
        <v>-6.1041733422940947E-2</v>
      </c>
      <c r="Y83" s="31">
        <f>('1-Kurs'!Y95/'1-Kurs'!Y$8)^(12/COUNT('1-Kurs'!X$9:X95))-1</f>
        <v>-2.4314290387440374E-2</v>
      </c>
      <c r="Z83" s="31">
        <f>('1-Kurs'!Z95/'1-Kurs'!Z$8)^(12/COUNT('1-Kurs'!Y$9:Y95))-1</f>
        <v>3.1755168980986737E-2</v>
      </c>
      <c r="AA83" s="31">
        <f>('1-Kurs'!AA95/'1-Kurs'!AA$8)^(12/COUNT('1-Kurs'!Z$9:Z95))-1</f>
        <v>2.042180675803551E-2</v>
      </c>
      <c r="AB83" s="31">
        <f>('1-Kurs'!AB95/'1-Kurs'!AB$8)^(12/COUNT('1-Kurs'!A$9:A95))-1</f>
        <v>5.6264330144482511E-2</v>
      </c>
      <c r="AC83" s="31">
        <f>('1-Kurs'!AC95/'1-Kurs'!AC$8)^(12/COUNT('1-Kurs'!B$9:B95))-1</f>
        <v>5.6453437497587577E-2</v>
      </c>
      <c r="AD83" s="31">
        <f>SUMPRODUCT(B83:AA83,'1-Kurs'!$B$6:$AA$6)</f>
        <v>3.4059809752824854E-2</v>
      </c>
      <c r="AE83" s="31">
        <f t="shared" si="1"/>
        <v>2.2204520391657656E-2</v>
      </c>
    </row>
    <row r="84" spans="1:31" ht="12.75" customHeight="1" x14ac:dyDescent="0.2">
      <c r="A84" s="9">
        <f>'2-artRendite'!A96</f>
        <v>35915</v>
      </c>
      <c r="B84" s="31">
        <f>('1-Kurs'!B96/'1-Kurs'!B$8)^(12/COUNT('1-Kurs'!A$9:A96))-1</f>
        <v>-3.2451723039973235E-2</v>
      </c>
      <c r="C84" s="31">
        <f>('1-Kurs'!C96/'1-Kurs'!C$8)^(12/COUNT('1-Kurs'!B$9:B96))-1</f>
        <v>2.5398700273527419E-2</v>
      </c>
      <c r="D84" s="31">
        <f>('1-Kurs'!D96/'1-Kurs'!D$8)^(12/COUNT('1-Kurs'!C$9:C96))-1</f>
        <v>0.11499415703961247</v>
      </c>
      <c r="E84" s="31">
        <f>('1-Kurs'!E96/'1-Kurs'!E$8)^(12/COUNT('1-Kurs'!D$9:D96))-1</f>
        <v>5.9979097139412962E-2</v>
      </c>
      <c r="F84" s="31">
        <f>('1-Kurs'!F96/'1-Kurs'!F$8)^(12/COUNT('1-Kurs'!E$9:E96))-1</f>
        <v>5.0476351742021475E-3</v>
      </c>
      <c r="G84" s="31">
        <f>('1-Kurs'!G96/'1-Kurs'!G$8)^(12/COUNT('1-Kurs'!F$9:F96))-1</f>
        <v>6.1938421646208663E-2</v>
      </c>
      <c r="H84" s="31">
        <f>('1-Kurs'!H96/'1-Kurs'!H$8)^(12/COUNT('1-Kurs'!G$9:G96))-1</f>
        <v>-2.4573287490399109E-2</v>
      </c>
      <c r="I84" s="31">
        <f>('1-Kurs'!I96/'1-Kurs'!I$8)^(12/COUNT('1-Kurs'!H$9:H96))-1</f>
        <v>3.4183620721746077E-3</v>
      </c>
      <c r="J84" s="31">
        <f>('1-Kurs'!J96/'1-Kurs'!J$8)^(12/COUNT('1-Kurs'!I$9:I96))-1</f>
        <v>0.13579232061110402</v>
      </c>
      <c r="K84" s="31">
        <f>('1-Kurs'!K96/'1-Kurs'!K$8)^(12/COUNT('1-Kurs'!J$9:J96))-1</f>
        <v>9.2525356521422353E-3</v>
      </c>
      <c r="L84" s="31">
        <f>('1-Kurs'!L96/'1-Kurs'!L$8)^(12/COUNT('1-Kurs'!K$9:K96))-1</f>
        <v>5.7836851801015055E-2</v>
      </c>
      <c r="M84" s="31">
        <f>('1-Kurs'!M96/'1-Kurs'!M$8)^(12/COUNT('1-Kurs'!L$9:L96))-1</f>
        <v>2.0342453689660589E-2</v>
      </c>
      <c r="N84" s="31">
        <f>('1-Kurs'!N96/'1-Kurs'!N$8)^(12/COUNT('1-Kurs'!M$9:M96))-1</f>
        <v>-5.4538059583834619E-2</v>
      </c>
      <c r="O84" s="31">
        <f>('1-Kurs'!O96/'1-Kurs'!O$8)^(12/COUNT('1-Kurs'!N$9:N96))-1</f>
        <v>5.2415455480827822E-2</v>
      </c>
      <c r="P84" s="31">
        <f>('1-Kurs'!P96/'1-Kurs'!P$8)^(12/COUNT('1-Kurs'!O$9:O96))-1</f>
        <v>5.2055022631098957E-2</v>
      </c>
      <c r="Q84" s="31">
        <f>('1-Kurs'!Q96/'1-Kurs'!Q$8)^(12/COUNT('1-Kurs'!P$9:P96))-1</f>
        <v>3.6315345225832241E-2</v>
      </c>
      <c r="R84" s="31">
        <f>('1-Kurs'!R96/'1-Kurs'!R$8)^(12/COUNT('1-Kurs'!Q$9:Q96))-1</f>
        <v>5.0226731472369002E-2</v>
      </c>
      <c r="S84" s="31">
        <f>('1-Kurs'!S96/'1-Kurs'!S$8)^(12/COUNT('1-Kurs'!R$9:R96))-1</f>
        <v>0.1096999427313825</v>
      </c>
      <c r="T84" s="31">
        <f>('1-Kurs'!T96/'1-Kurs'!T$8)^(12/COUNT('1-Kurs'!S$9:S96))-1</f>
        <v>4.9613531644589148E-2</v>
      </c>
      <c r="U84" s="31">
        <f>('1-Kurs'!U96/'1-Kurs'!U$8)^(12/COUNT('1-Kurs'!T$9:T96))-1</f>
        <v>4.5189035440009739E-2</v>
      </c>
      <c r="V84" s="31">
        <f>('1-Kurs'!V96/'1-Kurs'!V$8)^(12/COUNT('1-Kurs'!U$9:U96))-1</f>
        <v>4.7199083956911636E-2</v>
      </c>
      <c r="W84" s="31">
        <f>('1-Kurs'!W96/'1-Kurs'!W$8)^(12/COUNT('1-Kurs'!V$9:V96))-1</f>
        <v>8.1933284324708922E-5</v>
      </c>
      <c r="X84" s="31">
        <f>('1-Kurs'!X96/'1-Kurs'!X$8)^(12/COUNT('1-Kurs'!W$9:W96))-1</f>
        <v>-5.8756103699792228E-2</v>
      </c>
      <c r="Y84" s="31">
        <f>('1-Kurs'!Y96/'1-Kurs'!Y$8)^(12/COUNT('1-Kurs'!X$9:X96))-1</f>
        <v>-2.628287621058778E-2</v>
      </c>
      <c r="Z84" s="31">
        <f>('1-Kurs'!Z96/'1-Kurs'!Z$8)^(12/COUNT('1-Kurs'!Y$9:Y96))-1</f>
        <v>3.0716297518688318E-2</v>
      </c>
      <c r="AA84" s="31">
        <f>('1-Kurs'!AA96/'1-Kurs'!AA$8)^(12/COUNT('1-Kurs'!Z$9:Z96))-1</f>
        <v>2.4135150175210285E-2</v>
      </c>
      <c r="AB84" s="31">
        <f>('1-Kurs'!AB96/'1-Kurs'!AB$8)^(12/COUNT('1-Kurs'!A$9:A96))-1</f>
        <v>5.2783413766079867E-2</v>
      </c>
      <c r="AC84" s="31">
        <f>('1-Kurs'!AC96/'1-Kurs'!AC$8)^(12/COUNT('1-Kurs'!B$9:B96))-1</f>
        <v>5.3899694702098211E-2</v>
      </c>
      <c r="AD84" s="31">
        <f>SUMPRODUCT(B84:AA84,'1-Kurs'!$B$6:$AA$6)</f>
        <v>3.0578692870604524E-2</v>
      </c>
      <c r="AE84" s="31">
        <f t="shared" si="1"/>
        <v>2.2204720895475344E-2</v>
      </c>
    </row>
    <row r="85" spans="1:31" ht="12.75" x14ac:dyDescent="0.2">
      <c r="A85" s="9">
        <f>'2-artRendite'!A97</f>
        <v>35944</v>
      </c>
      <c r="B85" s="31">
        <f>('1-Kurs'!B97/'1-Kurs'!B$8)^(12/COUNT('1-Kurs'!A$9:A97))-1</f>
        <v>-3.9122874954227504E-2</v>
      </c>
      <c r="C85" s="31">
        <f>('1-Kurs'!C97/'1-Kurs'!C$8)^(12/COUNT('1-Kurs'!B$9:B97))-1</f>
        <v>2.2598507643381005E-2</v>
      </c>
      <c r="D85" s="31">
        <f>('1-Kurs'!D97/'1-Kurs'!D$8)^(12/COUNT('1-Kurs'!C$9:C97))-1</f>
        <v>0.11543917735007603</v>
      </c>
      <c r="E85" s="31">
        <f>('1-Kurs'!E97/'1-Kurs'!E$8)^(12/COUNT('1-Kurs'!D$9:D97))-1</f>
        <v>4.8931421682778087E-2</v>
      </c>
      <c r="F85" s="31">
        <f>('1-Kurs'!F97/'1-Kurs'!F$8)^(12/COUNT('1-Kurs'!E$9:E97))-1</f>
        <v>-2.0253372547300863E-3</v>
      </c>
      <c r="G85" s="31">
        <f>('1-Kurs'!G97/'1-Kurs'!G$8)^(12/COUNT('1-Kurs'!F$9:F97))-1</f>
        <v>7.3590242788418303E-2</v>
      </c>
      <c r="H85" s="31">
        <f>('1-Kurs'!H97/'1-Kurs'!H$8)^(12/COUNT('1-Kurs'!G$9:G97))-1</f>
        <v>-3.0275540926272937E-2</v>
      </c>
      <c r="I85" s="31">
        <f>('1-Kurs'!I97/'1-Kurs'!I$8)^(12/COUNT('1-Kurs'!H$9:H97))-1</f>
        <v>-1.0685981138198186E-2</v>
      </c>
      <c r="J85" s="31">
        <f>('1-Kurs'!J97/'1-Kurs'!J$8)^(12/COUNT('1-Kurs'!I$9:I97))-1</f>
        <v>0.12960118827783007</v>
      </c>
      <c r="K85" s="31">
        <f>('1-Kurs'!K97/'1-Kurs'!K$8)^(12/COUNT('1-Kurs'!J$9:J97))-1</f>
        <v>9.4309455178049895E-3</v>
      </c>
      <c r="L85" s="31">
        <f>('1-Kurs'!L97/'1-Kurs'!L$8)^(12/COUNT('1-Kurs'!K$9:K97))-1</f>
        <v>4.8521962583631506E-2</v>
      </c>
      <c r="M85" s="31">
        <f>('1-Kurs'!M97/'1-Kurs'!M$8)^(12/COUNT('1-Kurs'!L$9:L97))-1</f>
        <v>1.4670947361229647E-2</v>
      </c>
      <c r="N85" s="31">
        <f>('1-Kurs'!N97/'1-Kurs'!N$8)^(12/COUNT('1-Kurs'!M$9:M97))-1</f>
        <v>-6.8224900615994399E-2</v>
      </c>
      <c r="O85" s="31">
        <f>('1-Kurs'!O97/'1-Kurs'!O$8)^(12/COUNT('1-Kurs'!N$9:N97))-1</f>
        <v>2.3971751394860519E-2</v>
      </c>
      <c r="P85" s="31">
        <f>('1-Kurs'!P97/'1-Kurs'!P$8)^(12/COUNT('1-Kurs'!O$9:O97))-1</f>
        <v>4.7529288351560783E-2</v>
      </c>
      <c r="Q85" s="31">
        <f>('1-Kurs'!Q97/'1-Kurs'!Q$8)^(12/COUNT('1-Kurs'!P$9:P97))-1</f>
        <v>3.5853828408028976E-2</v>
      </c>
      <c r="R85" s="31">
        <f>('1-Kurs'!R97/'1-Kurs'!R$8)^(12/COUNT('1-Kurs'!Q$9:Q97))-1</f>
        <v>3.7160043609336224E-2</v>
      </c>
      <c r="S85" s="31">
        <f>('1-Kurs'!S97/'1-Kurs'!S$8)^(12/COUNT('1-Kurs'!R$9:R97))-1</f>
        <v>0.10580254520196464</v>
      </c>
      <c r="T85" s="31">
        <f>('1-Kurs'!T97/'1-Kurs'!T$8)^(12/COUNT('1-Kurs'!S$9:S97))-1</f>
        <v>4.3556439211401399E-2</v>
      </c>
      <c r="U85" s="31">
        <f>('1-Kurs'!U97/'1-Kurs'!U$8)^(12/COUNT('1-Kurs'!T$9:T97))-1</f>
        <v>3.7091749084042558E-2</v>
      </c>
      <c r="V85" s="31">
        <f>('1-Kurs'!V97/'1-Kurs'!V$8)^(12/COUNT('1-Kurs'!U$9:U97))-1</f>
        <v>4.001453262248944E-2</v>
      </c>
      <c r="W85" s="31">
        <f>('1-Kurs'!W97/'1-Kurs'!W$8)^(12/COUNT('1-Kurs'!V$9:V97))-1</f>
        <v>-3.8187807659928463E-3</v>
      </c>
      <c r="X85" s="31">
        <f>('1-Kurs'!X97/'1-Kurs'!X$8)^(12/COUNT('1-Kurs'!W$9:W97))-1</f>
        <v>-5.8504856246560544E-2</v>
      </c>
      <c r="Y85" s="31">
        <f>('1-Kurs'!Y97/'1-Kurs'!Y$8)^(12/COUNT('1-Kurs'!X$9:X97))-1</f>
        <v>-2.5807624479584401E-2</v>
      </c>
      <c r="Z85" s="31">
        <f>('1-Kurs'!Z97/'1-Kurs'!Z$8)^(12/COUNT('1-Kurs'!Y$9:Y97))-1</f>
        <v>1.9345973108730874E-2</v>
      </c>
      <c r="AA85" s="31">
        <f>('1-Kurs'!AA97/'1-Kurs'!AA$8)^(12/COUNT('1-Kurs'!Z$9:Z97))-1</f>
        <v>2.7268658254977707E-2</v>
      </c>
      <c r="AB85" s="31">
        <f>('1-Kurs'!AB97/'1-Kurs'!AB$8)^(12/COUNT('1-Kurs'!A$9:A97))-1</f>
        <v>4.6655086294673076E-2</v>
      </c>
      <c r="AC85" s="31">
        <f>('1-Kurs'!AC97/'1-Kurs'!AC$8)^(12/COUNT('1-Kurs'!B$9:B97))-1</f>
        <v>4.6130050526441924E-2</v>
      </c>
      <c r="AD85" s="31">
        <f>SUMPRODUCT(B85:AA85,'1-Kurs'!$B$6:$AA$6)</f>
        <v>2.4688973310422378E-2</v>
      </c>
      <c r="AE85" s="31">
        <f t="shared" si="1"/>
        <v>2.1966112984250698E-2</v>
      </c>
    </row>
    <row r="86" spans="1:31" ht="12.75" x14ac:dyDescent="0.2">
      <c r="A86" s="9">
        <f>'2-artRendite'!A98</f>
        <v>35976</v>
      </c>
      <c r="B86" s="31">
        <f>('1-Kurs'!B98/'1-Kurs'!B$8)^(12/COUNT('1-Kurs'!A$9:A98))-1</f>
        <v>-4.3604514847468967E-2</v>
      </c>
      <c r="C86" s="31">
        <f>('1-Kurs'!C98/'1-Kurs'!C$8)^(12/COUNT('1-Kurs'!B$9:B98))-1</f>
        <v>1.3874839442203468E-2</v>
      </c>
      <c r="D86" s="31">
        <f>('1-Kurs'!D98/'1-Kurs'!D$8)^(12/COUNT('1-Kurs'!C$9:C98))-1</f>
        <v>8.697710815463866E-2</v>
      </c>
      <c r="E86" s="31">
        <f>('1-Kurs'!E98/'1-Kurs'!E$8)^(12/COUNT('1-Kurs'!D$9:D98))-1</f>
        <v>4.141938371255427E-2</v>
      </c>
      <c r="F86" s="31">
        <f>('1-Kurs'!F98/'1-Kurs'!F$8)^(12/COUNT('1-Kurs'!E$9:E98))-1</f>
        <v>4.560245559870113E-3</v>
      </c>
      <c r="G86" s="31">
        <f>('1-Kurs'!G98/'1-Kurs'!G$8)^(12/COUNT('1-Kurs'!F$9:F98))-1</f>
        <v>8.5136450505643335E-2</v>
      </c>
      <c r="H86" s="31">
        <f>('1-Kurs'!H98/'1-Kurs'!H$8)^(12/COUNT('1-Kurs'!G$9:G98))-1</f>
        <v>-2.805667105237597E-2</v>
      </c>
      <c r="I86" s="31">
        <f>('1-Kurs'!I98/'1-Kurs'!I$8)^(12/COUNT('1-Kurs'!H$9:H98))-1</f>
        <v>-1.9230106918185386E-2</v>
      </c>
      <c r="J86" s="31">
        <f>('1-Kurs'!J98/'1-Kurs'!J$8)^(12/COUNT('1-Kurs'!I$9:I98))-1</f>
        <v>0.12349293445727549</v>
      </c>
      <c r="K86" s="31">
        <f>('1-Kurs'!K98/'1-Kurs'!K$8)^(12/COUNT('1-Kurs'!J$9:J98))-1</f>
        <v>5.214641235610884E-3</v>
      </c>
      <c r="L86" s="31">
        <f>('1-Kurs'!L98/'1-Kurs'!L$8)^(12/COUNT('1-Kurs'!K$9:K98))-1</f>
        <v>4.5882535006065872E-2</v>
      </c>
      <c r="M86" s="31">
        <f>('1-Kurs'!M98/'1-Kurs'!M$8)^(12/COUNT('1-Kurs'!L$9:L98))-1</f>
        <v>2.8003064872953232E-2</v>
      </c>
      <c r="N86" s="31">
        <f>('1-Kurs'!N98/'1-Kurs'!N$8)^(12/COUNT('1-Kurs'!M$9:M98))-1</f>
        <v>-8.3020989406093815E-2</v>
      </c>
      <c r="O86" s="31">
        <f>('1-Kurs'!O98/'1-Kurs'!O$8)^(12/COUNT('1-Kurs'!N$9:N98))-1</f>
        <v>3.4943304994315527E-2</v>
      </c>
      <c r="P86" s="31">
        <f>('1-Kurs'!P98/'1-Kurs'!P$8)^(12/COUNT('1-Kurs'!O$9:O98))-1</f>
        <v>5.5151464033194708E-2</v>
      </c>
      <c r="Q86" s="31">
        <f>('1-Kurs'!Q98/'1-Kurs'!Q$8)^(12/COUNT('1-Kurs'!P$9:P98))-1</f>
        <v>4.6708365051553402E-2</v>
      </c>
      <c r="R86" s="31">
        <f>('1-Kurs'!R98/'1-Kurs'!R$8)^(12/COUNT('1-Kurs'!Q$9:Q98))-1</f>
        <v>3.7191547214390219E-2</v>
      </c>
      <c r="S86" s="31">
        <f>('1-Kurs'!S98/'1-Kurs'!S$8)^(12/COUNT('1-Kurs'!R$9:R98))-1</f>
        <v>0.10483543273532603</v>
      </c>
      <c r="T86" s="31">
        <f>('1-Kurs'!T98/'1-Kurs'!T$8)^(12/COUNT('1-Kurs'!S$9:S98))-1</f>
        <v>3.0130256192288485E-2</v>
      </c>
      <c r="U86" s="31">
        <f>('1-Kurs'!U98/'1-Kurs'!U$8)^(12/COUNT('1-Kurs'!T$9:T98))-1</f>
        <v>3.3240331017657221E-2</v>
      </c>
      <c r="V86" s="31">
        <f>('1-Kurs'!V98/'1-Kurs'!V$8)^(12/COUNT('1-Kurs'!U$9:U98))-1</f>
        <v>2.1092910590989611E-2</v>
      </c>
      <c r="W86" s="31">
        <f>('1-Kurs'!W98/'1-Kurs'!W$8)^(12/COUNT('1-Kurs'!V$9:V98))-1</f>
        <v>-1.1068159441011804E-2</v>
      </c>
      <c r="X86" s="31">
        <f>('1-Kurs'!X98/'1-Kurs'!X$8)^(12/COUNT('1-Kurs'!W$9:W98))-1</f>
        <v>-6.7035138559600194E-2</v>
      </c>
      <c r="Y86" s="31">
        <f>('1-Kurs'!Y98/'1-Kurs'!Y$8)^(12/COUNT('1-Kurs'!X$9:X98))-1</f>
        <v>-2.9295783850742052E-2</v>
      </c>
      <c r="Z86" s="31">
        <f>('1-Kurs'!Z98/'1-Kurs'!Z$8)^(12/COUNT('1-Kurs'!Y$9:Y98))-1</f>
        <v>1.7024635070506999E-2</v>
      </c>
      <c r="AA86" s="31">
        <f>('1-Kurs'!AA98/'1-Kurs'!AA$8)^(12/COUNT('1-Kurs'!Z$9:Z98))-1</f>
        <v>2.2762619863085476E-2</v>
      </c>
      <c r="AB86" s="31">
        <f>('1-Kurs'!AB98/'1-Kurs'!AB$8)^(12/COUNT('1-Kurs'!A$9:A98))-1</f>
        <v>4.3328076211351485E-2</v>
      </c>
      <c r="AC86" s="31">
        <f>('1-Kurs'!AC98/'1-Kurs'!AC$8)^(12/COUNT('1-Kurs'!B$9:B98))-1</f>
        <v>4.2585958890478892E-2</v>
      </c>
      <c r="AD86" s="31">
        <f>SUMPRODUCT(B86:AA86,'1-Kurs'!$B$6:$AA$6)</f>
        <v>2.1397334832101728E-2</v>
      </c>
      <c r="AE86" s="31">
        <f t="shared" si="1"/>
        <v>2.1930741379249757E-2</v>
      </c>
    </row>
    <row r="87" spans="1:31" ht="12.75" x14ac:dyDescent="0.2">
      <c r="A87" s="9">
        <f>'2-artRendite'!A99</f>
        <v>36007</v>
      </c>
      <c r="B87" s="31">
        <f>('1-Kurs'!B99/'1-Kurs'!B$8)^(12/COUNT('1-Kurs'!A$9:A99))-1</f>
        <v>-4.168837773168832E-2</v>
      </c>
      <c r="C87" s="31">
        <f>('1-Kurs'!C99/'1-Kurs'!C$8)^(12/COUNT('1-Kurs'!B$9:B99))-1</f>
        <v>5.6080482798555042E-3</v>
      </c>
      <c r="D87" s="31">
        <f>('1-Kurs'!D99/'1-Kurs'!D$8)^(12/COUNT('1-Kurs'!C$9:C99))-1</f>
        <v>0.10962688337702353</v>
      </c>
      <c r="E87" s="31">
        <f>('1-Kurs'!E99/'1-Kurs'!E$8)^(12/COUNT('1-Kurs'!D$9:D99))-1</f>
        <v>4.7300743526239586E-2</v>
      </c>
      <c r="F87" s="31">
        <f>('1-Kurs'!F99/'1-Kurs'!F$8)^(12/COUNT('1-Kurs'!E$9:E99))-1</f>
        <v>-1.4883991942768016E-2</v>
      </c>
      <c r="G87" s="31">
        <f>('1-Kurs'!G99/'1-Kurs'!G$8)^(12/COUNT('1-Kurs'!F$9:F99))-1</f>
        <v>7.2469360020618323E-2</v>
      </c>
      <c r="H87" s="31">
        <f>('1-Kurs'!H99/'1-Kurs'!H$8)^(12/COUNT('1-Kurs'!G$9:G99))-1</f>
        <v>-3.2360223307818292E-2</v>
      </c>
      <c r="I87" s="31">
        <f>('1-Kurs'!I99/'1-Kurs'!I$8)^(12/COUNT('1-Kurs'!H$9:H99))-1</f>
        <v>-3.0709549880162945E-2</v>
      </c>
      <c r="J87" s="31">
        <f>('1-Kurs'!J99/'1-Kurs'!J$8)^(12/COUNT('1-Kurs'!I$9:I99))-1</f>
        <v>0.10674367950126018</v>
      </c>
      <c r="K87" s="31">
        <f>('1-Kurs'!K99/'1-Kurs'!K$8)^(12/COUNT('1-Kurs'!J$9:J99))-1</f>
        <v>-1.6818743614202991E-2</v>
      </c>
      <c r="L87" s="31">
        <f>('1-Kurs'!L99/'1-Kurs'!L$8)^(12/COUNT('1-Kurs'!K$9:K99))-1</f>
        <v>3.3467589961066802E-2</v>
      </c>
      <c r="M87" s="31">
        <f>('1-Kurs'!M99/'1-Kurs'!M$8)^(12/COUNT('1-Kurs'!L$9:L99))-1</f>
        <v>-1.1749538905727941E-2</v>
      </c>
      <c r="N87" s="31">
        <f>('1-Kurs'!N99/'1-Kurs'!N$8)^(12/COUNT('1-Kurs'!M$9:M99))-1</f>
        <v>-8.4914126276023683E-2</v>
      </c>
      <c r="O87" s="31">
        <f>('1-Kurs'!O99/'1-Kurs'!O$8)^(12/COUNT('1-Kurs'!N$9:N99))-1</f>
        <v>3.322894146770361E-2</v>
      </c>
      <c r="P87" s="31">
        <f>('1-Kurs'!P99/'1-Kurs'!P$8)^(12/COUNT('1-Kurs'!O$9:O99))-1</f>
        <v>4.1969901054746739E-2</v>
      </c>
      <c r="Q87" s="31">
        <f>('1-Kurs'!Q99/'1-Kurs'!Q$8)^(12/COUNT('1-Kurs'!P$9:P99))-1</f>
        <v>2.839513573901864E-2</v>
      </c>
      <c r="R87" s="31">
        <f>('1-Kurs'!R99/'1-Kurs'!R$8)^(12/COUNT('1-Kurs'!Q$9:Q99))-1</f>
        <v>2.9567155969432823E-2</v>
      </c>
      <c r="S87" s="31">
        <f>('1-Kurs'!S99/'1-Kurs'!S$8)^(12/COUNT('1-Kurs'!R$9:R99))-1</f>
        <v>0.10727835248507445</v>
      </c>
      <c r="T87" s="31">
        <f>('1-Kurs'!T99/'1-Kurs'!T$8)^(12/COUNT('1-Kurs'!S$9:S99))-1</f>
        <v>1.3932270109286771E-2</v>
      </c>
      <c r="U87" s="31">
        <f>('1-Kurs'!U99/'1-Kurs'!U$8)^(12/COUNT('1-Kurs'!T$9:T99))-1</f>
        <v>1.5917260404378686E-2</v>
      </c>
      <c r="V87" s="31">
        <f>('1-Kurs'!V99/'1-Kurs'!V$8)^(12/COUNT('1-Kurs'!U$9:U99))-1</f>
        <v>1.7159314677139603E-2</v>
      </c>
      <c r="W87" s="31">
        <f>('1-Kurs'!W99/'1-Kurs'!W$8)^(12/COUNT('1-Kurs'!V$9:V99))-1</f>
        <v>-2.7009477082005073E-3</v>
      </c>
      <c r="X87" s="31">
        <f>('1-Kurs'!X99/'1-Kurs'!X$8)^(12/COUNT('1-Kurs'!W$9:W99))-1</f>
        <v>-6.7603393281450819E-2</v>
      </c>
      <c r="Y87" s="31">
        <f>('1-Kurs'!Y99/'1-Kurs'!Y$8)^(12/COUNT('1-Kurs'!X$9:X99))-1</f>
        <v>-2.7726013433852392E-2</v>
      </c>
      <c r="Z87" s="31">
        <f>('1-Kurs'!Z99/'1-Kurs'!Z$8)^(12/COUNT('1-Kurs'!Y$9:Y99))-1</f>
        <v>2.3611468380001277E-2</v>
      </c>
      <c r="AA87" s="31">
        <f>('1-Kurs'!AA99/'1-Kurs'!AA$8)^(12/COUNT('1-Kurs'!Z$9:Z99))-1</f>
        <v>2.4298064962451349E-2</v>
      </c>
      <c r="AB87" s="31">
        <f>('1-Kurs'!AB99/'1-Kurs'!AB$8)^(12/COUNT('1-Kurs'!A$9:A99))-1</f>
        <v>3.6645835823593931E-2</v>
      </c>
      <c r="AC87" s="31">
        <f>('1-Kurs'!AC99/'1-Kurs'!AC$8)^(12/COUNT('1-Kurs'!B$9:B99))-1</f>
        <v>3.3605555732428405E-2</v>
      </c>
      <c r="AD87" s="31">
        <f>SUMPRODUCT(B87:AA87,'1-Kurs'!$B$6:$AA$6)</f>
        <v>1.4593048608977003E-2</v>
      </c>
      <c r="AE87" s="31">
        <f t="shared" si="1"/>
        <v>2.2052787214616926E-2</v>
      </c>
    </row>
    <row r="88" spans="1:31" ht="12.75" x14ac:dyDescent="0.2">
      <c r="A88" s="9">
        <f>'2-artRendite'!A100</f>
        <v>36038</v>
      </c>
      <c r="B88" s="31">
        <f>('1-Kurs'!B100/'1-Kurs'!B$8)^(12/COUNT('1-Kurs'!A$9:A100))-1</f>
        <v>-3.9730195229683685E-2</v>
      </c>
      <c r="C88" s="31">
        <f>('1-Kurs'!C100/'1-Kurs'!C$8)^(12/COUNT('1-Kurs'!B$9:B100))-1</f>
        <v>-1.8128741294610728E-3</v>
      </c>
      <c r="D88" s="31">
        <f>('1-Kurs'!D100/'1-Kurs'!D$8)^(12/COUNT('1-Kurs'!C$9:C100))-1</f>
        <v>0.10119882321015039</v>
      </c>
      <c r="E88" s="31">
        <f>('1-Kurs'!E100/'1-Kurs'!E$8)^(12/COUNT('1-Kurs'!D$9:D100))-1</f>
        <v>3.5615474367229449E-2</v>
      </c>
      <c r="F88" s="31">
        <f>('1-Kurs'!F100/'1-Kurs'!F$8)^(12/COUNT('1-Kurs'!E$9:E100))-1</f>
        <v>-3.0740051004032765E-2</v>
      </c>
      <c r="G88" s="31">
        <f>('1-Kurs'!G100/'1-Kurs'!G$8)^(12/COUNT('1-Kurs'!F$9:F100))-1</f>
        <v>7.4148572282167979E-2</v>
      </c>
      <c r="H88" s="31">
        <f>('1-Kurs'!H100/'1-Kurs'!H$8)^(12/COUNT('1-Kurs'!G$9:G100))-1</f>
        <v>-3.6607514835519717E-2</v>
      </c>
      <c r="I88" s="31">
        <f>('1-Kurs'!I100/'1-Kurs'!I$8)^(12/COUNT('1-Kurs'!H$9:H100))-1</f>
        <v>-4.0451708580359846E-2</v>
      </c>
      <c r="J88" s="31">
        <f>('1-Kurs'!J100/'1-Kurs'!J$8)^(12/COUNT('1-Kurs'!I$9:I100))-1</f>
        <v>9.9684538756100505E-2</v>
      </c>
      <c r="K88" s="31">
        <f>('1-Kurs'!K100/'1-Kurs'!K$8)^(12/COUNT('1-Kurs'!J$9:J100))-1</f>
        <v>-3.2626810175907739E-2</v>
      </c>
      <c r="L88" s="31">
        <f>('1-Kurs'!L100/'1-Kurs'!L$8)^(12/COUNT('1-Kurs'!K$9:K100))-1</f>
        <v>3.1581651618891815E-2</v>
      </c>
      <c r="M88" s="31">
        <f>('1-Kurs'!M100/'1-Kurs'!M$8)^(12/COUNT('1-Kurs'!L$9:L100))-1</f>
        <v>-2.264380618575268E-2</v>
      </c>
      <c r="N88" s="31">
        <f>('1-Kurs'!N100/'1-Kurs'!N$8)^(12/COUNT('1-Kurs'!M$9:M100))-1</f>
        <v>-8.8818496391684265E-2</v>
      </c>
      <c r="O88" s="31">
        <f>('1-Kurs'!O100/'1-Kurs'!O$8)^(12/COUNT('1-Kurs'!N$9:N100))-1</f>
        <v>1.1889302601402418E-2</v>
      </c>
      <c r="P88" s="31">
        <f>('1-Kurs'!P100/'1-Kurs'!P$8)^(12/COUNT('1-Kurs'!O$9:O100))-1</f>
        <v>2.9666438350548496E-2</v>
      </c>
      <c r="Q88" s="31">
        <f>('1-Kurs'!Q100/'1-Kurs'!Q$8)^(12/COUNT('1-Kurs'!P$9:P100))-1</f>
        <v>1.5454775867705273E-2</v>
      </c>
      <c r="R88" s="31">
        <f>('1-Kurs'!R100/'1-Kurs'!R$8)^(12/COUNT('1-Kurs'!Q$9:Q100))-1</f>
        <v>2.5388670209412156E-2</v>
      </c>
      <c r="S88" s="31">
        <f>('1-Kurs'!S100/'1-Kurs'!S$8)^(12/COUNT('1-Kurs'!R$9:R100))-1</f>
        <v>8.5422979200991511E-2</v>
      </c>
      <c r="T88" s="31">
        <f>('1-Kurs'!T100/'1-Kurs'!T$8)^(12/COUNT('1-Kurs'!S$9:S100))-1</f>
        <v>7.4779037681271809E-3</v>
      </c>
      <c r="U88" s="31">
        <f>('1-Kurs'!U100/'1-Kurs'!U$8)^(12/COUNT('1-Kurs'!T$9:T100))-1</f>
        <v>8.5664330036703262E-3</v>
      </c>
      <c r="V88" s="31">
        <f>('1-Kurs'!V100/'1-Kurs'!V$8)^(12/COUNT('1-Kurs'!U$9:U100))-1</f>
        <v>4.5235534800480703E-3</v>
      </c>
      <c r="W88" s="31">
        <f>('1-Kurs'!W100/'1-Kurs'!W$8)^(12/COUNT('1-Kurs'!V$9:V100))-1</f>
        <v>-9.9926326750040539E-3</v>
      </c>
      <c r="X88" s="31">
        <f>('1-Kurs'!X100/'1-Kurs'!X$8)^(12/COUNT('1-Kurs'!W$9:W100))-1</f>
        <v>-6.4293132017440024E-2</v>
      </c>
      <c r="Y88" s="31">
        <f>('1-Kurs'!Y100/'1-Kurs'!Y$8)^(12/COUNT('1-Kurs'!X$9:X100))-1</f>
        <v>-2.9529552366193812E-2</v>
      </c>
      <c r="Z88" s="31">
        <f>('1-Kurs'!Z100/'1-Kurs'!Z$8)^(12/COUNT('1-Kurs'!Y$9:Y100))-1</f>
        <v>1.7384885092240898E-2</v>
      </c>
      <c r="AA88" s="31">
        <f>('1-Kurs'!AA100/'1-Kurs'!AA$8)^(12/COUNT('1-Kurs'!Z$9:Z100))-1</f>
        <v>2.1097156868231881E-2</v>
      </c>
      <c r="AB88" s="31">
        <f>('1-Kurs'!AB100/'1-Kurs'!AB$8)^(12/COUNT('1-Kurs'!A$9:A100))-1</f>
        <v>2.8450836198729679E-2</v>
      </c>
      <c r="AC88" s="31">
        <f>('1-Kurs'!AC100/'1-Kurs'!AC$8)^(12/COUNT('1-Kurs'!B$9:B100))-1</f>
        <v>2.4451086294288826E-2</v>
      </c>
      <c r="AD88" s="31">
        <f>SUMPRODUCT(B88:AA88,'1-Kurs'!$B$6:$AA$6)</f>
        <v>6.6097840417645645E-3</v>
      </c>
      <c r="AE88" s="31">
        <f t="shared" si="1"/>
        <v>2.1841052156965114E-2</v>
      </c>
    </row>
    <row r="89" spans="1:31" ht="12.75" x14ac:dyDescent="0.2">
      <c r="A89" s="9">
        <f>'2-artRendite'!A101</f>
        <v>36068</v>
      </c>
      <c r="B89" s="31">
        <f>('1-Kurs'!B101/'1-Kurs'!B$8)^(12/COUNT('1-Kurs'!A$9:A101))-1</f>
        <v>-4.2773305634840497E-2</v>
      </c>
      <c r="C89" s="31">
        <f>('1-Kurs'!C101/'1-Kurs'!C$8)^(12/COUNT('1-Kurs'!B$9:B101))-1</f>
        <v>1.4910070941979159E-2</v>
      </c>
      <c r="D89" s="31">
        <f>('1-Kurs'!D101/'1-Kurs'!D$8)^(12/COUNT('1-Kurs'!C$9:C101))-1</f>
        <v>8.6339157436025715E-2</v>
      </c>
      <c r="E89" s="31">
        <f>('1-Kurs'!E101/'1-Kurs'!E$8)^(12/COUNT('1-Kurs'!D$9:D101))-1</f>
        <v>4.018440752519048E-2</v>
      </c>
      <c r="F89" s="31">
        <f>('1-Kurs'!F101/'1-Kurs'!F$8)^(12/COUNT('1-Kurs'!E$9:E101))-1</f>
        <v>-2.408110683181075E-2</v>
      </c>
      <c r="G89" s="31">
        <f>('1-Kurs'!G101/'1-Kurs'!G$8)^(12/COUNT('1-Kurs'!F$9:F101))-1</f>
        <v>7.6708677324435426E-2</v>
      </c>
      <c r="H89" s="31">
        <f>('1-Kurs'!H101/'1-Kurs'!H$8)^(12/COUNT('1-Kurs'!G$9:G101))-1</f>
        <v>-2.7031845691147693E-2</v>
      </c>
      <c r="I89" s="31">
        <f>('1-Kurs'!I101/'1-Kurs'!I$8)^(12/COUNT('1-Kurs'!H$9:H101))-1</f>
        <v>-1.9046006028458629E-2</v>
      </c>
      <c r="J89" s="31">
        <f>('1-Kurs'!J101/'1-Kurs'!J$8)^(12/COUNT('1-Kurs'!I$9:I101))-1</f>
        <v>0.11113135270135954</v>
      </c>
      <c r="K89" s="31">
        <f>('1-Kurs'!K101/'1-Kurs'!K$8)^(12/COUNT('1-Kurs'!J$9:J101))-1</f>
        <v>-2.1793312671961496E-2</v>
      </c>
      <c r="L89" s="31">
        <f>('1-Kurs'!L101/'1-Kurs'!L$8)^(12/COUNT('1-Kurs'!K$9:K101))-1</f>
        <v>3.2465936603555567E-2</v>
      </c>
      <c r="M89" s="31">
        <f>('1-Kurs'!M101/'1-Kurs'!M$8)^(12/COUNT('1-Kurs'!L$9:L101))-1</f>
        <v>4.5079791690512128E-3</v>
      </c>
      <c r="N89" s="31">
        <f>('1-Kurs'!N101/'1-Kurs'!N$8)^(12/COUNT('1-Kurs'!M$9:M101))-1</f>
        <v>-8.9792798450092914E-2</v>
      </c>
      <c r="O89" s="31">
        <f>('1-Kurs'!O101/'1-Kurs'!O$8)^(12/COUNT('1-Kurs'!N$9:N101))-1</f>
        <v>3.021002290006769E-2</v>
      </c>
      <c r="P89" s="31">
        <f>('1-Kurs'!P101/'1-Kurs'!P$8)^(12/COUNT('1-Kurs'!O$9:O101))-1</f>
        <v>3.2251856995368477E-2</v>
      </c>
      <c r="Q89" s="31">
        <f>('1-Kurs'!Q101/'1-Kurs'!Q$8)^(12/COUNT('1-Kurs'!P$9:P101))-1</f>
        <v>1.4001703292507717E-2</v>
      </c>
      <c r="R89" s="31">
        <f>('1-Kurs'!R101/'1-Kurs'!R$8)^(12/COUNT('1-Kurs'!Q$9:Q101))-1</f>
        <v>2.8606266346703713E-2</v>
      </c>
      <c r="S89" s="31">
        <f>('1-Kurs'!S101/'1-Kurs'!S$8)^(12/COUNT('1-Kurs'!R$9:R101))-1</f>
        <v>7.650099476511274E-2</v>
      </c>
      <c r="T89" s="31">
        <f>('1-Kurs'!T101/'1-Kurs'!T$8)^(12/COUNT('1-Kurs'!S$9:S101))-1</f>
        <v>2.7438528133157281E-2</v>
      </c>
      <c r="U89" s="31">
        <f>('1-Kurs'!U101/'1-Kurs'!U$8)^(12/COUNT('1-Kurs'!T$9:T101))-1</f>
        <v>1.6605713383794685E-2</v>
      </c>
      <c r="V89" s="31">
        <f>('1-Kurs'!V101/'1-Kurs'!V$8)^(12/COUNT('1-Kurs'!U$9:U101))-1</f>
        <v>2.753501873334474E-2</v>
      </c>
      <c r="W89" s="31">
        <f>('1-Kurs'!W101/'1-Kurs'!W$8)^(12/COUNT('1-Kurs'!V$9:V101))-1</f>
        <v>-1.5738888997303357E-2</v>
      </c>
      <c r="X89" s="31">
        <f>('1-Kurs'!X101/'1-Kurs'!X$8)^(12/COUNT('1-Kurs'!W$9:W101))-1</f>
        <v>-7.1003482040930099E-2</v>
      </c>
      <c r="Y89" s="31">
        <f>('1-Kurs'!Y101/'1-Kurs'!Y$8)^(12/COUNT('1-Kurs'!X$9:X101))-1</f>
        <v>-3.2705346815822267E-2</v>
      </c>
      <c r="Z89" s="31">
        <f>('1-Kurs'!Z101/'1-Kurs'!Z$8)^(12/COUNT('1-Kurs'!Y$9:Y101))-1</f>
        <v>1.6103659142140625E-2</v>
      </c>
      <c r="AA89" s="31">
        <f>('1-Kurs'!AA101/'1-Kurs'!AA$8)^(12/COUNT('1-Kurs'!Z$9:Z101))-1</f>
        <v>2.1070415590549452E-2</v>
      </c>
      <c r="AB89" s="31">
        <f>('1-Kurs'!AB101/'1-Kurs'!AB$8)^(12/COUNT('1-Kurs'!A$9:A101))-1</f>
        <v>3.421005572579916E-2</v>
      </c>
      <c r="AC89" s="31">
        <f>('1-Kurs'!AC101/'1-Kurs'!AC$8)^(12/COUNT('1-Kurs'!B$9:B101))-1</f>
        <v>3.4107182706291761E-2</v>
      </c>
      <c r="AD89" s="31">
        <f>SUMPRODUCT(B89:AA89,'1-Kurs'!$B$6:$AA$6)</f>
        <v>1.2023294916229867E-2</v>
      </c>
      <c r="AE89" s="31">
        <f t="shared" si="1"/>
        <v>2.2186760809569293E-2</v>
      </c>
    </row>
    <row r="90" spans="1:31" ht="12.75" x14ac:dyDescent="0.2">
      <c r="A90" s="9">
        <f>'2-artRendite'!A102</f>
        <v>36098</v>
      </c>
      <c r="B90" s="31">
        <f>('1-Kurs'!B102/'1-Kurs'!B$8)^(12/COUNT('1-Kurs'!A$9:A102))-1</f>
        <v>-4.3767559828539415E-2</v>
      </c>
      <c r="C90" s="31">
        <f>('1-Kurs'!C102/'1-Kurs'!C$8)^(12/COUNT('1-Kurs'!B$9:B102))-1</f>
        <v>1.1481244145956637E-3</v>
      </c>
      <c r="D90" s="31">
        <f>('1-Kurs'!D102/'1-Kurs'!D$8)^(12/COUNT('1-Kurs'!C$9:C102))-1</f>
        <v>9.2122904666293248E-2</v>
      </c>
      <c r="E90" s="31">
        <f>('1-Kurs'!E102/'1-Kurs'!E$8)^(12/COUNT('1-Kurs'!D$9:D102))-1</f>
        <v>3.7751822454638928E-2</v>
      </c>
      <c r="F90" s="31">
        <f>('1-Kurs'!F102/'1-Kurs'!F$8)^(12/COUNT('1-Kurs'!E$9:E102))-1</f>
        <v>-1.7559498871322465E-2</v>
      </c>
      <c r="G90" s="31">
        <f>('1-Kurs'!G102/'1-Kurs'!G$8)^(12/COUNT('1-Kurs'!F$9:F102))-1</f>
        <v>6.5107800433496399E-2</v>
      </c>
      <c r="H90" s="31">
        <f>('1-Kurs'!H102/'1-Kurs'!H$8)^(12/COUNT('1-Kurs'!G$9:G102))-1</f>
        <v>-2.8544004771131948E-2</v>
      </c>
      <c r="I90" s="31">
        <f>('1-Kurs'!I102/'1-Kurs'!I$8)^(12/COUNT('1-Kurs'!H$9:H102))-1</f>
        <v>-3.3683936602107445E-2</v>
      </c>
      <c r="J90" s="31">
        <f>('1-Kurs'!J102/'1-Kurs'!J$8)^(12/COUNT('1-Kurs'!I$9:I102))-1</f>
        <v>0.12154377363721314</v>
      </c>
      <c r="K90" s="31">
        <f>('1-Kurs'!K102/'1-Kurs'!K$8)^(12/COUNT('1-Kurs'!J$9:J102))-1</f>
        <v>-3.0729410472541185E-2</v>
      </c>
      <c r="L90" s="31">
        <f>('1-Kurs'!L102/'1-Kurs'!L$8)^(12/COUNT('1-Kurs'!K$9:K102))-1</f>
        <v>3.934698441511908E-2</v>
      </c>
      <c r="M90" s="31">
        <f>('1-Kurs'!M102/'1-Kurs'!M$8)^(12/COUNT('1-Kurs'!L$9:L102))-1</f>
        <v>-1.3297404397043855E-2</v>
      </c>
      <c r="N90" s="31">
        <f>('1-Kurs'!N102/'1-Kurs'!N$8)^(12/COUNT('1-Kurs'!M$9:M102))-1</f>
        <v>-9.2875282007306215E-2</v>
      </c>
      <c r="O90" s="31">
        <f>('1-Kurs'!O102/'1-Kurs'!O$8)^(12/COUNT('1-Kurs'!N$9:N102))-1</f>
        <v>2.2346144118408739E-2</v>
      </c>
      <c r="P90" s="31">
        <f>('1-Kurs'!P102/'1-Kurs'!P$8)^(12/COUNT('1-Kurs'!O$9:O102))-1</f>
        <v>4.1469776465241859E-2</v>
      </c>
      <c r="Q90" s="31">
        <f>('1-Kurs'!Q102/'1-Kurs'!Q$8)^(12/COUNT('1-Kurs'!P$9:P102))-1</f>
        <v>2.753755292294402E-2</v>
      </c>
      <c r="R90" s="31">
        <f>('1-Kurs'!R102/'1-Kurs'!R$8)^(12/COUNT('1-Kurs'!Q$9:Q102))-1</f>
        <v>3.0734882604315228E-2</v>
      </c>
      <c r="S90" s="31">
        <f>('1-Kurs'!S102/'1-Kurs'!S$8)^(12/COUNT('1-Kurs'!R$9:R102))-1</f>
        <v>7.7200267435011849E-2</v>
      </c>
      <c r="T90" s="31">
        <f>('1-Kurs'!T102/'1-Kurs'!T$8)^(12/COUNT('1-Kurs'!S$9:S102))-1</f>
        <v>1.6903101636499995E-2</v>
      </c>
      <c r="U90" s="31">
        <f>('1-Kurs'!U102/'1-Kurs'!U$8)^(12/COUNT('1-Kurs'!T$9:T102))-1</f>
        <v>2.8459424682950374E-2</v>
      </c>
      <c r="V90" s="31">
        <f>('1-Kurs'!V102/'1-Kurs'!V$8)^(12/COUNT('1-Kurs'!U$9:U102))-1</f>
        <v>1.15244237979375E-2</v>
      </c>
      <c r="W90" s="31">
        <f>('1-Kurs'!W102/'1-Kurs'!W$8)^(12/COUNT('1-Kurs'!V$9:V102))-1</f>
        <v>-2.0844819959007443E-2</v>
      </c>
      <c r="X90" s="31">
        <f>('1-Kurs'!X102/'1-Kurs'!X$8)^(12/COUNT('1-Kurs'!W$9:W102))-1</f>
        <v>-7.0342123903346043E-2</v>
      </c>
      <c r="Y90" s="31">
        <f>('1-Kurs'!Y102/'1-Kurs'!Y$8)^(12/COUNT('1-Kurs'!X$9:X102))-1</f>
        <v>-4.2330270660829283E-2</v>
      </c>
      <c r="Z90" s="31">
        <f>('1-Kurs'!Z102/'1-Kurs'!Z$8)^(12/COUNT('1-Kurs'!Y$9:Y102))-1</f>
        <v>9.090786055766964E-3</v>
      </c>
      <c r="AA90" s="31">
        <f>('1-Kurs'!AA102/'1-Kurs'!AA$8)^(12/COUNT('1-Kurs'!Z$9:Z102))-1</f>
        <v>2.5634800335801566E-2</v>
      </c>
      <c r="AB90" s="31">
        <f>('1-Kurs'!AB102/'1-Kurs'!AB$8)^(12/COUNT('1-Kurs'!A$9:A102))-1</f>
        <v>3.1852757581441571E-2</v>
      </c>
      <c r="AC90" s="31">
        <f>('1-Kurs'!AC102/'1-Kurs'!AC$8)^(12/COUNT('1-Kurs'!B$9:B102))-1</f>
        <v>2.9761278989019369E-2</v>
      </c>
      <c r="AD90" s="31">
        <f>SUMPRODUCT(B90:AA90,'1-Kurs'!$B$6:$AA$6)</f>
        <v>9.7672407155022806E-3</v>
      </c>
      <c r="AE90" s="31">
        <f t="shared" si="1"/>
        <v>2.2085516865939292E-2</v>
      </c>
    </row>
    <row r="91" spans="1:31" ht="12.75" x14ac:dyDescent="0.2">
      <c r="A91" s="9">
        <f>'2-artRendite'!A103</f>
        <v>36129</v>
      </c>
      <c r="B91" s="31">
        <f>('1-Kurs'!B103/'1-Kurs'!B$8)^(12/COUNT('1-Kurs'!A$9:A103))-1</f>
        <v>-4.3661430927477873E-2</v>
      </c>
      <c r="C91" s="31">
        <f>('1-Kurs'!C103/'1-Kurs'!C$8)^(12/COUNT('1-Kurs'!B$9:B103))-1</f>
        <v>-2.8012858522311945E-2</v>
      </c>
      <c r="D91" s="31">
        <f>('1-Kurs'!D103/'1-Kurs'!D$8)^(12/COUNT('1-Kurs'!C$9:C103))-1</f>
        <v>9.7105723809487898E-2</v>
      </c>
      <c r="E91" s="31">
        <f>('1-Kurs'!E103/'1-Kurs'!E$8)^(12/COUNT('1-Kurs'!D$9:D103))-1</f>
        <v>3.4354060060844738E-2</v>
      </c>
      <c r="F91" s="31">
        <f>('1-Kurs'!F103/'1-Kurs'!F$8)^(12/COUNT('1-Kurs'!E$9:E103))-1</f>
        <v>-1.677237780422236E-2</v>
      </c>
      <c r="G91" s="31">
        <f>('1-Kurs'!G103/'1-Kurs'!G$8)^(12/COUNT('1-Kurs'!F$9:F103))-1</f>
        <v>5.8383412802424539E-2</v>
      </c>
      <c r="H91" s="31">
        <f>('1-Kurs'!H103/'1-Kurs'!H$8)^(12/COUNT('1-Kurs'!G$9:G103))-1</f>
        <v>-2.8108983059257797E-2</v>
      </c>
      <c r="I91" s="31">
        <f>('1-Kurs'!I103/'1-Kurs'!I$8)^(12/COUNT('1-Kurs'!H$9:H103))-1</f>
        <v>-6.2217515455657568E-2</v>
      </c>
      <c r="J91" s="31">
        <f>('1-Kurs'!J103/'1-Kurs'!J$8)^(12/COUNT('1-Kurs'!I$9:I103))-1</f>
        <v>0.11508606007109035</v>
      </c>
      <c r="K91" s="31">
        <f>('1-Kurs'!K103/'1-Kurs'!K$8)^(12/COUNT('1-Kurs'!J$9:J103))-1</f>
        <v>-5.4507800111886939E-2</v>
      </c>
      <c r="L91" s="31">
        <f>('1-Kurs'!L103/'1-Kurs'!L$8)^(12/COUNT('1-Kurs'!K$9:K103))-1</f>
        <v>3.231037075906551E-2</v>
      </c>
      <c r="M91" s="31">
        <f>('1-Kurs'!M103/'1-Kurs'!M$8)^(12/COUNT('1-Kurs'!L$9:L103))-1</f>
        <v>-3.9029040436220463E-2</v>
      </c>
      <c r="N91" s="31">
        <f>('1-Kurs'!N103/'1-Kurs'!N$8)^(12/COUNT('1-Kurs'!M$9:M103))-1</f>
        <v>-8.4361380171052436E-2</v>
      </c>
      <c r="O91" s="31">
        <f>('1-Kurs'!O103/'1-Kurs'!O$8)^(12/COUNT('1-Kurs'!N$9:N103))-1</f>
        <v>1.7197647017840101E-2</v>
      </c>
      <c r="P91" s="31">
        <f>('1-Kurs'!P103/'1-Kurs'!P$8)^(12/COUNT('1-Kurs'!O$9:O103))-1</f>
        <v>4.7260371480445595E-2</v>
      </c>
      <c r="Q91" s="31">
        <f>('1-Kurs'!Q103/'1-Kurs'!Q$8)^(12/COUNT('1-Kurs'!P$9:P103))-1</f>
        <v>3.20380284032864E-2</v>
      </c>
      <c r="R91" s="31">
        <f>('1-Kurs'!R103/'1-Kurs'!R$8)^(12/COUNT('1-Kurs'!Q$9:Q103))-1</f>
        <v>3.591259825973081E-2</v>
      </c>
      <c r="S91" s="31">
        <f>('1-Kurs'!S103/'1-Kurs'!S$8)^(12/COUNT('1-Kurs'!R$9:R103))-1</f>
        <v>8.5790772131544291E-2</v>
      </c>
      <c r="T91" s="31">
        <f>('1-Kurs'!T103/'1-Kurs'!T$8)^(12/COUNT('1-Kurs'!S$9:S103))-1</f>
        <v>-1.580458835699472E-2</v>
      </c>
      <c r="U91" s="31">
        <f>('1-Kurs'!U103/'1-Kurs'!U$8)^(12/COUNT('1-Kurs'!T$9:T103))-1</f>
        <v>2.1455388637351414E-2</v>
      </c>
      <c r="V91" s="31">
        <f>('1-Kurs'!V103/'1-Kurs'!V$8)^(12/COUNT('1-Kurs'!U$9:U103))-1</f>
        <v>-2.1289295017980492E-2</v>
      </c>
      <c r="W91" s="31">
        <f>('1-Kurs'!W103/'1-Kurs'!W$8)^(12/COUNT('1-Kurs'!V$9:V103))-1</f>
        <v>-1.3178015840131674E-2</v>
      </c>
      <c r="X91" s="31">
        <f>('1-Kurs'!X103/'1-Kurs'!X$8)^(12/COUNT('1-Kurs'!W$9:W103))-1</f>
        <v>-7.7683099200283601E-2</v>
      </c>
      <c r="Y91" s="31">
        <f>('1-Kurs'!Y103/'1-Kurs'!Y$8)^(12/COUNT('1-Kurs'!X$9:X103))-1</f>
        <v>-3.7877466267643545E-2</v>
      </c>
      <c r="Z91" s="31">
        <f>('1-Kurs'!Z103/'1-Kurs'!Z$8)^(12/COUNT('1-Kurs'!Y$9:Y103))-1</f>
        <v>1.6474061305913557E-2</v>
      </c>
      <c r="AA91" s="31">
        <f>('1-Kurs'!AA103/'1-Kurs'!AA$8)^(12/COUNT('1-Kurs'!Z$9:Z103))-1</f>
        <v>2.2408598950892644E-2</v>
      </c>
      <c r="AB91" s="31">
        <f>('1-Kurs'!AB103/'1-Kurs'!AB$8)^(12/COUNT('1-Kurs'!A$9:A103))-1</f>
        <v>2.587006398769498E-2</v>
      </c>
      <c r="AC91" s="31">
        <f>('1-Kurs'!AC103/'1-Kurs'!AC$8)^(12/COUNT('1-Kurs'!B$9:B103))-1</f>
        <v>1.9765036426139915E-2</v>
      </c>
      <c r="AD91" s="31">
        <f>SUMPRODUCT(B91:AA91,'1-Kurs'!$B$6:$AA$6)</f>
        <v>3.5874324045690928E-3</v>
      </c>
      <c r="AE91" s="31">
        <f t="shared" si="1"/>
        <v>2.2282631583125889E-2</v>
      </c>
    </row>
    <row r="92" spans="1:31" ht="12.75" x14ac:dyDescent="0.2">
      <c r="A92" s="9">
        <f>'2-artRendite'!A104</f>
        <v>36160</v>
      </c>
      <c r="B92" s="31">
        <f>('1-Kurs'!B104/'1-Kurs'!B$8)^(12/COUNT('1-Kurs'!A$9:A104))-1</f>
        <v>-4.9204623986770946E-2</v>
      </c>
      <c r="C92" s="31">
        <f>('1-Kurs'!C104/'1-Kurs'!C$8)^(12/COUNT('1-Kurs'!B$9:B104))-1</f>
        <v>-3.301049596409722E-2</v>
      </c>
      <c r="D92" s="31">
        <f>('1-Kurs'!D104/'1-Kurs'!D$8)^(12/COUNT('1-Kurs'!C$9:C104))-1</f>
        <v>0.10581479649492787</v>
      </c>
      <c r="E92" s="31">
        <f>('1-Kurs'!E104/'1-Kurs'!E$8)^(12/COUNT('1-Kurs'!D$9:D104))-1</f>
        <v>2.6584972833980425E-2</v>
      </c>
      <c r="F92" s="31">
        <f>('1-Kurs'!F104/'1-Kurs'!F$8)^(12/COUNT('1-Kurs'!E$9:E104))-1</f>
        <v>-2.5241197851192165E-2</v>
      </c>
      <c r="G92" s="31">
        <f>('1-Kurs'!G104/'1-Kurs'!G$8)^(12/COUNT('1-Kurs'!F$9:F104))-1</f>
        <v>5.075113291835831E-2</v>
      </c>
      <c r="H92" s="31">
        <f>('1-Kurs'!H104/'1-Kurs'!H$8)^(12/COUNT('1-Kurs'!G$9:G104))-1</f>
        <v>-2.9808661415305138E-2</v>
      </c>
      <c r="I92" s="31">
        <f>('1-Kurs'!I104/'1-Kurs'!I$8)^(12/COUNT('1-Kurs'!H$9:H104))-1</f>
        <v>-5.9105869414165624E-2</v>
      </c>
      <c r="J92" s="31">
        <f>('1-Kurs'!J104/'1-Kurs'!J$8)^(12/COUNT('1-Kurs'!I$9:I104))-1</f>
        <v>0.10882257273997387</v>
      </c>
      <c r="K92" s="31">
        <f>('1-Kurs'!K104/'1-Kurs'!K$8)^(12/COUNT('1-Kurs'!J$9:J104))-1</f>
        <v>-6.6839176069893758E-2</v>
      </c>
      <c r="L92" s="31">
        <f>('1-Kurs'!L104/'1-Kurs'!L$8)^(12/COUNT('1-Kurs'!K$9:K104))-1</f>
        <v>2.7761468510512533E-2</v>
      </c>
      <c r="M92" s="31">
        <f>('1-Kurs'!M104/'1-Kurs'!M$8)^(12/COUNT('1-Kurs'!L$9:L104))-1</f>
        <v>-4.4982046758327066E-2</v>
      </c>
      <c r="N92" s="31">
        <f>('1-Kurs'!N104/'1-Kurs'!N$8)^(12/COUNT('1-Kurs'!M$9:M104))-1</f>
        <v>-8.6569984152931156E-2</v>
      </c>
      <c r="O92" s="31">
        <f>('1-Kurs'!O104/'1-Kurs'!O$8)^(12/COUNT('1-Kurs'!N$9:N104))-1</f>
        <v>2.097455008628879E-2</v>
      </c>
      <c r="P92" s="31">
        <f>('1-Kurs'!P104/'1-Kurs'!P$8)^(12/COUNT('1-Kurs'!O$9:O104))-1</f>
        <v>3.3283482697323397E-2</v>
      </c>
      <c r="Q92" s="31">
        <f>('1-Kurs'!Q104/'1-Kurs'!Q$8)^(12/COUNT('1-Kurs'!P$9:P104))-1</f>
        <v>2.0328333676266741E-2</v>
      </c>
      <c r="R92" s="31">
        <f>('1-Kurs'!R104/'1-Kurs'!R$8)^(12/COUNT('1-Kurs'!Q$9:Q104))-1</f>
        <v>2.0756684113373947E-2</v>
      </c>
      <c r="S92" s="31">
        <f>('1-Kurs'!S104/'1-Kurs'!S$8)^(12/COUNT('1-Kurs'!R$9:R104))-1</f>
        <v>7.9157094891993074E-2</v>
      </c>
      <c r="T92" s="31">
        <f>('1-Kurs'!T104/'1-Kurs'!T$8)^(12/COUNT('1-Kurs'!S$9:S104))-1</f>
        <v>-1.2916864063159728E-2</v>
      </c>
      <c r="U92" s="31">
        <f>('1-Kurs'!U104/'1-Kurs'!U$8)^(12/COUNT('1-Kurs'!T$9:T104))-1</f>
        <v>1.3687406760998666E-2</v>
      </c>
      <c r="V92" s="31">
        <f>('1-Kurs'!V104/'1-Kurs'!V$8)^(12/COUNT('1-Kurs'!U$9:U104))-1</f>
        <v>-1.8714060774829733E-2</v>
      </c>
      <c r="W92" s="31">
        <f>('1-Kurs'!W104/'1-Kurs'!W$8)^(12/COUNT('1-Kurs'!V$9:V104))-1</f>
        <v>-2.2537933694962597E-2</v>
      </c>
      <c r="X92" s="31">
        <f>('1-Kurs'!X104/'1-Kurs'!X$8)^(12/COUNT('1-Kurs'!W$9:W104))-1</f>
        <v>-8.1527606612264658E-2</v>
      </c>
      <c r="Y92" s="31">
        <f>('1-Kurs'!Y104/'1-Kurs'!Y$8)^(12/COUNT('1-Kurs'!X$9:X104))-1</f>
        <v>-4.0246342622761277E-2</v>
      </c>
      <c r="Z92" s="31">
        <f>('1-Kurs'!Z104/'1-Kurs'!Z$8)^(12/COUNT('1-Kurs'!Y$9:Y104))-1</f>
        <v>2.0760037003976217E-2</v>
      </c>
      <c r="AA92" s="31">
        <f>('1-Kurs'!AA104/'1-Kurs'!AA$8)^(12/COUNT('1-Kurs'!Z$9:Z104))-1</f>
        <v>1.9088355827977965E-2</v>
      </c>
      <c r="AB92" s="31">
        <f>('1-Kurs'!AB104/'1-Kurs'!AB$8)^(12/COUNT('1-Kurs'!A$9:A104))-1</f>
        <v>2.1190886726354607E-2</v>
      </c>
      <c r="AC92" s="31">
        <f>('1-Kurs'!AC104/'1-Kurs'!AC$8)^(12/COUNT('1-Kurs'!B$9:B104))-1</f>
        <v>1.5165515735956259E-2</v>
      </c>
      <c r="AD92" s="31">
        <f>SUMPRODUCT(B92:AA92,'1-Kurs'!$B$6:$AA$6)</f>
        <v>-8.8207595479650885E-4</v>
      </c>
      <c r="AE92" s="31">
        <f t="shared" si="1"/>
        <v>2.2072962681151116E-2</v>
      </c>
    </row>
    <row r="93" spans="1:31" ht="12.75" x14ac:dyDescent="0.2">
      <c r="A93" s="9">
        <f>'2-artRendite'!A105</f>
        <v>36189</v>
      </c>
      <c r="B93" s="31">
        <f>('1-Kurs'!B105/'1-Kurs'!B$8)^(12/COUNT('1-Kurs'!A$9:A105))-1</f>
        <v>-5.2051217134085892E-2</v>
      </c>
      <c r="C93" s="31">
        <f>('1-Kurs'!C105/'1-Kurs'!C$8)^(12/COUNT('1-Kurs'!B$9:B105))-1</f>
        <v>-2.374389978639202E-2</v>
      </c>
      <c r="D93" s="31">
        <f>('1-Kurs'!D105/'1-Kurs'!D$8)^(12/COUNT('1-Kurs'!C$9:C105))-1</f>
        <v>8.8180204297566789E-2</v>
      </c>
      <c r="E93" s="31">
        <f>('1-Kurs'!E105/'1-Kurs'!E$8)^(12/COUNT('1-Kurs'!D$9:D105))-1</f>
        <v>2.1562323497347657E-2</v>
      </c>
      <c r="F93" s="31">
        <f>('1-Kurs'!F105/'1-Kurs'!F$8)^(12/COUNT('1-Kurs'!E$9:E105))-1</f>
        <v>-2.3992578181607382E-2</v>
      </c>
      <c r="G93" s="31">
        <f>('1-Kurs'!G105/'1-Kurs'!G$8)^(12/COUNT('1-Kurs'!F$9:F105))-1</f>
        <v>5.136494874175046E-2</v>
      </c>
      <c r="H93" s="31">
        <f>('1-Kurs'!H105/'1-Kurs'!H$8)^(12/COUNT('1-Kurs'!G$9:G105))-1</f>
        <v>-3.0362976964054544E-2</v>
      </c>
      <c r="I93" s="31">
        <f>('1-Kurs'!I105/'1-Kurs'!I$8)^(12/COUNT('1-Kurs'!H$9:H105))-1</f>
        <v>-6.2404831705818342E-2</v>
      </c>
      <c r="J93" s="31">
        <f>('1-Kurs'!J105/'1-Kurs'!J$8)^(12/COUNT('1-Kurs'!I$9:I105))-1</f>
        <v>0.1063736164912672</v>
      </c>
      <c r="K93" s="31">
        <f>('1-Kurs'!K105/'1-Kurs'!K$8)^(12/COUNT('1-Kurs'!J$9:J105))-1</f>
        <v>-4.2887345762796181E-2</v>
      </c>
      <c r="L93" s="31">
        <f>('1-Kurs'!L105/'1-Kurs'!L$8)^(12/COUNT('1-Kurs'!K$9:K105))-1</f>
        <v>3.1127141333396002E-2</v>
      </c>
      <c r="M93" s="31">
        <f>('1-Kurs'!M105/'1-Kurs'!M$8)^(12/COUNT('1-Kurs'!L$9:L105))-1</f>
        <v>-5.419039023473593E-2</v>
      </c>
      <c r="N93" s="31">
        <f>('1-Kurs'!N105/'1-Kurs'!N$8)^(12/COUNT('1-Kurs'!M$9:M105))-1</f>
        <v>-8.1288215586541646E-2</v>
      </c>
      <c r="O93" s="31">
        <f>('1-Kurs'!O105/'1-Kurs'!O$8)^(12/COUNT('1-Kurs'!N$9:N105))-1</f>
        <v>2.6514370566490308E-2</v>
      </c>
      <c r="P93" s="31">
        <f>('1-Kurs'!P105/'1-Kurs'!P$8)^(12/COUNT('1-Kurs'!O$9:O105))-1</f>
        <v>2.5003571914077316E-2</v>
      </c>
      <c r="Q93" s="31">
        <f>('1-Kurs'!Q105/'1-Kurs'!Q$8)^(12/COUNT('1-Kurs'!P$9:P105))-1</f>
        <v>1.21741365606165E-2</v>
      </c>
      <c r="R93" s="31">
        <f>('1-Kurs'!R105/'1-Kurs'!R$8)^(12/COUNT('1-Kurs'!Q$9:Q105))-1</f>
        <v>1.3126249808310675E-2</v>
      </c>
      <c r="S93" s="31">
        <f>('1-Kurs'!S105/'1-Kurs'!S$8)^(12/COUNT('1-Kurs'!R$9:R105))-1</f>
        <v>6.548618643393822E-2</v>
      </c>
      <c r="T93" s="31">
        <f>('1-Kurs'!T105/'1-Kurs'!T$8)^(12/COUNT('1-Kurs'!S$9:S105))-1</f>
        <v>-1.0034701088480036E-2</v>
      </c>
      <c r="U93" s="31">
        <f>('1-Kurs'!U105/'1-Kurs'!U$8)^(12/COUNT('1-Kurs'!T$9:T105))-1</f>
        <v>1.365035258428593E-2</v>
      </c>
      <c r="V93" s="31">
        <f>('1-Kurs'!V105/'1-Kurs'!V$8)^(12/COUNT('1-Kurs'!U$9:U105))-1</f>
        <v>-1.2623519565989616E-2</v>
      </c>
      <c r="W93" s="31">
        <f>('1-Kurs'!W105/'1-Kurs'!W$8)^(12/COUNT('1-Kurs'!V$9:V105))-1</f>
        <v>-1.7155254899421379E-2</v>
      </c>
      <c r="X93" s="31">
        <f>('1-Kurs'!X105/'1-Kurs'!X$8)^(12/COUNT('1-Kurs'!W$9:W105))-1</f>
        <v>-8.4340482204335099E-2</v>
      </c>
      <c r="Y93" s="31">
        <f>('1-Kurs'!Y105/'1-Kurs'!Y$8)^(12/COUNT('1-Kurs'!X$9:X105))-1</f>
        <v>-3.6007916514366634E-2</v>
      </c>
      <c r="Z93" s="31">
        <f>('1-Kurs'!Z105/'1-Kurs'!Z$8)^(12/COUNT('1-Kurs'!Y$9:Y105))-1</f>
        <v>1.3833137203908219E-2</v>
      </c>
      <c r="AA93" s="31">
        <f>('1-Kurs'!AA105/'1-Kurs'!AA$8)^(12/COUNT('1-Kurs'!Z$9:Z105))-1</f>
        <v>1.9141098189185302E-2</v>
      </c>
      <c r="AB93" s="31">
        <f>('1-Kurs'!AB105/'1-Kurs'!AB$8)^(12/COUNT('1-Kurs'!A$9:A105))-1</f>
        <v>2.0579161240534605E-2</v>
      </c>
      <c r="AC93" s="31">
        <f>('1-Kurs'!AC105/'1-Kurs'!AC$8)^(12/COUNT('1-Kurs'!B$9:B105))-1</f>
        <v>1.4458574570668015E-2</v>
      </c>
      <c r="AD93" s="31">
        <f>SUMPRODUCT(B93:AA93,'1-Kurs'!$B$6:$AA$6)</f>
        <v>-1.6748458464032354E-3</v>
      </c>
      <c r="AE93" s="31">
        <f t="shared" si="1"/>
        <v>2.2254007086937842E-2</v>
      </c>
    </row>
    <row r="94" spans="1:31" ht="12.75" x14ac:dyDescent="0.2">
      <c r="A94" s="9">
        <f>'2-artRendite'!A106</f>
        <v>36217</v>
      </c>
      <c r="B94" s="31">
        <f>('1-Kurs'!B106/'1-Kurs'!B$8)^(12/COUNT('1-Kurs'!A$9:A106))-1</f>
        <v>-5.3885261430700604E-2</v>
      </c>
      <c r="C94" s="31">
        <f>('1-Kurs'!C106/'1-Kurs'!C$8)^(12/COUNT('1-Kurs'!B$9:B106))-1</f>
        <v>-2.8906312667148715E-2</v>
      </c>
      <c r="D94" s="31">
        <f>('1-Kurs'!D106/'1-Kurs'!D$8)^(12/COUNT('1-Kurs'!C$9:C106))-1</f>
        <v>8.4080985532321462E-2</v>
      </c>
      <c r="E94" s="31">
        <f>('1-Kurs'!E106/'1-Kurs'!E$8)^(12/COUNT('1-Kurs'!D$9:D106))-1</f>
        <v>1.7881897199158781E-2</v>
      </c>
      <c r="F94" s="31">
        <f>('1-Kurs'!F106/'1-Kurs'!F$8)^(12/COUNT('1-Kurs'!E$9:E106))-1</f>
        <v>-2.9040097862827685E-2</v>
      </c>
      <c r="G94" s="31">
        <f>('1-Kurs'!G106/'1-Kurs'!G$8)^(12/COUNT('1-Kurs'!F$9:F106))-1</f>
        <v>4.2860422555775601E-2</v>
      </c>
      <c r="H94" s="31">
        <f>('1-Kurs'!H106/'1-Kurs'!H$8)^(12/COUNT('1-Kurs'!G$9:G106))-1</f>
        <v>-2.960541739294853E-2</v>
      </c>
      <c r="I94" s="31">
        <f>('1-Kurs'!I106/'1-Kurs'!I$8)^(12/COUNT('1-Kurs'!H$9:H106))-1</f>
        <v>-6.8251789098743632E-2</v>
      </c>
      <c r="J94" s="31">
        <f>('1-Kurs'!J106/'1-Kurs'!J$8)^(12/COUNT('1-Kurs'!I$9:I106))-1</f>
        <v>8.7722316452039761E-2</v>
      </c>
      <c r="K94" s="31">
        <f>('1-Kurs'!K106/'1-Kurs'!K$8)^(12/COUNT('1-Kurs'!J$9:J106))-1</f>
        <v>-4.2120848312984904E-2</v>
      </c>
      <c r="L94" s="31">
        <f>('1-Kurs'!L106/'1-Kurs'!L$8)^(12/COUNT('1-Kurs'!K$9:K106))-1</f>
        <v>3.6854103220567813E-2</v>
      </c>
      <c r="M94" s="31">
        <f>('1-Kurs'!M106/'1-Kurs'!M$8)^(12/COUNT('1-Kurs'!L$9:L106))-1</f>
        <v>-6.4892866895609913E-2</v>
      </c>
      <c r="N94" s="31">
        <f>('1-Kurs'!N106/'1-Kurs'!N$8)^(12/COUNT('1-Kurs'!M$9:M106))-1</f>
        <v>-6.4788732438710639E-2</v>
      </c>
      <c r="O94" s="31">
        <f>('1-Kurs'!O106/'1-Kurs'!O$8)^(12/COUNT('1-Kurs'!N$9:N106))-1</f>
        <v>3.5442693901859057E-2</v>
      </c>
      <c r="P94" s="31">
        <f>('1-Kurs'!P106/'1-Kurs'!P$8)^(12/COUNT('1-Kurs'!O$9:O106))-1</f>
        <v>1.1458401958375219E-2</v>
      </c>
      <c r="Q94" s="31">
        <f>('1-Kurs'!Q106/'1-Kurs'!Q$8)^(12/COUNT('1-Kurs'!P$9:P106))-1</f>
        <v>7.4271253678728222E-3</v>
      </c>
      <c r="R94" s="31">
        <f>('1-Kurs'!R106/'1-Kurs'!R$8)^(12/COUNT('1-Kurs'!Q$9:Q106))-1</f>
        <v>-1.1997416481492107E-2</v>
      </c>
      <c r="S94" s="31">
        <f>('1-Kurs'!S106/'1-Kurs'!S$8)^(12/COUNT('1-Kurs'!R$9:R106))-1</f>
        <v>5.11824583505891E-2</v>
      </c>
      <c r="T94" s="31">
        <f>('1-Kurs'!T106/'1-Kurs'!T$8)^(12/COUNT('1-Kurs'!S$9:S106))-1</f>
        <v>-2.230284370899327E-2</v>
      </c>
      <c r="U94" s="31">
        <f>('1-Kurs'!U106/'1-Kurs'!U$8)^(12/COUNT('1-Kurs'!T$9:T106))-1</f>
        <v>-3.7354551459343188E-3</v>
      </c>
      <c r="V94" s="31">
        <f>('1-Kurs'!V106/'1-Kurs'!V$8)^(12/COUNT('1-Kurs'!U$9:U106))-1</f>
        <v>-1.8195082699370646E-2</v>
      </c>
      <c r="W94" s="31">
        <f>('1-Kurs'!W106/'1-Kurs'!W$8)^(12/COUNT('1-Kurs'!V$9:V106))-1</f>
        <v>-7.0013928857429741E-3</v>
      </c>
      <c r="X94" s="31">
        <f>('1-Kurs'!X106/'1-Kurs'!X$8)^(12/COUNT('1-Kurs'!W$9:W106))-1</f>
        <v>-9.0027847696987795E-2</v>
      </c>
      <c r="Y94" s="31">
        <f>('1-Kurs'!Y106/'1-Kurs'!Y$8)^(12/COUNT('1-Kurs'!X$9:X106))-1</f>
        <v>-2.6963316892313016E-2</v>
      </c>
      <c r="Z94" s="31">
        <f>('1-Kurs'!Z106/'1-Kurs'!Z$8)^(12/COUNT('1-Kurs'!Y$9:Y106))-1</f>
        <v>2.6060228096846494E-2</v>
      </c>
      <c r="AA94" s="31">
        <f>('1-Kurs'!AA106/'1-Kurs'!AA$8)^(12/COUNT('1-Kurs'!Z$9:Z106))-1</f>
        <v>2.3169582128579114E-2</v>
      </c>
      <c r="AB94" s="31">
        <f>('1-Kurs'!AB106/'1-Kurs'!AB$8)^(12/COUNT('1-Kurs'!A$9:A106))-1</f>
        <v>1.7149198465380433E-2</v>
      </c>
      <c r="AC94" s="31">
        <f>('1-Kurs'!AC106/'1-Kurs'!AC$8)^(12/COUNT('1-Kurs'!B$9:B106))-1</f>
        <v>9.9148013142837943E-3</v>
      </c>
      <c r="AD94" s="31">
        <f>SUMPRODUCT(B94:AA94,'1-Kurs'!$B$6:$AA$6)</f>
        <v>-5.2913256479432125E-3</v>
      </c>
      <c r="AE94" s="31">
        <f t="shared" si="1"/>
        <v>2.2440524113323645E-2</v>
      </c>
    </row>
    <row r="95" spans="1:31" ht="12.75" x14ac:dyDescent="0.2">
      <c r="A95" s="9">
        <f>'2-artRendite'!A107</f>
        <v>36250</v>
      </c>
      <c r="B95" s="31">
        <f>('1-Kurs'!B107/'1-Kurs'!B$8)^(12/COUNT('1-Kurs'!A$9:A107))-1</f>
        <v>-4.8947513378757468E-2</v>
      </c>
      <c r="C95" s="31">
        <f>('1-Kurs'!C107/'1-Kurs'!C$8)^(12/COUNT('1-Kurs'!B$9:B107))-1</f>
        <v>6.9097450602959576E-3</v>
      </c>
      <c r="D95" s="31">
        <f>('1-Kurs'!D107/'1-Kurs'!D$8)^(12/COUNT('1-Kurs'!C$9:C107))-1</f>
        <v>9.2178343977247224E-2</v>
      </c>
      <c r="E95" s="31">
        <f>('1-Kurs'!E107/'1-Kurs'!E$8)^(12/COUNT('1-Kurs'!D$9:D107))-1</f>
        <v>1.7231513761732042E-2</v>
      </c>
      <c r="F95" s="31">
        <f>('1-Kurs'!F107/'1-Kurs'!F$8)^(12/COUNT('1-Kurs'!E$9:E107))-1</f>
        <v>-1.9983712137253029E-2</v>
      </c>
      <c r="G95" s="31">
        <f>('1-Kurs'!G107/'1-Kurs'!G$8)^(12/COUNT('1-Kurs'!F$9:F107))-1</f>
        <v>4.6938304137320808E-2</v>
      </c>
      <c r="H95" s="31">
        <f>('1-Kurs'!H107/'1-Kurs'!H$8)^(12/COUNT('1-Kurs'!G$9:G107))-1</f>
        <v>-3.2189615573371744E-2</v>
      </c>
      <c r="I95" s="31">
        <f>('1-Kurs'!I107/'1-Kurs'!I$8)^(12/COUNT('1-Kurs'!H$9:H107))-1</f>
        <v>-3.3558985975122302E-2</v>
      </c>
      <c r="J95" s="31">
        <f>('1-Kurs'!J107/'1-Kurs'!J$8)^(12/COUNT('1-Kurs'!I$9:I107))-1</f>
        <v>9.9964243661051055E-2</v>
      </c>
      <c r="K95" s="31">
        <f>('1-Kurs'!K107/'1-Kurs'!K$8)^(12/COUNT('1-Kurs'!J$9:J107))-1</f>
        <v>-4.7704664036849476E-2</v>
      </c>
      <c r="L95" s="31">
        <f>('1-Kurs'!L107/'1-Kurs'!L$8)^(12/COUNT('1-Kurs'!K$9:K107))-1</f>
        <v>3.3114164500736232E-2</v>
      </c>
      <c r="M95" s="31">
        <f>('1-Kurs'!M107/'1-Kurs'!M$8)^(12/COUNT('1-Kurs'!L$9:L107))-1</f>
        <v>-4.1727165614164896E-2</v>
      </c>
      <c r="N95" s="31">
        <f>('1-Kurs'!N107/'1-Kurs'!N$8)^(12/COUNT('1-Kurs'!M$9:M107))-1</f>
        <v>-6.6489097029249988E-2</v>
      </c>
      <c r="O95" s="31">
        <f>('1-Kurs'!O107/'1-Kurs'!O$8)^(12/COUNT('1-Kurs'!N$9:N107))-1</f>
        <v>2.0065374772768152E-2</v>
      </c>
      <c r="P95" s="31">
        <f>('1-Kurs'!P107/'1-Kurs'!P$8)^(12/COUNT('1-Kurs'!O$9:O107))-1</f>
        <v>1.8577384496610172E-2</v>
      </c>
      <c r="Q95" s="31">
        <f>('1-Kurs'!Q107/'1-Kurs'!Q$8)^(12/COUNT('1-Kurs'!P$9:P107))-1</f>
        <v>1.8431888291944309E-2</v>
      </c>
      <c r="R95" s="31">
        <f>('1-Kurs'!R107/'1-Kurs'!R$8)^(12/COUNT('1-Kurs'!Q$9:Q107))-1</f>
        <v>-4.5154001906216878E-3</v>
      </c>
      <c r="S95" s="31">
        <f>('1-Kurs'!S107/'1-Kurs'!S$8)^(12/COUNT('1-Kurs'!R$9:R107))-1</f>
        <v>4.3875478391396827E-2</v>
      </c>
      <c r="T95" s="31">
        <f>('1-Kurs'!T107/'1-Kurs'!T$8)^(12/COUNT('1-Kurs'!S$9:S107))-1</f>
        <v>1.7402219821993414E-2</v>
      </c>
      <c r="U95" s="31">
        <f>('1-Kurs'!U107/'1-Kurs'!U$8)^(12/COUNT('1-Kurs'!T$9:T107))-1</f>
        <v>1.1431892451723824E-2</v>
      </c>
      <c r="V95" s="31">
        <f>('1-Kurs'!V107/'1-Kurs'!V$8)^(12/COUNT('1-Kurs'!U$9:U107))-1</f>
        <v>1.9016566457784601E-2</v>
      </c>
      <c r="W95" s="31">
        <f>('1-Kurs'!W107/'1-Kurs'!W$8)^(12/COUNT('1-Kurs'!V$9:V107))-1</f>
        <v>-1.3381910954303855E-2</v>
      </c>
      <c r="X95" s="31">
        <f>('1-Kurs'!X107/'1-Kurs'!X$8)^(12/COUNT('1-Kurs'!W$9:W107))-1</f>
        <v>-9.6365656402396249E-2</v>
      </c>
      <c r="Y95" s="31">
        <f>('1-Kurs'!Y107/'1-Kurs'!Y$8)^(12/COUNT('1-Kurs'!X$9:X107))-1</f>
        <v>-2.8027683815689985E-2</v>
      </c>
      <c r="Z95" s="31">
        <f>('1-Kurs'!Z107/'1-Kurs'!Z$8)^(12/COUNT('1-Kurs'!Y$9:Y107))-1</f>
        <v>2.0694419800667108E-2</v>
      </c>
      <c r="AA95" s="31">
        <f>('1-Kurs'!AA107/'1-Kurs'!AA$8)^(12/COUNT('1-Kurs'!Z$9:Z107))-1</f>
        <v>2.2788629951367101E-2</v>
      </c>
      <c r="AB95" s="31">
        <f>('1-Kurs'!AB107/'1-Kurs'!AB$8)^(12/COUNT('1-Kurs'!A$9:A107))-1</f>
        <v>2.5562302810786752E-2</v>
      </c>
      <c r="AC95" s="31">
        <f>('1-Kurs'!AC107/'1-Kurs'!AC$8)^(12/COUNT('1-Kurs'!B$9:B107))-1</f>
        <v>2.1079229354812323E-2</v>
      </c>
      <c r="AD95" s="31">
        <f>SUMPRODUCT(B95:AA95,'1-Kurs'!$B$6:$AA$6)</f>
        <v>2.1434140164176218E-3</v>
      </c>
      <c r="AE95" s="31">
        <f t="shared" si="1"/>
        <v>2.3418888794369132E-2</v>
      </c>
    </row>
    <row r="96" spans="1:31" ht="12.75" x14ac:dyDescent="0.2">
      <c r="A96" s="9">
        <f>'2-artRendite'!A108</f>
        <v>36280</v>
      </c>
      <c r="B96" s="31">
        <f>('1-Kurs'!B108/'1-Kurs'!B$8)^(12/COUNT('1-Kurs'!A$9:A108))-1</f>
        <v>-3.6810105263427317E-2</v>
      </c>
      <c r="C96" s="31">
        <f>('1-Kurs'!C108/'1-Kurs'!C$8)^(12/COUNT('1-Kurs'!B$9:B108))-1</f>
        <v>1.6500427128218531E-2</v>
      </c>
      <c r="D96" s="31">
        <f>('1-Kurs'!D108/'1-Kurs'!D$8)^(12/COUNT('1-Kurs'!C$9:C108))-1</f>
        <v>8.2440833857257534E-2</v>
      </c>
      <c r="E96" s="31">
        <f>('1-Kurs'!E108/'1-Kurs'!E$8)^(12/COUNT('1-Kurs'!D$9:D108))-1</f>
        <v>3.4143295365896886E-2</v>
      </c>
      <c r="F96" s="31">
        <f>('1-Kurs'!F108/'1-Kurs'!F$8)^(12/COUNT('1-Kurs'!E$9:E108))-1</f>
        <v>-2.5950450085678312E-2</v>
      </c>
      <c r="G96" s="31">
        <f>('1-Kurs'!G108/'1-Kurs'!G$8)^(12/COUNT('1-Kurs'!F$9:F108))-1</f>
        <v>5.0836667643966216E-2</v>
      </c>
      <c r="H96" s="31">
        <f>('1-Kurs'!H108/'1-Kurs'!H$8)^(12/COUNT('1-Kurs'!G$9:G108))-1</f>
        <v>-2.9047008754217285E-2</v>
      </c>
      <c r="I96" s="31">
        <f>('1-Kurs'!I108/'1-Kurs'!I$8)^(12/COUNT('1-Kurs'!H$9:H108))-1</f>
        <v>-3.0164271517442609E-2</v>
      </c>
      <c r="J96" s="31">
        <f>('1-Kurs'!J108/'1-Kurs'!J$8)^(12/COUNT('1-Kurs'!I$9:I108))-1</f>
        <v>8.5593513245721065E-2</v>
      </c>
      <c r="K96" s="31">
        <f>('1-Kurs'!K108/'1-Kurs'!K$8)^(12/COUNT('1-Kurs'!J$9:J108))-1</f>
        <v>-3.2909473838844794E-2</v>
      </c>
      <c r="L96" s="31">
        <f>('1-Kurs'!L108/'1-Kurs'!L$8)^(12/COUNT('1-Kurs'!K$9:K108))-1</f>
        <v>3.1701549777458871E-2</v>
      </c>
      <c r="M96" s="31">
        <f>('1-Kurs'!M108/'1-Kurs'!M$8)^(12/COUNT('1-Kurs'!L$9:L108))-1</f>
        <v>-2.9345557155124435E-2</v>
      </c>
      <c r="N96" s="31">
        <f>('1-Kurs'!N108/'1-Kurs'!N$8)^(12/COUNT('1-Kurs'!M$9:M108))-1</f>
        <v>-5.0556330781339254E-2</v>
      </c>
      <c r="O96" s="31">
        <f>('1-Kurs'!O108/'1-Kurs'!O$8)^(12/COUNT('1-Kurs'!N$9:N108))-1</f>
        <v>3.0455071638053166E-2</v>
      </c>
      <c r="P96" s="31">
        <f>('1-Kurs'!P108/'1-Kurs'!P$8)^(12/COUNT('1-Kurs'!O$9:O108))-1</f>
        <v>1.7299528651845586E-2</v>
      </c>
      <c r="Q96" s="31">
        <f>('1-Kurs'!Q108/'1-Kurs'!Q$8)^(12/COUNT('1-Kurs'!P$9:P108))-1</f>
        <v>1.3467547325569651E-2</v>
      </c>
      <c r="R96" s="31">
        <f>('1-Kurs'!R108/'1-Kurs'!R$8)^(12/COUNT('1-Kurs'!Q$9:Q108))-1</f>
        <v>-2.3939070432691389E-3</v>
      </c>
      <c r="S96" s="31">
        <f>('1-Kurs'!S108/'1-Kurs'!S$8)^(12/COUNT('1-Kurs'!R$9:R108))-1</f>
        <v>1.1967421730620931E-2</v>
      </c>
      <c r="T96" s="31">
        <f>('1-Kurs'!T108/'1-Kurs'!T$8)^(12/COUNT('1-Kurs'!S$9:S108))-1</f>
        <v>1.882912243348156E-2</v>
      </c>
      <c r="U96" s="31">
        <f>('1-Kurs'!U108/'1-Kurs'!U$8)^(12/COUNT('1-Kurs'!T$9:T108))-1</f>
        <v>1.5116347300214716E-3</v>
      </c>
      <c r="V96" s="31">
        <f>('1-Kurs'!V108/'1-Kurs'!V$8)^(12/COUNT('1-Kurs'!U$9:U108))-1</f>
        <v>3.0185649715308127E-2</v>
      </c>
      <c r="W96" s="31">
        <f>('1-Kurs'!W108/'1-Kurs'!W$8)^(12/COUNT('1-Kurs'!V$9:V108))-1</f>
        <v>-4.2335741611350119E-3</v>
      </c>
      <c r="X96" s="31">
        <f>('1-Kurs'!X108/'1-Kurs'!X$8)^(12/COUNT('1-Kurs'!W$9:W108))-1</f>
        <v>-0.11498203161625653</v>
      </c>
      <c r="Y96" s="31">
        <f>('1-Kurs'!Y108/'1-Kurs'!Y$8)^(12/COUNT('1-Kurs'!X$9:X108))-1</f>
        <v>-1.9213685700286254E-2</v>
      </c>
      <c r="Z96" s="31">
        <f>('1-Kurs'!Z108/'1-Kurs'!Z$8)^(12/COUNT('1-Kurs'!Y$9:Y108))-1</f>
        <v>1.8024667193130783E-2</v>
      </c>
      <c r="AA96" s="31">
        <f>('1-Kurs'!AA108/'1-Kurs'!AA$8)^(12/COUNT('1-Kurs'!Z$9:Z108))-1</f>
        <v>3.0803348852718404E-2</v>
      </c>
      <c r="AB96" s="31">
        <f>('1-Kurs'!AB108/'1-Kurs'!AB$8)^(12/COUNT('1-Kurs'!A$9:A108))-1</f>
        <v>2.7623120466936379E-2</v>
      </c>
      <c r="AC96" s="31">
        <f>('1-Kurs'!AC108/'1-Kurs'!AC$8)^(12/COUNT('1-Kurs'!B$9:B108))-1</f>
        <v>2.5732310390472524E-2</v>
      </c>
      <c r="AD96" s="31">
        <f>SUMPRODUCT(B96:AA96,'1-Kurs'!$B$6:$AA$6)</f>
        <v>3.7751493604710716E-3</v>
      </c>
      <c r="AE96" s="31">
        <f t="shared" si="1"/>
        <v>2.3847971106465308E-2</v>
      </c>
    </row>
    <row r="97" spans="1:31" ht="12.75" x14ac:dyDescent="0.2">
      <c r="A97" s="9">
        <f>'2-artRendite'!A109</f>
        <v>36308</v>
      </c>
      <c r="B97" s="31">
        <f>('1-Kurs'!B109/'1-Kurs'!B$8)^(12/COUNT('1-Kurs'!A$9:A109))-1</f>
        <v>-4.4785172433045473E-2</v>
      </c>
      <c r="C97" s="31">
        <f>('1-Kurs'!C109/'1-Kurs'!C$8)^(12/COUNT('1-Kurs'!B$9:B109))-1</f>
        <v>1.0346802246643083E-2</v>
      </c>
      <c r="D97" s="31">
        <f>('1-Kurs'!D109/'1-Kurs'!D$8)^(12/COUNT('1-Kurs'!C$9:C109))-1</f>
        <v>0.10232763049465277</v>
      </c>
      <c r="E97" s="31">
        <f>('1-Kurs'!E109/'1-Kurs'!E$8)^(12/COUNT('1-Kurs'!D$9:D109))-1</f>
        <v>1.6318028136710572E-2</v>
      </c>
      <c r="F97" s="31">
        <f>('1-Kurs'!F109/'1-Kurs'!F$8)^(12/COUNT('1-Kurs'!E$9:E109))-1</f>
        <v>-2.4893839768181714E-2</v>
      </c>
      <c r="G97" s="31">
        <f>('1-Kurs'!G109/'1-Kurs'!G$8)^(12/COUNT('1-Kurs'!F$9:F109))-1</f>
        <v>4.2492346828517213E-2</v>
      </c>
      <c r="H97" s="31">
        <f>('1-Kurs'!H109/'1-Kurs'!H$8)^(12/COUNT('1-Kurs'!G$9:G109))-1</f>
        <v>-3.5572948892958589E-2</v>
      </c>
      <c r="I97" s="31">
        <f>('1-Kurs'!I109/'1-Kurs'!I$8)^(12/COUNT('1-Kurs'!H$9:H109))-1</f>
        <v>-4.6153785671722791E-2</v>
      </c>
      <c r="J97" s="31">
        <f>('1-Kurs'!J109/'1-Kurs'!J$8)^(12/COUNT('1-Kurs'!I$9:I109))-1</f>
        <v>8.2220490841437233E-2</v>
      </c>
      <c r="K97" s="31">
        <f>('1-Kurs'!K109/'1-Kurs'!K$8)^(12/COUNT('1-Kurs'!J$9:J109))-1</f>
        <v>-4.1082854494908005E-2</v>
      </c>
      <c r="L97" s="31">
        <f>('1-Kurs'!L109/'1-Kurs'!L$8)^(12/COUNT('1-Kurs'!K$9:K109))-1</f>
        <v>3.1146309282402029E-2</v>
      </c>
      <c r="M97" s="31">
        <f>('1-Kurs'!M109/'1-Kurs'!M$8)^(12/COUNT('1-Kurs'!L$9:L109))-1</f>
        <v>-2.4205096071557186E-2</v>
      </c>
      <c r="N97" s="31">
        <f>('1-Kurs'!N109/'1-Kurs'!N$8)^(12/COUNT('1-Kurs'!M$9:M109))-1</f>
        <v>-6.9116688377816482E-2</v>
      </c>
      <c r="O97" s="31">
        <f>('1-Kurs'!O109/'1-Kurs'!O$8)^(12/COUNT('1-Kurs'!N$9:N109))-1</f>
        <v>1.7959128921630096E-2</v>
      </c>
      <c r="P97" s="31">
        <f>('1-Kurs'!P109/'1-Kurs'!P$8)^(12/COUNT('1-Kurs'!O$9:O109))-1</f>
        <v>1.1259266213478503E-2</v>
      </c>
      <c r="Q97" s="31">
        <f>('1-Kurs'!Q109/'1-Kurs'!Q$8)^(12/COUNT('1-Kurs'!P$9:P109))-1</f>
        <v>1.2289435306063412E-2</v>
      </c>
      <c r="R97" s="31">
        <f>('1-Kurs'!R109/'1-Kurs'!R$8)^(12/COUNT('1-Kurs'!Q$9:Q109))-1</f>
        <v>-1.2265994028894056E-2</v>
      </c>
      <c r="S97" s="31">
        <f>('1-Kurs'!S109/'1-Kurs'!S$8)^(12/COUNT('1-Kurs'!R$9:R109))-1</f>
        <v>2.9720387983712238E-2</v>
      </c>
      <c r="T97" s="31">
        <f>('1-Kurs'!T109/'1-Kurs'!T$8)^(12/COUNT('1-Kurs'!S$9:S109))-1</f>
        <v>4.9860271793795707E-3</v>
      </c>
      <c r="U97" s="31">
        <f>('1-Kurs'!U109/'1-Kurs'!U$8)^(12/COUNT('1-Kurs'!T$9:T109))-1</f>
        <v>-5.2675667989201536E-3</v>
      </c>
      <c r="V97" s="31">
        <f>('1-Kurs'!V109/'1-Kurs'!V$8)^(12/COUNT('1-Kurs'!U$9:U109))-1</f>
        <v>1.9921209403122697E-2</v>
      </c>
      <c r="W97" s="31">
        <f>('1-Kurs'!W109/'1-Kurs'!W$8)^(12/COUNT('1-Kurs'!V$9:V109))-1</f>
        <v>-1.5897458445934598E-2</v>
      </c>
      <c r="X97" s="31">
        <f>('1-Kurs'!X109/'1-Kurs'!X$8)^(12/COUNT('1-Kurs'!W$9:W109))-1</f>
        <v>-0.12955758327911548</v>
      </c>
      <c r="Y97" s="31">
        <f>('1-Kurs'!Y109/'1-Kurs'!Y$8)^(12/COUNT('1-Kurs'!X$9:X109))-1</f>
        <v>-3.0424599704498623E-2</v>
      </c>
      <c r="Z97" s="31">
        <f>('1-Kurs'!Z109/'1-Kurs'!Z$8)^(12/COUNT('1-Kurs'!Y$9:Y109))-1</f>
        <v>2.1940111859723332E-2</v>
      </c>
      <c r="AA97" s="31">
        <f>('1-Kurs'!AA109/'1-Kurs'!AA$8)^(12/COUNT('1-Kurs'!Z$9:Z109))-1</f>
        <v>2.5042310251718769E-2</v>
      </c>
      <c r="AB97" s="31">
        <f>('1-Kurs'!AB109/'1-Kurs'!AB$8)^(12/COUNT('1-Kurs'!A$9:A109))-1</f>
        <v>2.1683316462790536E-2</v>
      </c>
      <c r="AC97" s="31">
        <f>('1-Kurs'!AC109/'1-Kurs'!AC$8)^(12/COUNT('1-Kurs'!B$9:B109))-1</f>
        <v>1.7776488305738303E-2</v>
      </c>
      <c r="AD97" s="31">
        <f>SUMPRODUCT(B97:AA97,'1-Kurs'!$B$6:$AA$6)</f>
        <v>-1.9713116545523705E-3</v>
      </c>
      <c r="AE97" s="31">
        <f t="shared" ref="AE97:AE160" si="2">AB97-AD97</f>
        <v>2.3654628117342907E-2</v>
      </c>
    </row>
    <row r="98" spans="1:31" ht="12.75" x14ac:dyDescent="0.2">
      <c r="A98" s="9">
        <f>'2-artRendite'!A110</f>
        <v>36341</v>
      </c>
      <c r="B98" s="31">
        <f>('1-Kurs'!B110/'1-Kurs'!B$8)^(12/COUNT('1-Kurs'!A$9:A110))-1</f>
        <v>-3.3678967542939864E-2</v>
      </c>
      <c r="C98" s="31">
        <f>('1-Kurs'!C110/'1-Kurs'!C$8)^(12/COUNT('1-Kurs'!B$9:B110))-1</f>
        <v>2.5906147193055284E-2</v>
      </c>
      <c r="D98" s="31">
        <f>('1-Kurs'!D110/'1-Kurs'!D$8)^(12/COUNT('1-Kurs'!C$9:C110))-1</f>
        <v>7.6571587239388617E-2</v>
      </c>
      <c r="E98" s="31">
        <f>('1-Kurs'!E110/'1-Kurs'!E$8)^(12/COUNT('1-Kurs'!D$9:D110))-1</f>
        <v>3.8967486593878276E-2</v>
      </c>
      <c r="F98" s="31">
        <f>('1-Kurs'!F110/'1-Kurs'!F$8)^(12/COUNT('1-Kurs'!E$9:E110))-1</f>
        <v>-2.8667991349178745E-2</v>
      </c>
      <c r="G98" s="31">
        <f>('1-Kurs'!G110/'1-Kurs'!G$8)^(12/COUNT('1-Kurs'!F$9:F110))-1</f>
        <v>3.4787237211984845E-2</v>
      </c>
      <c r="H98" s="31">
        <f>('1-Kurs'!H110/'1-Kurs'!H$8)^(12/COUNT('1-Kurs'!G$9:G110))-1</f>
        <v>-3.8305125224483372E-2</v>
      </c>
      <c r="I98" s="31">
        <f>('1-Kurs'!I110/'1-Kurs'!I$8)^(12/COUNT('1-Kurs'!H$9:H110))-1</f>
        <v>-2.2972494652454545E-2</v>
      </c>
      <c r="J98" s="31">
        <f>('1-Kurs'!J110/'1-Kurs'!J$8)^(12/COUNT('1-Kurs'!I$9:I110))-1</f>
        <v>8.0270167299162143E-2</v>
      </c>
      <c r="K98" s="31">
        <f>('1-Kurs'!K110/'1-Kurs'!K$8)^(12/COUNT('1-Kurs'!J$9:J110))-1</f>
        <v>-6.8254731442344729E-2</v>
      </c>
      <c r="L98" s="31">
        <f>('1-Kurs'!L110/'1-Kurs'!L$8)^(12/COUNT('1-Kurs'!K$9:K110))-1</f>
        <v>3.1011087161229467E-2</v>
      </c>
      <c r="M98" s="31">
        <f>('1-Kurs'!M110/'1-Kurs'!M$8)^(12/COUNT('1-Kurs'!L$9:L110))-1</f>
        <v>-2.2541158132401207E-2</v>
      </c>
      <c r="N98" s="31">
        <f>('1-Kurs'!N110/'1-Kurs'!N$8)^(12/COUNT('1-Kurs'!M$9:M110))-1</f>
        <v>-4.8377444989039842E-2</v>
      </c>
      <c r="O98" s="31">
        <f>('1-Kurs'!O110/'1-Kurs'!O$8)^(12/COUNT('1-Kurs'!N$9:N110))-1</f>
        <v>2.6856191898263271E-2</v>
      </c>
      <c r="P98" s="31">
        <f>('1-Kurs'!P110/'1-Kurs'!P$8)^(12/COUNT('1-Kurs'!O$9:O110))-1</f>
        <v>8.6763340059969885E-3</v>
      </c>
      <c r="Q98" s="31">
        <f>('1-Kurs'!Q110/'1-Kurs'!Q$8)^(12/COUNT('1-Kurs'!P$9:P110))-1</f>
        <v>1.3875320842186012E-2</v>
      </c>
      <c r="R98" s="31">
        <f>('1-Kurs'!R110/'1-Kurs'!R$8)^(12/COUNT('1-Kurs'!Q$9:Q110))-1</f>
        <v>-2.1824819342385005E-2</v>
      </c>
      <c r="S98" s="31">
        <f>('1-Kurs'!S110/'1-Kurs'!S$8)^(12/COUNT('1-Kurs'!R$9:R110))-1</f>
        <v>4.8546513849212047E-2</v>
      </c>
      <c r="T98" s="31">
        <f>('1-Kurs'!T110/'1-Kurs'!T$8)^(12/COUNT('1-Kurs'!S$9:S110))-1</f>
        <v>2.2546566449708649E-2</v>
      </c>
      <c r="U98" s="31">
        <f>('1-Kurs'!U110/'1-Kurs'!U$8)^(12/COUNT('1-Kurs'!T$9:T110))-1</f>
        <v>-4.6234818958024171E-3</v>
      </c>
      <c r="V98" s="31">
        <f>('1-Kurs'!V110/'1-Kurs'!V$8)^(12/COUNT('1-Kurs'!U$9:U110))-1</f>
        <v>3.6553218587701108E-2</v>
      </c>
      <c r="W98" s="31">
        <f>('1-Kurs'!W110/'1-Kurs'!W$8)^(12/COUNT('1-Kurs'!V$9:V110))-1</f>
        <v>-9.4449450657364542E-3</v>
      </c>
      <c r="X98" s="31">
        <f>('1-Kurs'!X110/'1-Kurs'!X$8)^(12/COUNT('1-Kurs'!W$9:W110))-1</f>
        <v>-0.11164835638996917</v>
      </c>
      <c r="Y98" s="31">
        <f>('1-Kurs'!Y110/'1-Kurs'!Y$8)^(12/COUNT('1-Kurs'!X$9:X110))-1</f>
        <v>-2.8702968132445883E-2</v>
      </c>
      <c r="Z98" s="31">
        <f>('1-Kurs'!Z110/'1-Kurs'!Z$8)^(12/COUNT('1-Kurs'!Y$9:Y110))-1</f>
        <v>1.8010371322217722E-2</v>
      </c>
      <c r="AA98" s="31">
        <f>('1-Kurs'!AA110/'1-Kurs'!AA$8)^(12/COUNT('1-Kurs'!Z$9:Z110))-1</f>
        <v>2.3713634714200627E-2</v>
      </c>
      <c r="AB98" s="31">
        <f>('1-Kurs'!AB110/'1-Kurs'!AB$8)^(12/COUNT('1-Kurs'!A$9:A110))-1</f>
        <v>2.6179582076487407E-2</v>
      </c>
      <c r="AC98" s="31">
        <f>('1-Kurs'!AC110/'1-Kurs'!AC$8)^(12/COUNT('1-Kurs'!B$9:B110))-1</f>
        <v>2.4132394598742168E-2</v>
      </c>
      <c r="AD98" s="31">
        <f>SUMPRODUCT(B98:AA98,'1-Kurs'!$B$6:$AA$6)</f>
        <v>1.8172838541924566E-3</v>
      </c>
      <c r="AE98" s="31">
        <f t="shared" si="2"/>
        <v>2.4362298222294951E-2</v>
      </c>
    </row>
    <row r="99" spans="1:31" ht="12.75" x14ac:dyDescent="0.2">
      <c r="A99" s="9">
        <f>'2-artRendite'!A111</f>
        <v>36371</v>
      </c>
      <c r="B99" s="31">
        <f>('1-Kurs'!B111/'1-Kurs'!B$8)^(12/COUNT('1-Kurs'!A$9:A111))-1</f>
        <v>-3.3406033540923863E-2</v>
      </c>
      <c r="C99" s="31">
        <f>('1-Kurs'!C111/'1-Kurs'!C$8)^(12/COUNT('1-Kurs'!B$9:B111))-1</f>
        <v>3.7123638713304929E-2</v>
      </c>
      <c r="D99" s="31">
        <f>('1-Kurs'!D111/'1-Kurs'!D$8)^(12/COUNT('1-Kurs'!C$9:C111))-1</f>
        <v>6.2941768635073503E-2</v>
      </c>
      <c r="E99" s="31">
        <f>('1-Kurs'!E111/'1-Kurs'!E$8)^(12/COUNT('1-Kurs'!D$9:D111))-1</f>
        <v>3.8415997602547769E-2</v>
      </c>
      <c r="F99" s="31">
        <f>('1-Kurs'!F111/'1-Kurs'!F$8)^(12/COUNT('1-Kurs'!E$9:E111))-1</f>
        <v>-3.4949935829366674E-2</v>
      </c>
      <c r="G99" s="31">
        <f>('1-Kurs'!G111/'1-Kurs'!G$8)^(12/COUNT('1-Kurs'!F$9:F111))-1</f>
        <v>3.20419428903016E-2</v>
      </c>
      <c r="H99" s="31">
        <f>('1-Kurs'!H111/'1-Kurs'!H$8)^(12/COUNT('1-Kurs'!G$9:G111))-1</f>
        <v>-4.0622212596011953E-2</v>
      </c>
      <c r="I99" s="31">
        <f>('1-Kurs'!I111/'1-Kurs'!I$8)^(12/COUNT('1-Kurs'!H$9:H111))-1</f>
        <v>-1.7226181423571685E-2</v>
      </c>
      <c r="J99" s="31">
        <f>('1-Kurs'!J111/'1-Kurs'!J$8)^(12/COUNT('1-Kurs'!I$9:I111))-1</f>
        <v>7.9398682265896303E-2</v>
      </c>
      <c r="K99" s="31">
        <f>('1-Kurs'!K111/'1-Kurs'!K$8)^(12/COUNT('1-Kurs'!J$9:J111))-1</f>
        <v>-6.0888011819860699E-2</v>
      </c>
      <c r="L99" s="31">
        <f>('1-Kurs'!L111/'1-Kurs'!L$8)^(12/COUNT('1-Kurs'!K$9:K111))-1</f>
        <v>3.2495941483235535E-2</v>
      </c>
      <c r="M99" s="31">
        <f>('1-Kurs'!M111/'1-Kurs'!M$8)^(12/COUNT('1-Kurs'!L$9:L111))-1</f>
        <v>-1.617116054458323E-2</v>
      </c>
      <c r="N99" s="31">
        <f>('1-Kurs'!N111/'1-Kurs'!N$8)^(12/COUNT('1-Kurs'!M$9:M111))-1</f>
        <v>-3.8122187979067745E-2</v>
      </c>
      <c r="O99" s="31">
        <f>('1-Kurs'!O111/'1-Kurs'!O$8)^(12/COUNT('1-Kurs'!N$9:N111))-1</f>
        <v>3.1024345905940276E-2</v>
      </c>
      <c r="P99" s="31">
        <f>('1-Kurs'!P111/'1-Kurs'!P$8)^(12/COUNT('1-Kurs'!O$9:O111))-1</f>
        <v>1.8395445441807823E-3</v>
      </c>
      <c r="Q99" s="31">
        <f>('1-Kurs'!Q111/'1-Kurs'!Q$8)^(12/COUNT('1-Kurs'!P$9:P111))-1</f>
        <v>1.2016495289677964E-2</v>
      </c>
      <c r="R99" s="31">
        <f>('1-Kurs'!R111/'1-Kurs'!R$8)^(12/COUNT('1-Kurs'!Q$9:Q111))-1</f>
        <v>-3.1357960178532651E-2</v>
      </c>
      <c r="S99" s="31">
        <f>('1-Kurs'!S111/'1-Kurs'!S$8)^(12/COUNT('1-Kurs'!R$9:R111))-1</f>
        <v>4.3743842818340539E-2</v>
      </c>
      <c r="T99" s="31">
        <f>('1-Kurs'!T111/'1-Kurs'!T$8)^(12/COUNT('1-Kurs'!S$9:S111))-1</f>
        <v>3.3549906112142036E-2</v>
      </c>
      <c r="U99" s="31">
        <f>('1-Kurs'!U111/'1-Kurs'!U$8)^(12/COUNT('1-Kurs'!T$9:T111))-1</f>
        <v>-4.3500592809121441E-3</v>
      </c>
      <c r="V99" s="31">
        <f>('1-Kurs'!V111/'1-Kurs'!V$8)^(12/COUNT('1-Kurs'!U$9:U111))-1</f>
        <v>4.4145337640596471E-2</v>
      </c>
      <c r="W99" s="31">
        <f>('1-Kurs'!W111/'1-Kurs'!W$8)^(12/COUNT('1-Kurs'!V$9:V111))-1</f>
        <v>-4.5492660344320646E-3</v>
      </c>
      <c r="X99" s="31">
        <f>('1-Kurs'!X111/'1-Kurs'!X$8)^(12/COUNT('1-Kurs'!W$9:W111))-1</f>
        <v>-0.11407889038425545</v>
      </c>
      <c r="Y99" s="31">
        <f>('1-Kurs'!Y111/'1-Kurs'!Y$8)^(12/COUNT('1-Kurs'!X$9:X111))-1</f>
        <v>-2.8217950800457858E-2</v>
      </c>
      <c r="Z99" s="31">
        <f>('1-Kurs'!Z111/'1-Kurs'!Z$8)^(12/COUNT('1-Kurs'!Y$9:Y111))-1</f>
        <v>1.539622850428457E-2</v>
      </c>
      <c r="AA99" s="31">
        <f>('1-Kurs'!AA111/'1-Kurs'!AA$8)^(12/COUNT('1-Kurs'!Z$9:Z111))-1</f>
        <v>2.2690342949934328E-2</v>
      </c>
      <c r="AB99" s="31">
        <f>('1-Kurs'!AB111/'1-Kurs'!AB$8)^(12/COUNT('1-Kurs'!A$9:A111))-1</f>
        <v>2.6737386205226921E-2</v>
      </c>
      <c r="AC99" s="31">
        <f>('1-Kurs'!AC111/'1-Kurs'!AC$8)^(12/COUNT('1-Kurs'!B$9:B111))-1</f>
        <v>2.5976782041955637E-2</v>
      </c>
      <c r="AD99" s="31">
        <f>SUMPRODUCT(B99:AA99,'1-Kurs'!$B$6:$AA$6)</f>
        <v>2.4186217285954077E-3</v>
      </c>
      <c r="AE99" s="31">
        <f t="shared" si="2"/>
        <v>2.4318764476631512E-2</v>
      </c>
    </row>
    <row r="100" spans="1:31" ht="12.75" x14ac:dyDescent="0.2">
      <c r="A100" s="9">
        <f>'2-artRendite'!A112</f>
        <v>36403</v>
      </c>
      <c r="B100" s="31">
        <f>('1-Kurs'!B112/'1-Kurs'!B$8)^(12/COUNT('1-Kurs'!A$9:A112))-1</f>
        <v>-2.7236774996858948E-2</v>
      </c>
      <c r="C100" s="31">
        <f>('1-Kurs'!C112/'1-Kurs'!C$8)^(12/COUNT('1-Kurs'!B$9:B112))-1</f>
        <v>4.887366504081414E-2</v>
      </c>
      <c r="D100" s="31">
        <f>('1-Kurs'!D112/'1-Kurs'!D$8)^(12/COUNT('1-Kurs'!C$9:C112))-1</f>
        <v>5.8692509555904104E-2</v>
      </c>
      <c r="E100" s="31">
        <f>('1-Kurs'!E112/'1-Kurs'!E$8)^(12/COUNT('1-Kurs'!D$9:D112))-1</f>
        <v>4.1654692843245078E-2</v>
      </c>
      <c r="F100" s="31">
        <f>('1-Kurs'!F112/'1-Kurs'!F$8)^(12/COUNT('1-Kurs'!E$9:E112))-1</f>
        <v>-3.1864969333785131E-2</v>
      </c>
      <c r="G100" s="31">
        <f>('1-Kurs'!G112/'1-Kurs'!G$8)^(12/COUNT('1-Kurs'!F$9:F112))-1</f>
        <v>2.6812000860854113E-2</v>
      </c>
      <c r="H100" s="31">
        <f>('1-Kurs'!H112/'1-Kurs'!H$8)^(12/COUNT('1-Kurs'!G$9:G112))-1</f>
        <v>-4.0413757506193582E-2</v>
      </c>
      <c r="I100" s="31">
        <f>('1-Kurs'!I112/'1-Kurs'!I$8)^(12/COUNT('1-Kurs'!H$9:H112))-1</f>
        <v>-5.343509778887312E-3</v>
      </c>
      <c r="J100" s="31">
        <f>('1-Kurs'!J112/'1-Kurs'!J$8)^(12/COUNT('1-Kurs'!I$9:I112))-1</f>
        <v>7.969516361555673E-2</v>
      </c>
      <c r="K100" s="31">
        <f>('1-Kurs'!K112/'1-Kurs'!K$8)^(12/COUNT('1-Kurs'!J$9:J112))-1</f>
        <v>-5.3882059584822506E-2</v>
      </c>
      <c r="L100" s="31">
        <f>('1-Kurs'!L112/'1-Kurs'!L$8)^(12/COUNT('1-Kurs'!K$9:K112))-1</f>
        <v>3.6649481678346918E-2</v>
      </c>
      <c r="M100" s="31">
        <f>('1-Kurs'!M112/'1-Kurs'!M$8)^(12/COUNT('1-Kurs'!L$9:L112))-1</f>
        <v>-4.0417932119221067E-3</v>
      </c>
      <c r="N100" s="31">
        <f>('1-Kurs'!N112/'1-Kurs'!N$8)^(12/COUNT('1-Kurs'!M$9:M112))-1</f>
        <v>-2.2581775077772925E-2</v>
      </c>
      <c r="O100" s="31">
        <f>('1-Kurs'!O112/'1-Kurs'!O$8)^(12/COUNT('1-Kurs'!N$9:N112))-1</f>
        <v>2.5310161563137035E-2</v>
      </c>
      <c r="P100" s="31">
        <f>('1-Kurs'!P112/'1-Kurs'!P$8)^(12/COUNT('1-Kurs'!O$9:O112))-1</f>
        <v>1.4958042461794108E-2</v>
      </c>
      <c r="Q100" s="31">
        <f>('1-Kurs'!Q112/'1-Kurs'!Q$8)^(12/COUNT('1-Kurs'!P$9:P112))-1</f>
        <v>2.2452605836272621E-2</v>
      </c>
      <c r="R100" s="31">
        <f>('1-Kurs'!R112/'1-Kurs'!R$8)^(12/COUNT('1-Kurs'!Q$9:Q112))-1</f>
        <v>-1.7148890039810682E-2</v>
      </c>
      <c r="S100" s="31">
        <f>('1-Kurs'!S112/'1-Kurs'!S$8)^(12/COUNT('1-Kurs'!R$9:R112))-1</f>
        <v>5.9770479120845765E-2</v>
      </c>
      <c r="T100" s="31">
        <f>('1-Kurs'!T112/'1-Kurs'!T$8)^(12/COUNT('1-Kurs'!S$9:S112))-1</f>
        <v>4.4751126895341109E-2</v>
      </c>
      <c r="U100" s="31">
        <f>('1-Kurs'!U112/'1-Kurs'!U$8)^(12/COUNT('1-Kurs'!T$9:T112))-1</f>
        <v>-2.9464075518286226E-3</v>
      </c>
      <c r="V100" s="31">
        <f>('1-Kurs'!V112/'1-Kurs'!V$8)^(12/COUNT('1-Kurs'!U$9:U112))-1</f>
        <v>5.2911583128618211E-2</v>
      </c>
      <c r="W100" s="31">
        <f>('1-Kurs'!W112/'1-Kurs'!W$8)^(12/COUNT('1-Kurs'!V$9:V112))-1</f>
        <v>7.9822202733537129E-3</v>
      </c>
      <c r="X100" s="31">
        <f>('1-Kurs'!X112/'1-Kurs'!X$8)^(12/COUNT('1-Kurs'!W$9:W112))-1</f>
        <v>-0.12195297998766785</v>
      </c>
      <c r="Y100" s="31">
        <f>('1-Kurs'!Y112/'1-Kurs'!Y$8)^(12/COUNT('1-Kurs'!X$9:X112))-1</f>
        <v>-2.0745981372889299E-2</v>
      </c>
      <c r="Z100" s="31">
        <f>('1-Kurs'!Z112/'1-Kurs'!Z$8)^(12/COUNT('1-Kurs'!Y$9:Y112))-1</f>
        <v>1.8076887105473727E-2</v>
      </c>
      <c r="AA100" s="31">
        <f>('1-Kurs'!AA112/'1-Kurs'!AA$8)^(12/COUNT('1-Kurs'!Z$9:Z112))-1</f>
        <v>2.3586649535440873E-2</v>
      </c>
      <c r="AB100" s="31">
        <f>('1-Kurs'!AB112/'1-Kurs'!AB$8)^(12/COUNT('1-Kurs'!A$9:A112))-1</f>
        <v>3.2637123313649541E-2</v>
      </c>
      <c r="AC100" s="31">
        <f>('1-Kurs'!AC112/'1-Kurs'!AC$8)^(12/COUNT('1-Kurs'!B$9:B112))-1</f>
        <v>3.2419046954987207E-2</v>
      </c>
      <c r="AD100" s="31">
        <f>SUMPRODUCT(B100:AA100,'1-Kurs'!$B$6:$AA$6)</f>
        <v>8.231475810483049E-3</v>
      </c>
      <c r="AE100" s="31">
        <f t="shared" si="2"/>
        <v>2.440564750316649E-2</v>
      </c>
    </row>
    <row r="101" spans="1:31" ht="12.75" x14ac:dyDescent="0.2">
      <c r="A101" s="9">
        <f>'2-artRendite'!A113</f>
        <v>36433</v>
      </c>
      <c r="B101" s="31">
        <f>('1-Kurs'!B113/'1-Kurs'!B$8)^(12/COUNT('1-Kurs'!A$9:A113))-1</f>
        <v>-2.5270936221870266E-2</v>
      </c>
      <c r="C101" s="31">
        <f>('1-Kurs'!C113/'1-Kurs'!C$8)^(12/COUNT('1-Kurs'!B$9:B113))-1</f>
        <v>6.3028548697606102E-2</v>
      </c>
      <c r="D101" s="31">
        <f>('1-Kurs'!D113/'1-Kurs'!D$8)^(12/COUNT('1-Kurs'!C$9:C113))-1</f>
        <v>4.8251959234075104E-2</v>
      </c>
      <c r="E101" s="31">
        <f>('1-Kurs'!E113/'1-Kurs'!E$8)^(12/COUNT('1-Kurs'!D$9:D113))-1</f>
        <v>4.6809631358647463E-2</v>
      </c>
      <c r="F101" s="31">
        <f>('1-Kurs'!F113/'1-Kurs'!F$8)^(12/COUNT('1-Kurs'!E$9:E113))-1</f>
        <v>-3.6810317037784035E-2</v>
      </c>
      <c r="G101" s="31">
        <f>('1-Kurs'!G113/'1-Kurs'!G$8)^(12/COUNT('1-Kurs'!F$9:F113))-1</f>
        <v>3.1161195540856612E-2</v>
      </c>
      <c r="H101" s="31">
        <f>('1-Kurs'!H113/'1-Kurs'!H$8)^(12/COUNT('1-Kurs'!G$9:G113))-1</f>
        <v>-2.2790519712829971E-2</v>
      </c>
      <c r="I101" s="31">
        <f>('1-Kurs'!I113/'1-Kurs'!I$8)^(12/COUNT('1-Kurs'!H$9:H113))-1</f>
        <v>1.4540659115147569E-3</v>
      </c>
      <c r="J101" s="31">
        <f>('1-Kurs'!J113/'1-Kurs'!J$8)^(12/COUNT('1-Kurs'!I$9:I113))-1</f>
        <v>7.5888640213007452E-2</v>
      </c>
      <c r="K101" s="31">
        <f>('1-Kurs'!K113/'1-Kurs'!K$8)^(12/COUNT('1-Kurs'!J$9:J113))-1</f>
        <v>-4.7538625224015418E-2</v>
      </c>
      <c r="L101" s="31">
        <f>('1-Kurs'!L113/'1-Kurs'!L$8)^(12/COUNT('1-Kurs'!K$9:K113))-1</f>
        <v>3.9231393465207098E-2</v>
      </c>
      <c r="M101" s="31">
        <f>('1-Kurs'!M113/'1-Kurs'!M$8)^(12/COUNT('1-Kurs'!L$9:L113))-1</f>
        <v>-1.1952812760547715E-2</v>
      </c>
      <c r="N101" s="31">
        <f>('1-Kurs'!N113/'1-Kurs'!N$8)^(12/COUNT('1-Kurs'!M$9:M113))-1</f>
        <v>-1.6101389400177579E-2</v>
      </c>
      <c r="O101" s="31">
        <f>('1-Kurs'!O113/'1-Kurs'!O$8)^(12/COUNT('1-Kurs'!N$9:N113))-1</f>
        <v>3.4113772877647941E-2</v>
      </c>
      <c r="P101" s="31">
        <f>('1-Kurs'!P113/'1-Kurs'!P$8)^(12/COUNT('1-Kurs'!O$9:O113))-1</f>
        <v>1.7239170132566928E-2</v>
      </c>
      <c r="Q101" s="31">
        <f>('1-Kurs'!Q113/'1-Kurs'!Q$8)^(12/COUNT('1-Kurs'!P$9:P113))-1</f>
        <v>2.7566336532514502E-2</v>
      </c>
      <c r="R101" s="31">
        <f>('1-Kurs'!R113/'1-Kurs'!R$8)^(12/COUNT('1-Kurs'!Q$9:Q113))-1</f>
        <v>-2.1717258448780474E-2</v>
      </c>
      <c r="S101" s="31">
        <f>('1-Kurs'!S113/'1-Kurs'!S$8)^(12/COUNT('1-Kurs'!R$9:R113))-1</f>
        <v>5.7940592773833455E-2</v>
      </c>
      <c r="T101" s="31">
        <f>('1-Kurs'!T113/'1-Kurs'!T$8)^(12/COUNT('1-Kurs'!S$9:S113))-1</f>
        <v>5.6289219321336015E-2</v>
      </c>
      <c r="U101" s="31">
        <f>('1-Kurs'!U113/'1-Kurs'!U$8)^(12/COUNT('1-Kurs'!T$9:T113))-1</f>
        <v>-5.1191280117363069E-3</v>
      </c>
      <c r="V101" s="31">
        <f>('1-Kurs'!V113/'1-Kurs'!V$8)^(12/COUNT('1-Kurs'!U$9:U113))-1</f>
        <v>6.5562277738305141E-2</v>
      </c>
      <c r="W101" s="31">
        <f>('1-Kurs'!W113/'1-Kurs'!W$8)^(12/COUNT('1-Kurs'!V$9:V113))-1</f>
        <v>8.5058699363662615E-3</v>
      </c>
      <c r="X101" s="31">
        <f>('1-Kurs'!X113/'1-Kurs'!X$8)^(12/COUNT('1-Kurs'!W$9:W113))-1</f>
        <v>-0.1125099937261429</v>
      </c>
      <c r="Y101" s="31">
        <f>('1-Kurs'!Y113/'1-Kurs'!Y$8)^(12/COUNT('1-Kurs'!X$9:X113))-1</f>
        <v>-2.445082710354507E-2</v>
      </c>
      <c r="Z101" s="31">
        <f>('1-Kurs'!Z113/'1-Kurs'!Z$8)^(12/COUNT('1-Kurs'!Y$9:Y113))-1</f>
        <v>3.1203751135480573E-2</v>
      </c>
      <c r="AA101" s="31">
        <f>('1-Kurs'!AA113/'1-Kurs'!AA$8)^(12/COUNT('1-Kurs'!Z$9:Z113))-1</f>
        <v>2.6029516371899319E-2</v>
      </c>
      <c r="AB101" s="31">
        <f>('1-Kurs'!AB113/'1-Kurs'!AB$8)^(12/COUNT('1-Kurs'!A$9:A113))-1</f>
        <v>3.6254802084269011E-2</v>
      </c>
      <c r="AC101" s="31">
        <f>('1-Kurs'!AC113/'1-Kurs'!AC$8)^(12/COUNT('1-Kurs'!B$9:B113))-1</f>
        <v>3.8105510765292561E-2</v>
      </c>
      <c r="AD101" s="31">
        <f>SUMPRODUCT(B101:AA101,'1-Kurs'!$B$6:$AA$6)</f>
        <v>1.176977436897827E-2</v>
      </c>
      <c r="AE101" s="31">
        <f t="shared" si="2"/>
        <v>2.4485027715290743E-2</v>
      </c>
    </row>
    <row r="102" spans="1:31" ht="12.75" x14ac:dyDescent="0.2">
      <c r="A102" s="9">
        <f>'2-artRendite'!A114</f>
        <v>36462</v>
      </c>
      <c r="B102" s="31">
        <f>('1-Kurs'!B114/'1-Kurs'!B$8)^(12/COUNT('1-Kurs'!A$9:A114))-1</f>
        <v>-2.605834745245883E-2</v>
      </c>
      <c r="C102" s="31">
        <f>('1-Kurs'!C114/'1-Kurs'!C$8)^(12/COUNT('1-Kurs'!B$9:B114))-1</f>
        <v>5.6250610092889897E-2</v>
      </c>
      <c r="D102" s="31">
        <f>('1-Kurs'!D114/'1-Kurs'!D$8)^(12/COUNT('1-Kurs'!C$9:C114))-1</f>
        <v>7.1643269889599681E-2</v>
      </c>
      <c r="E102" s="31">
        <f>('1-Kurs'!E114/'1-Kurs'!E$8)^(12/COUNT('1-Kurs'!D$9:D114))-1</f>
        <v>4.3778161746920619E-2</v>
      </c>
      <c r="F102" s="31">
        <f>('1-Kurs'!F114/'1-Kurs'!F$8)^(12/COUNT('1-Kurs'!E$9:E114))-1</f>
        <v>-4.0714672155835241E-2</v>
      </c>
      <c r="G102" s="31">
        <f>('1-Kurs'!G114/'1-Kurs'!G$8)^(12/COUNT('1-Kurs'!F$9:F114))-1</f>
        <v>3.0675680149438556E-2</v>
      </c>
      <c r="H102" s="31">
        <f>('1-Kurs'!H114/'1-Kurs'!H$8)^(12/COUNT('1-Kurs'!G$9:G114))-1</f>
        <v>-2.1848888477410955E-2</v>
      </c>
      <c r="I102" s="31">
        <f>('1-Kurs'!I114/'1-Kurs'!I$8)^(12/COUNT('1-Kurs'!H$9:H114))-1</f>
        <v>-7.74776100776009E-3</v>
      </c>
      <c r="J102" s="31">
        <f>('1-Kurs'!J114/'1-Kurs'!J$8)^(12/COUNT('1-Kurs'!I$9:I114))-1</f>
        <v>6.8292817530260841E-2</v>
      </c>
      <c r="K102" s="31">
        <f>('1-Kurs'!K114/'1-Kurs'!K$8)^(12/COUNT('1-Kurs'!J$9:J114))-1</f>
        <v>-4.6908245316646502E-2</v>
      </c>
      <c r="L102" s="31">
        <f>('1-Kurs'!L114/'1-Kurs'!L$8)^(12/COUNT('1-Kurs'!K$9:K114))-1</f>
        <v>3.8207530493882702E-2</v>
      </c>
      <c r="M102" s="31">
        <f>('1-Kurs'!M114/'1-Kurs'!M$8)^(12/COUNT('1-Kurs'!L$9:L114))-1</f>
        <v>-1.0331096255423611E-2</v>
      </c>
      <c r="N102" s="31">
        <f>('1-Kurs'!N114/'1-Kurs'!N$8)^(12/COUNT('1-Kurs'!M$9:M114))-1</f>
        <v>-6.7194836549193671E-3</v>
      </c>
      <c r="O102" s="31">
        <f>('1-Kurs'!O114/'1-Kurs'!O$8)^(12/COUNT('1-Kurs'!N$9:N114))-1</f>
        <v>2.4848964693559905E-2</v>
      </c>
      <c r="P102" s="31">
        <f>('1-Kurs'!P114/'1-Kurs'!P$8)^(12/COUNT('1-Kurs'!O$9:O114))-1</f>
        <v>1.3094531954543465E-2</v>
      </c>
      <c r="Q102" s="31">
        <f>('1-Kurs'!Q114/'1-Kurs'!Q$8)^(12/COUNT('1-Kurs'!P$9:P114))-1</f>
        <v>2.4765807252902894E-2</v>
      </c>
      <c r="R102" s="31">
        <f>('1-Kurs'!R114/'1-Kurs'!R$8)^(12/COUNT('1-Kurs'!Q$9:Q114))-1</f>
        <v>-2.431231283370161E-2</v>
      </c>
      <c r="S102" s="31">
        <f>('1-Kurs'!S114/'1-Kurs'!S$8)^(12/COUNT('1-Kurs'!R$9:R114))-1</f>
        <v>5.6980570397087149E-2</v>
      </c>
      <c r="T102" s="31">
        <f>('1-Kurs'!T114/'1-Kurs'!T$8)^(12/COUNT('1-Kurs'!S$9:S114))-1</f>
        <v>4.3597889022052083E-2</v>
      </c>
      <c r="U102" s="31">
        <f>('1-Kurs'!U114/'1-Kurs'!U$8)^(12/COUNT('1-Kurs'!T$9:T114))-1</f>
        <v>-1.3077375150589599E-2</v>
      </c>
      <c r="V102" s="31">
        <f>('1-Kurs'!V114/'1-Kurs'!V$8)^(12/COUNT('1-Kurs'!U$9:U114))-1</f>
        <v>5.2160582402305034E-2</v>
      </c>
      <c r="W102" s="31">
        <f>('1-Kurs'!W114/'1-Kurs'!W$8)^(12/COUNT('1-Kurs'!V$9:V114))-1</f>
        <v>3.9039612514804034E-3</v>
      </c>
      <c r="X102" s="31">
        <f>('1-Kurs'!X114/'1-Kurs'!X$8)^(12/COUNT('1-Kurs'!W$9:W114))-1</f>
        <v>-0.12738883921702226</v>
      </c>
      <c r="Y102" s="31">
        <f>('1-Kurs'!Y114/'1-Kurs'!Y$8)^(12/COUNT('1-Kurs'!X$9:X114))-1</f>
        <v>-2.6525470761423531E-2</v>
      </c>
      <c r="Z102" s="31">
        <f>('1-Kurs'!Z114/'1-Kurs'!Z$8)^(12/COUNT('1-Kurs'!Y$9:Y114))-1</f>
        <v>3.44024118422388E-2</v>
      </c>
      <c r="AA102" s="31">
        <f>('1-Kurs'!AA114/'1-Kurs'!AA$8)^(12/COUNT('1-Kurs'!Z$9:Z114))-1</f>
        <v>3.4245822747569044E-2</v>
      </c>
      <c r="AB102" s="31">
        <f>('1-Kurs'!AB114/'1-Kurs'!AB$8)^(12/COUNT('1-Kurs'!A$9:A114))-1</f>
        <v>3.3827301560800382E-2</v>
      </c>
      <c r="AC102" s="31">
        <f>('1-Kurs'!AC114/'1-Kurs'!AC$8)^(12/COUNT('1-Kurs'!B$9:B114))-1</f>
        <v>3.2999199969355963E-2</v>
      </c>
      <c r="AD102" s="31">
        <f>SUMPRODUCT(B102:AA102,'1-Kurs'!$B$6:$AA$6)</f>
        <v>9.431389199366905E-3</v>
      </c>
      <c r="AE102" s="31">
        <f t="shared" si="2"/>
        <v>2.4395912361433479E-2</v>
      </c>
    </row>
    <row r="103" spans="1:31" ht="12.75" x14ac:dyDescent="0.2">
      <c r="A103" s="9">
        <f>'2-artRendite'!A115</f>
        <v>36494</v>
      </c>
      <c r="B103" s="31">
        <f>('1-Kurs'!B115/'1-Kurs'!B$8)^(12/COUNT('1-Kurs'!A$9:A115))-1</f>
        <v>-2.2237667627703961E-2</v>
      </c>
      <c r="C103" s="31">
        <f>('1-Kurs'!C115/'1-Kurs'!C$8)^(12/COUNT('1-Kurs'!B$9:B115))-1</f>
        <v>6.4537426492125238E-2</v>
      </c>
      <c r="D103" s="31">
        <f>('1-Kurs'!D115/'1-Kurs'!D$8)^(12/COUNT('1-Kurs'!C$9:C115))-1</f>
        <v>0.10374321349007287</v>
      </c>
      <c r="E103" s="31">
        <f>('1-Kurs'!E115/'1-Kurs'!E$8)^(12/COUNT('1-Kurs'!D$9:D115))-1</f>
        <v>4.3763333429589935E-2</v>
      </c>
      <c r="F103" s="31">
        <f>('1-Kurs'!F115/'1-Kurs'!F$8)^(12/COUNT('1-Kurs'!E$9:E115))-1</f>
        <v>-4.5194529682970996E-2</v>
      </c>
      <c r="G103" s="31">
        <f>('1-Kurs'!G115/'1-Kurs'!G$8)^(12/COUNT('1-Kurs'!F$9:F115))-1</f>
        <v>2.2842532430388474E-2</v>
      </c>
      <c r="H103" s="31">
        <f>('1-Kurs'!H115/'1-Kurs'!H$8)^(12/COUNT('1-Kurs'!G$9:G115))-1</f>
        <v>-2.4431668374018556E-2</v>
      </c>
      <c r="I103" s="31">
        <f>('1-Kurs'!I115/'1-Kurs'!I$8)^(12/COUNT('1-Kurs'!H$9:H115))-1</f>
        <v>2.8918713781624916E-3</v>
      </c>
      <c r="J103" s="31">
        <f>('1-Kurs'!J115/'1-Kurs'!J$8)^(12/COUNT('1-Kurs'!I$9:I115))-1</f>
        <v>6.1538041590250225E-2</v>
      </c>
      <c r="K103" s="31">
        <f>('1-Kurs'!K115/'1-Kurs'!K$8)^(12/COUNT('1-Kurs'!J$9:J115))-1</f>
        <v>-3.5440451210403068E-2</v>
      </c>
      <c r="L103" s="31">
        <f>('1-Kurs'!L115/'1-Kurs'!L$8)^(12/COUNT('1-Kurs'!K$9:K115))-1</f>
        <v>3.9300757513758944E-2</v>
      </c>
      <c r="M103" s="31">
        <f>('1-Kurs'!M115/'1-Kurs'!M$8)^(12/COUNT('1-Kurs'!L$9:L115))-1</f>
        <v>-3.7995805290764184E-2</v>
      </c>
      <c r="N103" s="31">
        <f>('1-Kurs'!N115/'1-Kurs'!N$8)^(12/COUNT('1-Kurs'!M$9:M115))-1</f>
        <v>-4.2308016060566001E-3</v>
      </c>
      <c r="O103" s="31">
        <f>('1-Kurs'!O115/'1-Kurs'!O$8)^(12/COUNT('1-Kurs'!N$9:N115))-1</f>
        <v>2.5927075972258073E-2</v>
      </c>
      <c r="P103" s="31">
        <f>('1-Kurs'!P115/'1-Kurs'!P$8)^(12/COUNT('1-Kurs'!O$9:O115))-1</f>
        <v>1.1945635877431915E-2</v>
      </c>
      <c r="Q103" s="31">
        <f>('1-Kurs'!Q115/'1-Kurs'!Q$8)^(12/COUNT('1-Kurs'!P$9:P115))-1</f>
        <v>2.4742238829081886E-2</v>
      </c>
      <c r="R103" s="31">
        <f>('1-Kurs'!R115/'1-Kurs'!R$8)^(12/COUNT('1-Kurs'!Q$9:Q115))-1</f>
        <v>-2.1038941091180874E-2</v>
      </c>
      <c r="S103" s="31">
        <f>('1-Kurs'!S115/'1-Kurs'!S$8)^(12/COUNT('1-Kurs'!R$9:R115))-1</f>
        <v>3.6521968939606131E-2</v>
      </c>
      <c r="T103" s="31">
        <f>('1-Kurs'!T115/'1-Kurs'!T$8)^(12/COUNT('1-Kurs'!S$9:S115))-1</f>
        <v>5.5788188921645165E-2</v>
      </c>
      <c r="U103" s="31">
        <f>('1-Kurs'!U115/'1-Kurs'!U$8)^(12/COUNT('1-Kurs'!T$9:T115))-1</f>
        <v>-2.2088209834364658E-2</v>
      </c>
      <c r="V103" s="31">
        <f>('1-Kurs'!V115/'1-Kurs'!V$8)^(12/COUNT('1-Kurs'!U$9:U115))-1</f>
        <v>6.6719320408015426E-2</v>
      </c>
      <c r="W103" s="31">
        <f>('1-Kurs'!W115/'1-Kurs'!W$8)^(12/COUNT('1-Kurs'!V$9:V115))-1</f>
        <v>6.6688513396273574E-3</v>
      </c>
      <c r="X103" s="31">
        <f>('1-Kurs'!X115/'1-Kurs'!X$8)^(12/COUNT('1-Kurs'!W$9:W115))-1</f>
        <v>-0.12822771103727093</v>
      </c>
      <c r="Y103" s="31">
        <f>('1-Kurs'!Y115/'1-Kurs'!Y$8)^(12/COUNT('1-Kurs'!X$9:X115))-1</f>
        <v>-2.6114524163682873E-2</v>
      </c>
      <c r="Z103" s="31">
        <f>('1-Kurs'!Z115/'1-Kurs'!Z$8)^(12/COUNT('1-Kurs'!Y$9:Y115))-1</f>
        <v>3.9592630263219686E-2</v>
      </c>
      <c r="AA103" s="31">
        <f>('1-Kurs'!AA115/'1-Kurs'!AA$8)^(12/COUNT('1-Kurs'!Z$9:Z115))-1</f>
        <v>3.5464430147325476E-2</v>
      </c>
      <c r="AB103" s="31">
        <f>('1-Kurs'!AB115/'1-Kurs'!AB$8)^(12/COUNT('1-Kurs'!A$9:A115))-1</f>
        <v>3.515224384339688E-2</v>
      </c>
      <c r="AC103" s="31">
        <f>('1-Kurs'!AC115/'1-Kurs'!AC$8)^(12/COUNT('1-Kurs'!B$9:B115))-1</f>
        <v>3.5373927607244671E-2</v>
      </c>
      <c r="AD103" s="31">
        <f>SUMPRODUCT(B103:AA103,'1-Kurs'!$B$6:$AA$6)</f>
        <v>1.0576431042467025E-2</v>
      </c>
      <c r="AE103" s="31">
        <f t="shared" si="2"/>
        <v>2.4575812800929853E-2</v>
      </c>
    </row>
    <row r="104" spans="1:31" ht="12.75" x14ac:dyDescent="0.2">
      <c r="A104" s="9">
        <f>'2-artRendite'!A116</f>
        <v>36524</v>
      </c>
      <c r="B104" s="31">
        <f>('1-Kurs'!B116/'1-Kurs'!B$8)^(12/COUNT('1-Kurs'!A$9:A116))-1</f>
        <v>-1.5847899026122492E-2</v>
      </c>
      <c r="C104" s="31">
        <f>('1-Kurs'!C116/'1-Kurs'!C$8)^(12/COUNT('1-Kurs'!B$9:B116))-1</f>
        <v>7.5674904368956408E-2</v>
      </c>
      <c r="D104" s="31">
        <f>('1-Kurs'!D116/'1-Kurs'!D$8)^(12/COUNT('1-Kurs'!C$9:C116))-1</f>
        <v>9.5114802705968504E-2</v>
      </c>
      <c r="E104" s="31">
        <f>('1-Kurs'!E116/'1-Kurs'!E$8)^(12/COUNT('1-Kurs'!D$9:D116))-1</f>
        <v>5.0086139697310461E-2</v>
      </c>
      <c r="F104" s="31">
        <f>('1-Kurs'!F116/'1-Kurs'!F$8)^(12/COUNT('1-Kurs'!E$9:E116))-1</f>
        <v>-4.222113578717146E-2</v>
      </c>
      <c r="G104" s="31">
        <f>('1-Kurs'!G116/'1-Kurs'!G$8)^(12/COUNT('1-Kurs'!F$9:F116))-1</f>
        <v>2.3554289910537873E-2</v>
      </c>
      <c r="H104" s="31">
        <f>('1-Kurs'!H116/'1-Kurs'!H$8)^(12/COUNT('1-Kurs'!G$9:G116))-1</f>
        <v>-2.4997892302410674E-2</v>
      </c>
      <c r="I104" s="31">
        <f>('1-Kurs'!I116/'1-Kurs'!I$8)^(12/COUNT('1-Kurs'!H$9:H116))-1</f>
        <v>8.8787196135857727E-3</v>
      </c>
      <c r="J104" s="31">
        <f>('1-Kurs'!J116/'1-Kurs'!J$8)^(12/COUNT('1-Kurs'!I$9:I116))-1</f>
        <v>6.1148475697825777E-2</v>
      </c>
      <c r="K104" s="31">
        <f>('1-Kurs'!K116/'1-Kurs'!K$8)^(12/COUNT('1-Kurs'!J$9:J116))-1</f>
        <v>-3.7888825944244475E-2</v>
      </c>
      <c r="L104" s="31">
        <f>('1-Kurs'!L116/'1-Kurs'!L$8)^(12/COUNT('1-Kurs'!K$9:K116))-1</f>
        <v>3.8692013953912197E-2</v>
      </c>
      <c r="M104" s="31">
        <f>('1-Kurs'!M116/'1-Kurs'!M$8)^(12/COUNT('1-Kurs'!L$9:L116))-1</f>
        <v>-3.6422827545809278E-2</v>
      </c>
      <c r="N104" s="31">
        <f>('1-Kurs'!N116/'1-Kurs'!N$8)^(12/COUNT('1-Kurs'!M$9:M116))-1</f>
        <v>2.1404706064775958E-3</v>
      </c>
      <c r="O104" s="31">
        <f>('1-Kurs'!O116/'1-Kurs'!O$8)^(12/COUNT('1-Kurs'!N$9:N116))-1</f>
        <v>3.0735974471292504E-2</v>
      </c>
      <c r="P104" s="31">
        <f>('1-Kurs'!P116/'1-Kurs'!P$8)^(12/COUNT('1-Kurs'!O$9:O116))-1</f>
        <v>9.094385015605555E-3</v>
      </c>
      <c r="Q104" s="31">
        <f>('1-Kurs'!Q116/'1-Kurs'!Q$8)^(12/COUNT('1-Kurs'!P$9:P116))-1</f>
        <v>2.3503553559942603E-2</v>
      </c>
      <c r="R104" s="31">
        <f>('1-Kurs'!R116/'1-Kurs'!R$8)^(12/COUNT('1-Kurs'!Q$9:Q116))-1</f>
        <v>-2.8432284136801211E-2</v>
      </c>
      <c r="S104" s="31">
        <f>('1-Kurs'!S116/'1-Kurs'!S$8)^(12/COUNT('1-Kurs'!R$9:R116))-1</f>
        <v>4.3284243127402089E-2</v>
      </c>
      <c r="T104" s="31">
        <f>('1-Kurs'!T116/'1-Kurs'!T$8)^(12/COUNT('1-Kurs'!S$9:S116))-1</f>
        <v>5.9241594948862719E-2</v>
      </c>
      <c r="U104" s="31">
        <f>('1-Kurs'!U116/'1-Kurs'!U$8)^(12/COUNT('1-Kurs'!T$9:T116))-1</f>
        <v>-2.1846028931884365E-2</v>
      </c>
      <c r="V104" s="31">
        <f>('1-Kurs'!V116/'1-Kurs'!V$8)^(12/COUNT('1-Kurs'!U$9:U116))-1</f>
        <v>7.4255467381091567E-2</v>
      </c>
      <c r="W104" s="31">
        <f>('1-Kurs'!W116/'1-Kurs'!W$8)^(12/COUNT('1-Kurs'!V$9:V116))-1</f>
        <v>1.1833769445353415E-2</v>
      </c>
      <c r="X104" s="31">
        <f>('1-Kurs'!X116/'1-Kurs'!X$8)^(12/COUNT('1-Kurs'!W$9:W116))-1</f>
        <v>-0.13359874688111106</v>
      </c>
      <c r="Y104" s="31">
        <f>('1-Kurs'!Y116/'1-Kurs'!Y$8)^(12/COUNT('1-Kurs'!X$9:X116))-1</f>
        <v>-2.8565869878388384E-2</v>
      </c>
      <c r="Z104" s="31">
        <f>('1-Kurs'!Z116/'1-Kurs'!Z$8)^(12/COUNT('1-Kurs'!Y$9:Y116))-1</f>
        <v>4.4117265992546395E-2</v>
      </c>
      <c r="AA104" s="31">
        <f>('1-Kurs'!AA116/'1-Kurs'!AA$8)^(12/COUNT('1-Kurs'!Z$9:Z116))-1</f>
        <v>4.1056431166058616E-2</v>
      </c>
      <c r="AB104" s="31">
        <f>('1-Kurs'!AB116/'1-Kurs'!AB$8)^(12/COUNT('1-Kurs'!A$9:A116))-1</f>
        <v>3.6816892071399376E-2</v>
      </c>
      <c r="AC104" s="31">
        <f>('1-Kurs'!AC116/'1-Kurs'!AC$8)^(12/COUNT('1-Kurs'!B$9:B116))-1</f>
        <v>3.8304680803726177E-2</v>
      </c>
      <c r="AD104" s="31">
        <f>SUMPRODUCT(B104:AA104,'1-Kurs'!$B$6:$AA$6)</f>
        <v>1.2407345816491798E-2</v>
      </c>
      <c r="AE104" s="31">
        <f t="shared" si="2"/>
        <v>2.4409546254907578E-2</v>
      </c>
    </row>
    <row r="105" spans="1:31" ht="12.75" x14ac:dyDescent="0.2">
      <c r="A105" s="9">
        <f>'2-artRendite'!A117</f>
        <v>36556</v>
      </c>
      <c r="B105" s="31">
        <f>('1-Kurs'!B117/'1-Kurs'!B$8)^(12/COUNT('1-Kurs'!A$9:A117))-1</f>
        <v>-1.1065388204272275E-2</v>
      </c>
      <c r="C105" s="31">
        <f>('1-Kurs'!C117/'1-Kurs'!C$8)^(12/COUNT('1-Kurs'!B$9:B117))-1</f>
        <v>8.3170465523180193E-2</v>
      </c>
      <c r="D105" s="31">
        <f>('1-Kurs'!D117/'1-Kurs'!D$8)^(12/COUNT('1-Kurs'!C$9:C117))-1</f>
        <v>7.9812212351861422E-2</v>
      </c>
      <c r="E105" s="31">
        <f>('1-Kurs'!E117/'1-Kurs'!E$8)^(12/COUNT('1-Kurs'!D$9:D117))-1</f>
        <v>4.8345443035472391E-2</v>
      </c>
      <c r="F105" s="31">
        <f>('1-Kurs'!F117/'1-Kurs'!F$8)^(12/COUNT('1-Kurs'!E$9:E117))-1</f>
        <v>-3.3598041972724868E-2</v>
      </c>
      <c r="G105" s="31">
        <f>('1-Kurs'!G117/'1-Kurs'!G$8)^(12/COUNT('1-Kurs'!F$9:F117))-1</f>
        <v>3.8779382376004978E-2</v>
      </c>
      <c r="H105" s="31">
        <f>('1-Kurs'!H117/'1-Kurs'!H$8)^(12/COUNT('1-Kurs'!G$9:G117))-1</f>
        <v>-2.6326507458912185E-2</v>
      </c>
      <c r="I105" s="31">
        <f>('1-Kurs'!I117/'1-Kurs'!I$8)^(12/COUNT('1-Kurs'!H$9:H117))-1</f>
        <v>2.3541187049710866E-2</v>
      </c>
      <c r="J105" s="31">
        <f>('1-Kurs'!J117/'1-Kurs'!J$8)^(12/COUNT('1-Kurs'!I$9:I117))-1</f>
        <v>6.4158279971843424E-2</v>
      </c>
      <c r="K105" s="31">
        <f>('1-Kurs'!K117/'1-Kurs'!K$8)^(12/COUNT('1-Kurs'!J$9:J117))-1</f>
        <v>-3.0760874152717554E-2</v>
      </c>
      <c r="L105" s="31">
        <f>('1-Kurs'!L117/'1-Kurs'!L$8)^(12/COUNT('1-Kurs'!K$9:K117))-1</f>
        <v>3.9628600470167585E-2</v>
      </c>
      <c r="M105" s="31">
        <f>('1-Kurs'!M117/'1-Kurs'!M$8)^(12/COUNT('1-Kurs'!L$9:L117))-1</f>
        <v>-2.1254372736457583E-2</v>
      </c>
      <c r="N105" s="31">
        <f>('1-Kurs'!N117/'1-Kurs'!N$8)^(12/COUNT('1-Kurs'!M$9:M117))-1</f>
        <v>6.6710343863674026E-3</v>
      </c>
      <c r="O105" s="31">
        <f>('1-Kurs'!O117/'1-Kurs'!O$8)^(12/COUNT('1-Kurs'!N$9:N117))-1</f>
        <v>2.8127932988502469E-2</v>
      </c>
      <c r="P105" s="31">
        <f>('1-Kurs'!P117/'1-Kurs'!P$8)^(12/COUNT('1-Kurs'!O$9:O117))-1</f>
        <v>1.8277587395458594E-2</v>
      </c>
      <c r="Q105" s="31">
        <f>('1-Kurs'!Q117/'1-Kurs'!Q$8)^(12/COUNT('1-Kurs'!P$9:P117))-1</f>
        <v>3.428187108848868E-2</v>
      </c>
      <c r="R105" s="31">
        <f>('1-Kurs'!R117/'1-Kurs'!R$8)^(12/COUNT('1-Kurs'!Q$9:Q117))-1</f>
        <v>-2.3979558434957138E-2</v>
      </c>
      <c r="S105" s="31">
        <f>('1-Kurs'!S117/'1-Kurs'!S$8)^(12/COUNT('1-Kurs'!R$9:R117))-1</f>
        <v>2.9570828821254835E-2</v>
      </c>
      <c r="T105" s="31">
        <f>('1-Kurs'!T117/'1-Kurs'!T$8)^(12/COUNT('1-Kurs'!S$9:S117))-1</f>
        <v>7.2704515438374306E-2</v>
      </c>
      <c r="U105" s="31">
        <f>('1-Kurs'!U117/'1-Kurs'!U$8)^(12/COUNT('1-Kurs'!T$9:T117))-1</f>
        <v>-1.7819423307924076E-2</v>
      </c>
      <c r="V105" s="31">
        <f>('1-Kurs'!V117/'1-Kurs'!V$8)^(12/COUNT('1-Kurs'!U$9:U117))-1</f>
        <v>8.7055319912716644E-2</v>
      </c>
      <c r="W105" s="31">
        <f>('1-Kurs'!W117/'1-Kurs'!W$8)^(12/COUNT('1-Kurs'!V$9:V117))-1</f>
        <v>2.5146571642455928E-3</v>
      </c>
      <c r="X105" s="31">
        <f>('1-Kurs'!X117/'1-Kurs'!X$8)^(12/COUNT('1-Kurs'!W$9:W117))-1</f>
        <v>-0.13690467463704714</v>
      </c>
      <c r="Y105" s="31">
        <f>('1-Kurs'!Y117/'1-Kurs'!Y$8)^(12/COUNT('1-Kurs'!X$9:X117))-1</f>
        <v>-3.2777593401099425E-2</v>
      </c>
      <c r="Z105" s="31">
        <f>('1-Kurs'!Z117/'1-Kurs'!Z$8)^(12/COUNT('1-Kurs'!Y$9:Y117))-1</f>
        <v>5.2885460557956732E-2</v>
      </c>
      <c r="AA105" s="31">
        <f>('1-Kurs'!AA117/'1-Kurs'!AA$8)^(12/COUNT('1-Kurs'!Z$9:Z117))-1</f>
        <v>3.5796237844783141E-2</v>
      </c>
      <c r="AB105" s="31">
        <f>('1-Kurs'!AB117/'1-Kurs'!AB$8)^(12/COUNT('1-Kurs'!A$9:A117))-1</f>
        <v>4.0361697148923126E-2</v>
      </c>
      <c r="AC105" s="31">
        <f>('1-Kurs'!AC117/'1-Kurs'!AC$8)^(12/COUNT('1-Kurs'!B$9:B117))-1</f>
        <v>4.3997714385072051E-2</v>
      </c>
      <c r="AD105" s="31">
        <f>SUMPRODUCT(B105:AA105,'1-Kurs'!$B$6:$AA$6)</f>
        <v>1.5801330079626041E-2</v>
      </c>
      <c r="AE105" s="31">
        <f t="shared" si="2"/>
        <v>2.4560367069297085E-2</v>
      </c>
    </row>
    <row r="106" spans="1:31" ht="12.75" x14ac:dyDescent="0.2">
      <c r="A106" s="9">
        <f>'2-artRendite'!A118</f>
        <v>36585</v>
      </c>
      <c r="B106" s="31">
        <f>('1-Kurs'!B118/'1-Kurs'!B$8)^(12/COUNT('1-Kurs'!A$9:A118))-1</f>
        <v>-1.8773872432951588E-2</v>
      </c>
      <c r="C106" s="31">
        <f>('1-Kurs'!C118/'1-Kurs'!C$8)^(12/COUNT('1-Kurs'!B$9:B118))-1</f>
        <v>9.3637781120285091E-2</v>
      </c>
      <c r="D106" s="31">
        <f>('1-Kurs'!D118/'1-Kurs'!D$8)^(12/COUNT('1-Kurs'!C$9:C118))-1</f>
        <v>6.4795846489055009E-2</v>
      </c>
      <c r="E106" s="31">
        <f>('1-Kurs'!E118/'1-Kurs'!E$8)^(12/COUNT('1-Kurs'!D$9:D118))-1</f>
        <v>3.9835635550063975E-2</v>
      </c>
      <c r="F106" s="31">
        <f>('1-Kurs'!F118/'1-Kurs'!F$8)^(12/COUNT('1-Kurs'!E$9:E118))-1</f>
        <v>-3.480459688615678E-2</v>
      </c>
      <c r="G106" s="31">
        <f>('1-Kurs'!G118/'1-Kurs'!G$8)^(12/COUNT('1-Kurs'!F$9:F118))-1</f>
        <v>3.6570520642989601E-2</v>
      </c>
      <c r="H106" s="31">
        <f>('1-Kurs'!H118/'1-Kurs'!H$8)^(12/COUNT('1-Kurs'!G$9:G118))-1</f>
        <v>-2.2675012383719939E-2</v>
      </c>
      <c r="I106" s="31">
        <f>('1-Kurs'!I118/'1-Kurs'!I$8)^(12/COUNT('1-Kurs'!H$9:H118))-1</f>
        <v>3.0548451299781565E-2</v>
      </c>
      <c r="J106" s="31">
        <f>('1-Kurs'!J118/'1-Kurs'!J$8)^(12/COUNT('1-Kurs'!I$9:I118))-1</f>
        <v>6.1656040617508845E-2</v>
      </c>
      <c r="K106" s="31">
        <f>('1-Kurs'!K118/'1-Kurs'!K$8)^(12/COUNT('1-Kurs'!J$9:J118))-1</f>
        <v>-3.3890003246213496E-2</v>
      </c>
      <c r="L106" s="31">
        <f>('1-Kurs'!L118/'1-Kurs'!L$8)^(12/COUNT('1-Kurs'!K$9:K118))-1</f>
        <v>3.8389041435534121E-2</v>
      </c>
      <c r="M106" s="31">
        <f>('1-Kurs'!M118/'1-Kurs'!M$8)^(12/COUNT('1-Kurs'!L$9:L118))-1</f>
        <v>-1.4890446421091164E-2</v>
      </c>
      <c r="N106" s="31">
        <f>('1-Kurs'!N118/'1-Kurs'!N$8)^(12/COUNT('1-Kurs'!M$9:M118))-1</f>
        <v>1.8971489619324711E-2</v>
      </c>
      <c r="O106" s="31">
        <f>('1-Kurs'!O118/'1-Kurs'!O$8)^(12/COUNT('1-Kurs'!N$9:N118))-1</f>
        <v>2.3626704929511799E-2</v>
      </c>
      <c r="P106" s="31">
        <f>('1-Kurs'!P118/'1-Kurs'!P$8)^(12/COUNT('1-Kurs'!O$9:O118))-1</f>
        <v>1.7198348568814747E-2</v>
      </c>
      <c r="Q106" s="31">
        <f>('1-Kurs'!Q118/'1-Kurs'!Q$8)^(12/COUNT('1-Kurs'!P$9:P118))-1</f>
        <v>3.5827016647894006E-2</v>
      </c>
      <c r="R106" s="31">
        <f>('1-Kurs'!R118/'1-Kurs'!R$8)^(12/COUNT('1-Kurs'!Q$9:Q118))-1</f>
        <v>-3.0271226712178079E-2</v>
      </c>
      <c r="S106" s="31">
        <f>('1-Kurs'!S118/'1-Kurs'!S$8)^(12/COUNT('1-Kurs'!R$9:R118))-1</f>
        <v>1.7477732954032543E-2</v>
      </c>
      <c r="T106" s="31">
        <f>('1-Kurs'!T118/'1-Kurs'!T$8)^(12/COUNT('1-Kurs'!S$9:S118))-1</f>
        <v>8.9593151612483046E-2</v>
      </c>
      <c r="U106" s="31">
        <f>('1-Kurs'!U118/'1-Kurs'!U$8)^(12/COUNT('1-Kurs'!T$9:T118))-1</f>
        <v>-2.0661219437516865E-2</v>
      </c>
      <c r="V106" s="31">
        <f>('1-Kurs'!V118/'1-Kurs'!V$8)^(12/COUNT('1-Kurs'!U$9:U118))-1</f>
        <v>0.10007967725047973</v>
      </c>
      <c r="W106" s="31">
        <f>('1-Kurs'!W118/'1-Kurs'!W$8)^(12/COUNT('1-Kurs'!V$9:V118))-1</f>
        <v>-2.7285670438126353E-3</v>
      </c>
      <c r="X106" s="31">
        <f>('1-Kurs'!X118/'1-Kurs'!X$8)^(12/COUNT('1-Kurs'!W$9:W118))-1</f>
        <v>-0.14092887103543128</v>
      </c>
      <c r="Y106" s="31">
        <f>('1-Kurs'!Y118/'1-Kurs'!Y$8)^(12/COUNT('1-Kurs'!X$9:X118))-1</f>
        <v>-3.7537368344415234E-2</v>
      </c>
      <c r="Z106" s="31">
        <f>('1-Kurs'!Z118/'1-Kurs'!Z$8)^(12/COUNT('1-Kurs'!Y$9:Y118))-1</f>
        <v>5.7057947099019124E-2</v>
      </c>
      <c r="AA106" s="31">
        <f>('1-Kurs'!AA118/'1-Kurs'!AA$8)^(12/COUNT('1-Kurs'!Z$9:Z118))-1</f>
        <v>2.9727801849330326E-2</v>
      </c>
      <c r="AB106" s="31">
        <f>('1-Kurs'!AB118/'1-Kurs'!AB$8)^(12/COUNT('1-Kurs'!A$9:A118))-1</f>
        <v>3.9765181167733532E-2</v>
      </c>
      <c r="AC106" s="31">
        <f>('1-Kurs'!AC118/'1-Kurs'!AC$8)^(12/COUNT('1-Kurs'!B$9:B118))-1</f>
        <v>4.5563758829850087E-2</v>
      </c>
      <c r="AD106" s="31">
        <f>SUMPRODUCT(B106:AA106,'1-Kurs'!$B$6:$AA$6)</f>
        <v>1.5301230913177736E-2</v>
      </c>
      <c r="AE106" s="31">
        <f t="shared" si="2"/>
        <v>2.4463950254555798E-2</v>
      </c>
    </row>
    <row r="107" spans="1:31" ht="12.75" x14ac:dyDescent="0.2">
      <c r="A107" s="9">
        <f>'2-artRendite'!A119</f>
        <v>36616</v>
      </c>
      <c r="B107" s="31">
        <f>('1-Kurs'!B119/'1-Kurs'!B$8)^(12/COUNT('1-Kurs'!A$9:A119))-1</f>
        <v>-2.1024647953078457E-2</v>
      </c>
      <c r="C107" s="31">
        <f>('1-Kurs'!C119/'1-Kurs'!C$8)^(12/COUNT('1-Kurs'!B$9:B119))-1</f>
        <v>9.2458799878788689E-2</v>
      </c>
      <c r="D107" s="31">
        <f>('1-Kurs'!D119/'1-Kurs'!D$8)^(12/COUNT('1-Kurs'!C$9:C119))-1</f>
        <v>6.8493938791393649E-2</v>
      </c>
      <c r="E107" s="31">
        <f>('1-Kurs'!E119/'1-Kurs'!E$8)^(12/COUNT('1-Kurs'!D$9:D119))-1</f>
        <v>4.1010467960017394E-2</v>
      </c>
      <c r="F107" s="31">
        <f>('1-Kurs'!F119/'1-Kurs'!F$8)^(12/COUNT('1-Kurs'!E$9:E119))-1</f>
        <v>-2.8514421235649956E-2</v>
      </c>
      <c r="G107" s="31">
        <f>('1-Kurs'!G119/'1-Kurs'!G$8)^(12/COUNT('1-Kurs'!F$9:F119))-1</f>
        <v>3.6042945246399505E-2</v>
      </c>
      <c r="H107" s="31">
        <f>('1-Kurs'!H119/'1-Kurs'!H$8)^(12/COUNT('1-Kurs'!G$9:G119))-1</f>
        <v>-2.7601421704771978E-2</v>
      </c>
      <c r="I107" s="31">
        <f>('1-Kurs'!I119/'1-Kurs'!I$8)^(12/COUNT('1-Kurs'!H$9:H119))-1</f>
        <v>2.545127447003126E-2</v>
      </c>
      <c r="J107" s="31">
        <f>('1-Kurs'!J119/'1-Kurs'!J$8)^(12/COUNT('1-Kurs'!I$9:I119))-1</f>
        <v>6.1054054189936036E-2</v>
      </c>
      <c r="K107" s="31">
        <f>('1-Kurs'!K119/'1-Kurs'!K$8)^(12/COUNT('1-Kurs'!J$9:J119))-1</f>
        <v>-2.3937784026397013E-2</v>
      </c>
      <c r="L107" s="31">
        <f>('1-Kurs'!L119/'1-Kurs'!L$8)^(12/COUNT('1-Kurs'!K$9:K119))-1</f>
        <v>4.002023598780724E-2</v>
      </c>
      <c r="M107" s="31">
        <f>('1-Kurs'!M119/'1-Kurs'!M$8)^(12/COUNT('1-Kurs'!L$9:L119))-1</f>
        <v>-7.7194390841884841E-3</v>
      </c>
      <c r="N107" s="31">
        <f>('1-Kurs'!N119/'1-Kurs'!N$8)^(12/COUNT('1-Kurs'!M$9:M119))-1</f>
        <v>2.3628413258858671E-2</v>
      </c>
      <c r="O107" s="31">
        <f>('1-Kurs'!O119/'1-Kurs'!O$8)^(12/COUNT('1-Kurs'!N$9:N119))-1</f>
        <v>2.2588798495154494E-2</v>
      </c>
      <c r="P107" s="31">
        <f>('1-Kurs'!P119/'1-Kurs'!P$8)^(12/COUNT('1-Kurs'!O$9:O119))-1</f>
        <v>2.4798846577662959E-2</v>
      </c>
      <c r="Q107" s="31">
        <f>('1-Kurs'!Q119/'1-Kurs'!Q$8)^(12/COUNT('1-Kurs'!P$9:P119))-1</f>
        <v>4.0643514395369396E-2</v>
      </c>
      <c r="R107" s="31">
        <f>('1-Kurs'!R119/'1-Kurs'!R$8)^(12/COUNT('1-Kurs'!Q$9:Q119))-1</f>
        <v>-1.4094040524325613E-2</v>
      </c>
      <c r="S107" s="31">
        <f>('1-Kurs'!S119/'1-Kurs'!S$8)^(12/COUNT('1-Kurs'!R$9:R119))-1</f>
        <v>3.6462160548480282E-2</v>
      </c>
      <c r="T107" s="31">
        <f>('1-Kurs'!T119/'1-Kurs'!T$8)^(12/COUNT('1-Kurs'!S$9:S119))-1</f>
        <v>8.4877654403584302E-2</v>
      </c>
      <c r="U107" s="31">
        <f>('1-Kurs'!U119/'1-Kurs'!U$8)^(12/COUNT('1-Kurs'!T$9:T119))-1</f>
        <v>-1.8629802316205923E-2</v>
      </c>
      <c r="V107" s="31">
        <f>('1-Kurs'!V119/'1-Kurs'!V$8)^(12/COUNT('1-Kurs'!U$9:U119))-1</f>
        <v>9.1438614909477467E-2</v>
      </c>
      <c r="W107" s="31">
        <f>('1-Kurs'!W119/'1-Kurs'!W$8)^(12/COUNT('1-Kurs'!V$9:V119))-1</f>
        <v>7.2023485446259805E-4</v>
      </c>
      <c r="X107" s="31">
        <f>('1-Kurs'!X119/'1-Kurs'!X$8)^(12/COUNT('1-Kurs'!W$9:W119))-1</f>
        <v>-0.13669001005513337</v>
      </c>
      <c r="Y107" s="31">
        <f>('1-Kurs'!Y119/'1-Kurs'!Y$8)^(12/COUNT('1-Kurs'!X$9:X119))-1</f>
        <v>-3.9216625722477527E-2</v>
      </c>
      <c r="Z107" s="31">
        <f>('1-Kurs'!Z119/'1-Kurs'!Z$8)^(12/COUNT('1-Kurs'!Y$9:Y119))-1</f>
        <v>6.3450878067950356E-2</v>
      </c>
      <c r="AA107" s="31">
        <f>('1-Kurs'!AA119/'1-Kurs'!AA$8)^(12/COUNT('1-Kurs'!Z$9:Z119))-1</f>
        <v>2.6438185799805503E-2</v>
      </c>
      <c r="AB107" s="31">
        <f>('1-Kurs'!AB119/'1-Kurs'!AB$8)^(12/COUNT('1-Kurs'!A$9:A119))-1</f>
        <v>4.2337022283579495E-2</v>
      </c>
      <c r="AC107" s="31">
        <f>('1-Kurs'!AC119/'1-Kurs'!AC$8)^(12/COUNT('1-Kurs'!B$9:B119))-1</f>
        <v>4.6234958824511674E-2</v>
      </c>
      <c r="AD107" s="31">
        <f>SUMPRODUCT(B107:AA107,'1-Kurs'!$B$6:$AA$6)</f>
        <v>1.7775031738959671E-2</v>
      </c>
      <c r="AE107" s="31">
        <f t="shared" si="2"/>
        <v>2.4561990544619824E-2</v>
      </c>
    </row>
    <row r="108" spans="1:31" ht="12.75" x14ac:dyDescent="0.2">
      <c r="A108" s="9">
        <f>'2-artRendite'!A120</f>
        <v>36644</v>
      </c>
      <c r="B108" s="31">
        <f>('1-Kurs'!B120/'1-Kurs'!B$8)^(12/COUNT('1-Kurs'!A$9:A120))-1</f>
        <v>-2.5633109932231002E-2</v>
      </c>
      <c r="C108" s="31">
        <f>('1-Kurs'!C120/'1-Kurs'!C$8)^(12/COUNT('1-Kurs'!B$9:B120))-1</f>
        <v>8.8051479033064428E-2</v>
      </c>
      <c r="D108" s="31">
        <f>('1-Kurs'!D120/'1-Kurs'!D$8)^(12/COUNT('1-Kurs'!C$9:C120))-1</f>
        <v>5.8463731086326298E-2</v>
      </c>
      <c r="E108" s="31">
        <f>('1-Kurs'!E120/'1-Kurs'!E$8)^(12/COUNT('1-Kurs'!D$9:D120))-1</f>
        <v>3.8636169309099078E-2</v>
      </c>
      <c r="F108" s="31">
        <f>('1-Kurs'!F120/'1-Kurs'!F$8)^(12/COUNT('1-Kurs'!E$9:E120))-1</f>
        <v>-3.3422097517949556E-2</v>
      </c>
      <c r="G108" s="31">
        <f>('1-Kurs'!G120/'1-Kurs'!G$8)^(12/COUNT('1-Kurs'!F$9:F120))-1</f>
        <v>2.7697686922974807E-2</v>
      </c>
      <c r="H108" s="31">
        <f>('1-Kurs'!H120/'1-Kurs'!H$8)^(12/COUNT('1-Kurs'!G$9:G120))-1</f>
        <v>-2.9403747182961015E-2</v>
      </c>
      <c r="I108" s="31">
        <f>('1-Kurs'!I120/'1-Kurs'!I$8)^(12/COUNT('1-Kurs'!H$9:H120))-1</f>
        <v>2.6431528259523329E-2</v>
      </c>
      <c r="J108" s="31">
        <f>('1-Kurs'!J120/'1-Kurs'!J$8)^(12/COUNT('1-Kurs'!I$9:I120))-1</f>
        <v>5.4437532839430647E-2</v>
      </c>
      <c r="K108" s="31">
        <f>('1-Kurs'!K120/'1-Kurs'!K$8)^(12/COUNT('1-Kurs'!J$9:J120))-1</f>
        <v>-1.8359184607414702E-2</v>
      </c>
      <c r="L108" s="31">
        <f>('1-Kurs'!L120/'1-Kurs'!L$8)^(12/COUNT('1-Kurs'!K$9:K120))-1</f>
        <v>4.063488665055659E-2</v>
      </c>
      <c r="M108" s="31">
        <f>('1-Kurs'!M120/'1-Kurs'!M$8)^(12/COUNT('1-Kurs'!L$9:L120))-1</f>
        <v>-8.9939880725797838E-4</v>
      </c>
      <c r="N108" s="31">
        <f>('1-Kurs'!N120/'1-Kurs'!N$8)^(12/COUNT('1-Kurs'!M$9:M120))-1</f>
        <v>2.3689891749634651E-2</v>
      </c>
      <c r="O108" s="31">
        <f>('1-Kurs'!O120/'1-Kurs'!O$8)^(12/COUNT('1-Kurs'!N$9:N120))-1</f>
        <v>2.1321675188703315E-2</v>
      </c>
      <c r="P108" s="31">
        <f>('1-Kurs'!P120/'1-Kurs'!P$8)^(12/COUNT('1-Kurs'!O$9:O120))-1</f>
        <v>2.135797678267437E-2</v>
      </c>
      <c r="Q108" s="31">
        <f>('1-Kurs'!Q120/'1-Kurs'!Q$8)^(12/COUNT('1-Kurs'!P$9:P120))-1</f>
        <v>3.9464152577495026E-2</v>
      </c>
      <c r="R108" s="31">
        <f>('1-Kurs'!R120/'1-Kurs'!R$8)^(12/COUNT('1-Kurs'!Q$9:Q120))-1</f>
        <v>-1.7055822142215571E-2</v>
      </c>
      <c r="S108" s="31">
        <f>('1-Kurs'!S120/'1-Kurs'!S$8)^(12/COUNT('1-Kurs'!R$9:R120))-1</f>
        <v>5.0259986714799476E-2</v>
      </c>
      <c r="T108" s="31">
        <f>('1-Kurs'!T120/'1-Kurs'!T$8)^(12/COUNT('1-Kurs'!S$9:S120))-1</f>
        <v>8.2396946135784077E-2</v>
      </c>
      <c r="U108" s="31">
        <f>('1-Kurs'!U120/'1-Kurs'!U$8)^(12/COUNT('1-Kurs'!T$9:T120))-1</f>
        <v>-2.5982163192480257E-2</v>
      </c>
      <c r="V108" s="31">
        <f>('1-Kurs'!V120/'1-Kurs'!V$8)^(12/COUNT('1-Kurs'!U$9:U120))-1</f>
        <v>8.8858696378787627E-2</v>
      </c>
      <c r="W108" s="31">
        <f>('1-Kurs'!W120/'1-Kurs'!W$8)^(12/COUNT('1-Kurs'!V$9:V120))-1</f>
        <v>6.14560150040111E-3</v>
      </c>
      <c r="X108" s="31">
        <f>('1-Kurs'!X120/'1-Kurs'!X$8)^(12/COUNT('1-Kurs'!W$9:W120))-1</f>
        <v>-0.14197271283943658</v>
      </c>
      <c r="Y108" s="31">
        <f>('1-Kurs'!Y120/'1-Kurs'!Y$8)^(12/COUNT('1-Kurs'!X$9:X120))-1</f>
        <v>-4.601039989579081E-2</v>
      </c>
      <c r="Z108" s="31">
        <f>('1-Kurs'!Z120/'1-Kurs'!Z$8)^(12/COUNT('1-Kurs'!Y$9:Y120))-1</f>
        <v>6.5873188273380734E-2</v>
      </c>
      <c r="AA108" s="31">
        <f>('1-Kurs'!AA120/'1-Kurs'!AA$8)^(12/COUNT('1-Kurs'!Z$9:Z120))-1</f>
        <v>2.6783700588961734E-2</v>
      </c>
      <c r="AB108" s="31">
        <f>('1-Kurs'!AB120/'1-Kurs'!AB$8)^(12/COUNT('1-Kurs'!A$9:A120))-1</f>
        <v>4.0612172811105518E-2</v>
      </c>
      <c r="AC108" s="31">
        <f>('1-Kurs'!AC120/'1-Kurs'!AC$8)^(12/COUNT('1-Kurs'!B$9:B120))-1</f>
        <v>4.4429303396348985E-2</v>
      </c>
      <c r="AD108" s="31">
        <f>SUMPRODUCT(B108:AA108,'1-Kurs'!$B$6:$AA$6)</f>
        <v>1.6221776687456151E-2</v>
      </c>
      <c r="AE108" s="31">
        <f t="shared" si="2"/>
        <v>2.4390396123649367E-2</v>
      </c>
    </row>
    <row r="109" spans="1:31" ht="12.75" x14ac:dyDescent="0.2">
      <c r="A109" s="9">
        <f>'2-artRendite'!A121</f>
        <v>36677</v>
      </c>
      <c r="B109" s="31">
        <f>('1-Kurs'!B121/'1-Kurs'!B$8)^(12/COUNT('1-Kurs'!A$9:A121))-1</f>
        <v>-2.644137894517451E-2</v>
      </c>
      <c r="C109" s="31">
        <f>('1-Kurs'!C121/'1-Kurs'!C$8)^(12/COUNT('1-Kurs'!B$9:B121))-1</f>
        <v>0.10410330010486457</v>
      </c>
      <c r="D109" s="31">
        <f>('1-Kurs'!D121/'1-Kurs'!D$8)^(12/COUNT('1-Kurs'!C$9:C121))-1</f>
        <v>5.2668390818739974E-2</v>
      </c>
      <c r="E109" s="31">
        <f>('1-Kurs'!E121/'1-Kurs'!E$8)^(12/COUNT('1-Kurs'!D$9:D121))-1</f>
        <v>4.1426684018800897E-2</v>
      </c>
      <c r="F109" s="31">
        <f>('1-Kurs'!F121/'1-Kurs'!F$8)^(12/COUNT('1-Kurs'!E$9:E121))-1</f>
        <v>-3.5712859632887173E-2</v>
      </c>
      <c r="G109" s="31">
        <f>('1-Kurs'!G121/'1-Kurs'!G$8)^(12/COUNT('1-Kurs'!F$9:F121))-1</f>
        <v>4.0721447877392514E-2</v>
      </c>
      <c r="H109" s="31">
        <f>('1-Kurs'!H121/'1-Kurs'!H$8)^(12/COUNT('1-Kurs'!G$9:G121))-1</f>
        <v>-2.9574513856729268E-2</v>
      </c>
      <c r="I109" s="31">
        <f>('1-Kurs'!I121/'1-Kurs'!I$8)^(12/COUNT('1-Kurs'!H$9:H121))-1</f>
        <v>3.7841916855827051E-2</v>
      </c>
      <c r="J109" s="31">
        <f>('1-Kurs'!J121/'1-Kurs'!J$8)^(12/COUNT('1-Kurs'!I$9:I121))-1</f>
        <v>6.3189065743987527E-2</v>
      </c>
      <c r="K109" s="31">
        <f>('1-Kurs'!K121/'1-Kurs'!K$8)^(12/COUNT('1-Kurs'!J$9:J121))-1</f>
        <v>-2.7740418323803584E-2</v>
      </c>
      <c r="L109" s="31">
        <f>('1-Kurs'!L121/'1-Kurs'!L$8)^(12/COUNT('1-Kurs'!K$9:K121))-1</f>
        <v>3.6492173100658887E-2</v>
      </c>
      <c r="M109" s="31">
        <f>('1-Kurs'!M121/'1-Kurs'!M$8)^(12/COUNT('1-Kurs'!L$9:L121))-1</f>
        <v>3.4409049900485877E-2</v>
      </c>
      <c r="N109" s="31">
        <f>('1-Kurs'!N121/'1-Kurs'!N$8)^(12/COUNT('1-Kurs'!M$9:M121))-1</f>
        <v>1.408494613874689E-2</v>
      </c>
      <c r="O109" s="31">
        <f>('1-Kurs'!O121/'1-Kurs'!O$8)^(12/COUNT('1-Kurs'!N$9:N121))-1</f>
        <v>2.063331875572616E-2</v>
      </c>
      <c r="P109" s="31">
        <f>('1-Kurs'!P121/'1-Kurs'!P$8)^(12/COUNT('1-Kurs'!O$9:O121))-1</f>
        <v>1.730125500743207E-2</v>
      </c>
      <c r="Q109" s="31">
        <f>('1-Kurs'!Q121/'1-Kurs'!Q$8)^(12/COUNT('1-Kurs'!P$9:P121))-1</f>
        <v>4.3075217776661789E-2</v>
      </c>
      <c r="R109" s="31">
        <f>('1-Kurs'!R121/'1-Kurs'!R$8)^(12/COUNT('1-Kurs'!Q$9:Q121))-1</f>
        <v>-2.9687638240132319E-2</v>
      </c>
      <c r="S109" s="31">
        <f>('1-Kurs'!S121/'1-Kurs'!S$8)^(12/COUNT('1-Kurs'!R$9:R121))-1</f>
        <v>6.483266073913363E-2</v>
      </c>
      <c r="T109" s="31">
        <f>('1-Kurs'!T121/'1-Kurs'!T$8)^(12/COUNT('1-Kurs'!S$9:S121))-1</f>
        <v>0.10602795040860102</v>
      </c>
      <c r="U109" s="31">
        <f>('1-Kurs'!U121/'1-Kurs'!U$8)^(12/COUNT('1-Kurs'!T$9:T121))-1</f>
        <v>-1.7338704373723535E-2</v>
      </c>
      <c r="V109" s="31">
        <f>('1-Kurs'!V121/'1-Kurs'!V$8)^(12/COUNT('1-Kurs'!U$9:U121))-1</f>
        <v>0.10376718057189982</v>
      </c>
      <c r="W109" s="31">
        <f>('1-Kurs'!W121/'1-Kurs'!W$8)^(12/COUNT('1-Kurs'!V$9:V121))-1</f>
        <v>3.2181562190982671E-3</v>
      </c>
      <c r="X109" s="31">
        <f>('1-Kurs'!X121/'1-Kurs'!X$8)^(12/COUNT('1-Kurs'!W$9:W121))-1</f>
        <v>-0.13259110927959517</v>
      </c>
      <c r="Y109" s="31">
        <f>('1-Kurs'!Y121/'1-Kurs'!Y$8)^(12/COUNT('1-Kurs'!X$9:X121))-1</f>
        <v>-4.6036770156213769E-2</v>
      </c>
      <c r="Z109" s="31">
        <f>('1-Kurs'!Z121/'1-Kurs'!Z$8)^(12/COUNT('1-Kurs'!Y$9:Y121))-1</f>
        <v>7.4801242064917339E-2</v>
      </c>
      <c r="AA109" s="31">
        <f>('1-Kurs'!AA121/'1-Kurs'!AA$8)^(12/COUNT('1-Kurs'!Z$9:Z121))-1</f>
        <v>2.5943089160417543E-2</v>
      </c>
      <c r="AB109" s="31">
        <f>('1-Kurs'!AB121/'1-Kurs'!AB$8)^(12/COUNT('1-Kurs'!A$9:A121))-1</f>
        <v>4.540628561925053E-2</v>
      </c>
      <c r="AC109" s="31">
        <f>('1-Kurs'!AC121/'1-Kurs'!AC$8)^(12/COUNT('1-Kurs'!B$9:B121))-1</f>
        <v>5.1273809902822487E-2</v>
      </c>
      <c r="AD109" s="31">
        <f>SUMPRODUCT(B109:AA109,'1-Kurs'!$B$6:$AA$6)</f>
        <v>2.074667894058202E-2</v>
      </c>
      <c r="AE109" s="31">
        <f t="shared" si="2"/>
        <v>2.4659606678668511E-2</v>
      </c>
    </row>
    <row r="110" spans="1:31" ht="12.75" x14ac:dyDescent="0.2">
      <c r="A110" s="9">
        <f>'2-artRendite'!A122</f>
        <v>36707</v>
      </c>
      <c r="B110" s="31">
        <f>('1-Kurs'!B122/'1-Kurs'!B$8)^(12/COUNT('1-Kurs'!A$9:A122))-1</f>
        <v>-1.8533693828551301E-2</v>
      </c>
      <c r="C110" s="31">
        <f>('1-Kurs'!C122/'1-Kurs'!C$8)^(12/COUNT('1-Kurs'!B$9:B122))-1</f>
        <v>0.11650584027506539</v>
      </c>
      <c r="D110" s="31">
        <f>('1-Kurs'!D122/'1-Kurs'!D$8)^(12/COUNT('1-Kurs'!C$9:C122))-1</f>
        <v>4.2049444920120527E-2</v>
      </c>
      <c r="E110" s="31">
        <f>('1-Kurs'!E122/'1-Kurs'!E$8)^(12/COUNT('1-Kurs'!D$9:D122))-1</f>
        <v>4.2059902380029657E-2</v>
      </c>
      <c r="F110" s="31">
        <f>('1-Kurs'!F122/'1-Kurs'!F$8)^(12/COUNT('1-Kurs'!E$9:E122))-1</f>
        <v>-5.3031241111902494E-2</v>
      </c>
      <c r="G110" s="31">
        <f>('1-Kurs'!G122/'1-Kurs'!G$8)^(12/COUNT('1-Kurs'!F$9:F122))-1</f>
        <v>2.2843415969055814E-2</v>
      </c>
      <c r="H110" s="31">
        <f>('1-Kurs'!H122/'1-Kurs'!H$8)^(12/COUNT('1-Kurs'!G$9:G122))-1</f>
        <v>-2.2777901991256511E-2</v>
      </c>
      <c r="I110" s="31">
        <f>('1-Kurs'!I122/'1-Kurs'!I$8)^(12/COUNT('1-Kurs'!H$9:H122))-1</f>
        <v>5.3102268256970397E-2</v>
      </c>
      <c r="J110" s="31">
        <f>('1-Kurs'!J122/'1-Kurs'!J$8)^(12/COUNT('1-Kurs'!I$9:I122))-1</f>
        <v>6.1164776484378791E-2</v>
      </c>
      <c r="K110" s="31">
        <f>('1-Kurs'!K122/'1-Kurs'!K$8)^(12/COUNT('1-Kurs'!J$9:J122))-1</f>
        <v>-2.589723891068807E-2</v>
      </c>
      <c r="L110" s="31">
        <f>('1-Kurs'!L122/'1-Kurs'!L$8)^(12/COUNT('1-Kurs'!K$9:K122))-1</f>
        <v>3.5837242712888351E-2</v>
      </c>
      <c r="M110" s="31">
        <f>('1-Kurs'!M122/'1-Kurs'!M$8)^(12/COUNT('1-Kurs'!L$9:L122))-1</f>
        <v>3.7841747315521035E-2</v>
      </c>
      <c r="N110" s="31">
        <f>('1-Kurs'!N122/'1-Kurs'!N$8)^(12/COUNT('1-Kurs'!M$9:M122))-1</f>
        <v>5.428214947750698E-3</v>
      </c>
      <c r="O110" s="31">
        <f>('1-Kurs'!O122/'1-Kurs'!O$8)^(12/COUNT('1-Kurs'!N$9:N122))-1</f>
        <v>2.2543669067920602E-2</v>
      </c>
      <c r="P110" s="31">
        <f>('1-Kurs'!P122/'1-Kurs'!P$8)^(12/COUNT('1-Kurs'!O$9:O122))-1</f>
        <v>7.8578335998160664E-3</v>
      </c>
      <c r="Q110" s="31">
        <f>('1-Kurs'!Q122/'1-Kurs'!Q$8)^(12/COUNT('1-Kurs'!P$9:P122))-1</f>
        <v>3.2706694244946766E-2</v>
      </c>
      <c r="R110" s="31">
        <f>('1-Kurs'!R122/'1-Kurs'!R$8)^(12/COUNT('1-Kurs'!Q$9:Q122))-1</f>
        <v>-2.9650035146838172E-2</v>
      </c>
      <c r="S110" s="31">
        <f>('1-Kurs'!S122/'1-Kurs'!S$8)^(12/COUNT('1-Kurs'!R$9:R122))-1</f>
        <v>7.6853373144999404E-2</v>
      </c>
      <c r="T110" s="31">
        <f>('1-Kurs'!T122/'1-Kurs'!T$8)^(12/COUNT('1-Kurs'!S$9:S122))-1</f>
        <v>0.11505389626005913</v>
      </c>
      <c r="U110" s="31">
        <f>('1-Kurs'!U122/'1-Kurs'!U$8)^(12/COUNT('1-Kurs'!T$9:T122))-1</f>
        <v>-2.2616689179139615E-2</v>
      </c>
      <c r="V110" s="31">
        <f>('1-Kurs'!V122/'1-Kurs'!V$8)^(12/COUNT('1-Kurs'!U$9:U122))-1</f>
        <v>0.11868295883184832</v>
      </c>
      <c r="W110" s="31">
        <f>('1-Kurs'!W122/'1-Kurs'!W$8)^(12/COUNT('1-Kurs'!V$9:V122))-1</f>
        <v>4.4952520496168713E-3</v>
      </c>
      <c r="X110" s="31">
        <f>('1-Kurs'!X122/'1-Kurs'!X$8)^(12/COUNT('1-Kurs'!W$9:W122))-1</f>
        <v>-0.13494243533280159</v>
      </c>
      <c r="Y110" s="31">
        <f>('1-Kurs'!Y122/'1-Kurs'!Y$8)^(12/COUNT('1-Kurs'!X$9:X122))-1</f>
        <v>-4.2132989346993166E-2</v>
      </c>
      <c r="Z110" s="31">
        <f>('1-Kurs'!Z122/'1-Kurs'!Z$8)^(12/COUNT('1-Kurs'!Y$9:Y122))-1</f>
        <v>7.986981098817858E-2</v>
      </c>
      <c r="AA110" s="31">
        <f>('1-Kurs'!AA122/'1-Kurs'!AA$8)^(12/COUNT('1-Kurs'!Z$9:Z122))-1</f>
        <v>2.8965244721386618E-2</v>
      </c>
      <c r="AB110" s="31">
        <f>('1-Kurs'!AB122/'1-Kurs'!AB$8)^(12/COUNT('1-Kurs'!A$9:A122))-1</f>
        <v>4.5960561512314424E-2</v>
      </c>
      <c r="AC110" s="31">
        <f>('1-Kurs'!AC122/'1-Kurs'!AC$8)^(12/COUNT('1-Kurs'!B$9:B122))-1</f>
        <v>5.3396270859259909E-2</v>
      </c>
      <c r="AD110" s="31">
        <f>SUMPRODUCT(B110:AA110,'1-Kurs'!$B$6:$AA$6)</f>
        <v>2.1318436973937774E-2</v>
      </c>
      <c r="AE110" s="31">
        <f t="shared" si="2"/>
        <v>2.464212453837665E-2</v>
      </c>
    </row>
    <row r="111" spans="1:31" ht="12.75" x14ac:dyDescent="0.2">
      <c r="A111" s="9">
        <f>'2-artRendite'!A123</f>
        <v>36738</v>
      </c>
      <c r="B111" s="31">
        <f>('1-Kurs'!B123/'1-Kurs'!B$8)^(12/COUNT('1-Kurs'!A$9:A123))-1</f>
        <v>-1.8877753484883741E-2</v>
      </c>
      <c r="C111" s="31">
        <f>('1-Kurs'!C123/'1-Kurs'!C$8)^(12/COUNT('1-Kurs'!B$9:B123))-1</f>
        <v>0.10803932855444209</v>
      </c>
      <c r="D111" s="31">
        <f>('1-Kurs'!D123/'1-Kurs'!D$8)^(12/COUNT('1-Kurs'!C$9:C123))-1</f>
        <v>4.0982758885565351E-2</v>
      </c>
      <c r="E111" s="31">
        <f>('1-Kurs'!E123/'1-Kurs'!E$8)^(12/COUNT('1-Kurs'!D$9:D123))-1</f>
        <v>4.872920129985725E-2</v>
      </c>
      <c r="F111" s="31">
        <f>('1-Kurs'!F123/'1-Kurs'!F$8)^(12/COUNT('1-Kurs'!E$9:E123))-1</f>
        <v>-6.0197516843319088E-2</v>
      </c>
      <c r="G111" s="31">
        <f>('1-Kurs'!G123/'1-Kurs'!G$8)^(12/COUNT('1-Kurs'!F$9:F123))-1</f>
        <v>3.2532970660997362E-2</v>
      </c>
      <c r="H111" s="31">
        <f>('1-Kurs'!H123/'1-Kurs'!H$8)^(12/COUNT('1-Kurs'!G$9:G123))-1</f>
        <v>-2.7159756329944496E-2</v>
      </c>
      <c r="I111" s="31">
        <f>('1-Kurs'!I123/'1-Kurs'!I$8)^(12/COUNT('1-Kurs'!H$9:H123))-1</f>
        <v>4.2559377994947134E-2</v>
      </c>
      <c r="J111" s="31">
        <f>('1-Kurs'!J123/'1-Kurs'!J$8)^(12/COUNT('1-Kurs'!I$9:I123))-1</f>
        <v>5.0951773856015459E-2</v>
      </c>
      <c r="K111" s="31">
        <f>('1-Kurs'!K123/'1-Kurs'!K$8)^(12/COUNT('1-Kurs'!J$9:J123))-1</f>
        <v>-2.9101198052908339E-2</v>
      </c>
      <c r="L111" s="31">
        <f>('1-Kurs'!L123/'1-Kurs'!L$8)^(12/COUNT('1-Kurs'!K$9:K123))-1</f>
        <v>3.5522309990763112E-2</v>
      </c>
      <c r="M111" s="31">
        <f>('1-Kurs'!M123/'1-Kurs'!M$8)^(12/COUNT('1-Kurs'!L$9:L123))-1</f>
        <v>2.0568610193640868E-2</v>
      </c>
      <c r="N111" s="31">
        <f>('1-Kurs'!N123/'1-Kurs'!N$8)^(12/COUNT('1-Kurs'!M$9:M123))-1</f>
        <v>2.28327044511345E-3</v>
      </c>
      <c r="O111" s="31">
        <f>('1-Kurs'!O123/'1-Kurs'!O$8)^(12/COUNT('1-Kurs'!N$9:N123))-1</f>
        <v>2.1942278752394406E-2</v>
      </c>
      <c r="P111" s="31">
        <f>('1-Kurs'!P123/'1-Kurs'!P$8)^(12/COUNT('1-Kurs'!O$9:O123))-1</f>
        <v>3.1980459375069437E-3</v>
      </c>
      <c r="Q111" s="31">
        <f>('1-Kurs'!Q123/'1-Kurs'!Q$8)^(12/COUNT('1-Kurs'!P$9:P123))-1</f>
        <v>2.7670007332814217E-2</v>
      </c>
      <c r="R111" s="31">
        <f>('1-Kurs'!R123/'1-Kurs'!R$8)^(12/COUNT('1-Kurs'!Q$9:Q123))-1</f>
        <v>-3.2135184510989956E-2</v>
      </c>
      <c r="S111" s="31">
        <f>('1-Kurs'!S123/'1-Kurs'!S$8)^(12/COUNT('1-Kurs'!R$9:R123))-1</f>
        <v>9.9906687828039242E-2</v>
      </c>
      <c r="T111" s="31">
        <f>('1-Kurs'!T123/'1-Kurs'!T$8)^(12/COUNT('1-Kurs'!S$9:S123))-1</f>
        <v>0.10133273635821038</v>
      </c>
      <c r="U111" s="31">
        <f>('1-Kurs'!U123/'1-Kurs'!U$8)^(12/COUNT('1-Kurs'!T$9:T123))-1</f>
        <v>-3.1714306036318973E-2</v>
      </c>
      <c r="V111" s="31">
        <f>('1-Kurs'!V123/'1-Kurs'!V$8)^(12/COUNT('1-Kurs'!U$9:U123))-1</f>
        <v>0.10353103592349444</v>
      </c>
      <c r="W111" s="31">
        <f>('1-Kurs'!W123/'1-Kurs'!W$8)^(12/COUNT('1-Kurs'!V$9:V123))-1</f>
        <v>6.3947149320298102E-3</v>
      </c>
      <c r="X111" s="31">
        <f>('1-Kurs'!X123/'1-Kurs'!X$8)^(12/COUNT('1-Kurs'!W$9:W123))-1</f>
        <v>-0.13447584285370018</v>
      </c>
      <c r="Y111" s="31">
        <f>('1-Kurs'!Y123/'1-Kurs'!Y$8)^(12/COUNT('1-Kurs'!X$9:X123))-1</f>
        <v>-3.4390228316699134E-2</v>
      </c>
      <c r="Z111" s="31">
        <f>('1-Kurs'!Z123/'1-Kurs'!Z$8)^(12/COUNT('1-Kurs'!Y$9:Y123))-1</f>
        <v>8.7203026658902338E-2</v>
      </c>
      <c r="AA111" s="31">
        <f>('1-Kurs'!AA123/'1-Kurs'!AA$8)^(12/COUNT('1-Kurs'!Z$9:Z123))-1</f>
        <v>2.4708333126812088E-2</v>
      </c>
      <c r="AB111" s="31">
        <f>('1-Kurs'!AB123/'1-Kurs'!AB$8)^(12/COUNT('1-Kurs'!A$9:A123))-1</f>
        <v>4.3553086586326728E-2</v>
      </c>
      <c r="AC111" s="31">
        <f>('1-Kurs'!AC123/'1-Kurs'!AC$8)^(12/COUNT('1-Kurs'!B$9:B123))-1</f>
        <v>4.7288055197674428E-2</v>
      </c>
      <c r="AD111" s="31">
        <f>SUMPRODUCT(B111:AA111,'1-Kurs'!$B$6:$AA$6)</f>
        <v>1.8846333934722386E-2</v>
      </c>
      <c r="AE111" s="31">
        <f t="shared" si="2"/>
        <v>2.4706752651604342E-2</v>
      </c>
    </row>
    <row r="112" spans="1:31" ht="12.75" x14ac:dyDescent="0.2">
      <c r="A112" s="9">
        <f>'2-artRendite'!A124</f>
        <v>36769</v>
      </c>
      <c r="B112" s="31">
        <f>('1-Kurs'!B124/'1-Kurs'!B$8)^(12/COUNT('1-Kurs'!A$9:A124))-1</f>
        <v>-1.7054891966398089E-2</v>
      </c>
      <c r="C112" s="31">
        <f>('1-Kurs'!C124/'1-Kurs'!C$8)^(12/COUNT('1-Kurs'!B$9:B124))-1</f>
        <v>0.12633539842364572</v>
      </c>
      <c r="D112" s="31">
        <f>('1-Kurs'!D124/'1-Kurs'!D$8)^(12/COUNT('1-Kurs'!C$9:C124))-1</f>
        <v>2.6232260149889219E-2</v>
      </c>
      <c r="E112" s="31">
        <f>('1-Kurs'!E124/'1-Kurs'!E$8)^(12/COUNT('1-Kurs'!D$9:D124))-1</f>
        <v>5.0540160898642883E-2</v>
      </c>
      <c r="F112" s="31">
        <f>('1-Kurs'!F124/'1-Kurs'!F$8)^(12/COUNT('1-Kurs'!E$9:E124))-1</f>
        <v>-5.7321345578223326E-2</v>
      </c>
      <c r="G112" s="31">
        <f>('1-Kurs'!G124/'1-Kurs'!G$8)^(12/COUNT('1-Kurs'!F$9:F124))-1</f>
        <v>3.8569247924298722E-2</v>
      </c>
      <c r="H112" s="31">
        <f>('1-Kurs'!H124/'1-Kurs'!H$8)^(12/COUNT('1-Kurs'!G$9:G124))-1</f>
        <v>-2.6787346235153553E-2</v>
      </c>
      <c r="I112" s="31">
        <f>('1-Kurs'!I124/'1-Kurs'!I$8)^(12/COUNT('1-Kurs'!H$9:H124))-1</f>
        <v>7.0695460802091104E-2</v>
      </c>
      <c r="J112" s="31">
        <f>('1-Kurs'!J124/'1-Kurs'!J$8)^(12/COUNT('1-Kurs'!I$9:I124))-1</f>
        <v>5.4506574755028847E-2</v>
      </c>
      <c r="K112" s="31">
        <f>('1-Kurs'!K124/'1-Kurs'!K$8)^(12/COUNT('1-Kurs'!J$9:J124))-1</f>
        <v>-3.6531926280380267E-2</v>
      </c>
      <c r="L112" s="31">
        <f>('1-Kurs'!L124/'1-Kurs'!L$8)^(12/COUNT('1-Kurs'!K$9:K124))-1</f>
        <v>3.2901915797364456E-2</v>
      </c>
      <c r="M112" s="31">
        <f>('1-Kurs'!M124/'1-Kurs'!M$8)^(12/COUNT('1-Kurs'!L$9:L124))-1</f>
        <v>4.6842889753304862E-2</v>
      </c>
      <c r="N112" s="31">
        <f>('1-Kurs'!N124/'1-Kurs'!N$8)^(12/COUNT('1-Kurs'!M$9:M124))-1</f>
        <v>1.3973378321674446E-2</v>
      </c>
      <c r="O112" s="31">
        <f>('1-Kurs'!O124/'1-Kurs'!O$8)^(12/COUNT('1-Kurs'!N$9:N124))-1</f>
        <v>2.1151795335606849E-2</v>
      </c>
      <c r="P112" s="31">
        <f>('1-Kurs'!P124/'1-Kurs'!P$8)^(12/COUNT('1-Kurs'!O$9:O124))-1</f>
        <v>1.4832352274689597E-2</v>
      </c>
      <c r="Q112" s="31">
        <f>('1-Kurs'!Q124/'1-Kurs'!Q$8)^(12/COUNT('1-Kurs'!P$9:P124))-1</f>
        <v>4.4574554530044219E-2</v>
      </c>
      <c r="R112" s="31">
        <f>('1-Kurs'!R124/'1-Kurs'!R$8)^(12/COUNT('1-Kurs'!Q$9:Q124))-1</f>
        <v>-3.077645726694056E-2</v>
      </c>
      <c r="S112" s="31">
        <f>('1-Kurs'!S124/'1-Kurs'!S$8)^(12/COUNT('1-Kurs'!R$9:R124))-1</f>
        <v>0.1013447866851207</v>
      </c>
      <c r="T112" s="31">
        <f>('1-Kurs'!T124/'1-Kurs'!T$8)^(12/COUNT('1-Kurs'!S$9:S124))-1</f>
        <v>0.1206047032905011</v>
      </c>
      <c r="U112" s="31">
        <f>('1-Kurs'!U124/'1-Kurs'!U$8)^(12/COUNT('1-Kurs'!T$9:T124))-1</f>
        <v>-3.0057313796333252E-2</v>
      </c>
      <c r="V112" s="31">
        <f>('1-Kurs'!V124/'1-Kurs'!V$8)^(12/COUNT('1-Kurs'!U$9:U124))-1</f>
        <v>0.12500889929904457</v>
      </c>
      <c r="W112" s="31">
        <f>('1-Kurs'!W124/'1-Kurs'!W$8)^(12/COUNT('1-Kurs'!V$9:V124))-1</f>
        <v>9.1030229510822291E-3</v>
      </c>
      <c r="X112" s="31">
        <f>('1-Kurs'!X124/'1-Kurs'!X$8)^(12/COUNT('1-Kurs'!W$9:W124))-1</f>
        <v>-0.14098268753250565</v>
      </c>
      <c r="Y112" s="31">
        <f>('1-Kurs'!Y124/'1-Kurs'!Y$8)^(12/COUNT('1-Kurs'!X$9:X124))-1</f>
        <v>-3.5683230837395441E-2</v>
      </c>
      <c r="Z112" s="31">
        <f>('1-Kurs'!Z124/'1-Kurs'!Z$8)^(12/COUNT('1-Kurs'!Y$9:Y124))-1</f>
        <v>8.8384602651350175E-2</v>
      </c>
      <c r="AA112" s="31">
        <f>('1-Kurs'!AA124/'1-Kurs'!AA$8)^(12/COUNT('1-Kurs'!Z$9:Z124))-1</f>
        <v>2.7359888982114944E-2</v>
      </c>
      <c r="AB112" s="31">
        <f>('1-Kurs'!AB124/'1-Kurs'!AB$8)^(12/COUNT('1-Kurs'!A$9:A124))-1</f>
        <v>4.9370056896128833E-2</v>
      </c>
      <c r="AC112" s="31">
        <f>('1-Kurs'!AC124/'1-Kurs'!AC$8)^(12/COUNT('1-Kurs'!B$9:B124))-1</f>
        <v>5.707993019259594E-2</v>
      </c>
      <c r="AD112" s="31">
        <f>SUMPRODUCT(B112:AA112,'1-Kurs'!$B$6:$AA$6)</f>
        <v>2.4529488205083251E-2</v>
      </c>
      <c r="AE112" s="31">
        <f t="shared" si="2"/>
        <v>2.4840568691045582E-2</v>
      </c>
    </row>
    <row r="113" spans="1:31" ht="12.75" x14ac:dyDescent="0.2">
      <c r="A113" s="9">
        <f>'2-artRendite'!A125</f>
        <v>36798</v>
      </c>
      <c r="B113" s="31">
        <f>('1-Kurs'!B125/'1-Kurs'!B$8)^(12/COUNT('1-Kurs'!A$9:A125))-1</f>
        <v>-1.6354844001148283E-2</v>
      </c>
      <c r="C113" s="31">
        <f>('1-Kurs'!C125/'1-Kurs'!C$8)^(12/COUNT('1-Kurs'!B$9:B125))-1</f>
        <v>0.1239351310849961</v>
      </c>
      <c r="D113" s="31">
        <f>('1-Kurs'!D125/'1-Kurs'!D$8)^(12/COUNT('1-Kurs'!C$9:C125))-1</f>
        <v>3.0798856204550473E-2</v>
      </c>
      <c r="E113" s="31">
        <f>('1-Kurs'!E125/'1-Kurs'!E$8)^(12/COUNT('1-Kurs'!D$9:D125))-1</f>
        <v>5.365342038562293E-2</v>
      </c>
      <c r="F113" s="31">
        <f>('1-Kurs'!F125/'1-Kurs'!F$8)^(12/COUNT('1-Kurs'!E$9:E125))-1</f>
        <v>-5.5760480099892429E-2</v>
      </c>
      <c r="G113" s="31">
        <f>('1-Kurs'!G125/'1-Kurs'!G$8)^(12/COUNT('1-Kurs'!F$9:F125))-1</f>
        <v>3.4065108439021996E-2</v>
      </c>
      <c r="H113" s="31">
        <f>('1-Kurs'!H125/'1-Kurs'!H$8)^(12/COUNT('1-Kurs'!G$9:G125))-1</f>
        <v>-2.7930090702996235E-2</v>
      </c>
      <c r="I113" s="31">
        <f>('1-Kurs'!I125/'1-Kurs'!I$8)^(12/COUNT('1-Kurs'!H$9:H125))-1</f>
        <v>6.4631769757608204E-2</v>
      </c>
      <c r="J113" s="31">
        <f>('1-Kurs'!J125/'1-Kurs'!J$8)^(12/COUNT('1-Kurs'!I$9:I125))-1</f>
        <v>5.8432187999593488E-2</v>
      </c>
      <c r="K113" s="31">
        <f>('1-Kurs'!K125/'1-Kurs'!K$8)^(12/COUNT('1-Kurs'!J$9:J125))-1</f>
        <v>-2.798766503489114E-2</v>
      </c>
      <c r="L113" s="31">
        <f>('1-Kurs'!L125/'1-Kurs'!L$8)^(12/COUNT('1-Kurs'!K$9:K125))-1</f>
        <v>3.5619567363734728E-2</v>
      </c>
      <c r="M113" s="31">
        <f>('1-Kurs'!M125/'1-Kurs'!M$8)^(12/COUNT('1-Kurs'!L$9:L125))-1</f>
        <v>5.4393134226174311E-2</v>
      </c>
      <c r="N113" s="31">
        <f>('1-Kurs'!N125/'1-Kurs'!N$8)^(12/COUNT('1-Kurs'!M$9:M125))-1</f>
        <v>1.3135366287126748E-2</v>
      </c>
      <c r="O113" s="31">
        <f>('1-Kurs'!O125/'1-Kurs'!O$8)^(12/COUNT('1-Kurs'!N$9:N125))-1</f>
        <v>1.9449176920805611E-2</v>
      </c>
      <c r="P113" s="31">
        <f>('1-Kurs'!P125/'1-Kurs'!P$8)^(12/COUNT('1-Kurs'!O$9:O125))-1</f>
        <v>1.2183282112976368E-2</v>
      </c>
      <c r="Q113" s="31">
        <f>('1-Kurs'!Q125/'1-Kurs'!Q$8)^(12/COUNT('1-Kurs'!P$9:P125))-1</f>
        <v>4.3699235149246007E-2</v>
      </c>
      <c r="R113" s="31">
        <f>('1-Kurs'!R125/'1-Kurs'!R$8)^(12/COUNT('1-Kurs'!Q$9:Q125))-1</f>
        <v>-3.3129380352444837E-2</v>
      </c>
      <c r="S113" s="31">
        <f>('1-Kurs'!S125/'1-Kurs'!S$8)^(12/COUNT('1-Kurs'!R$9:R125))-1</f>
        <v>8.993369965323561E-2</v>
      </c>
      <c r="T113" s="31">
        <f>('1-Kurs'!T125/'1-Kurs'!T$8)^(12/COUNT('1-Kurs'!S$9:S125))-1</f>
        <v>0.11211000100915802</v>
      </c>
      <c r="U113" s="31">
        <f>('1-Kurs'!U125/'1-Kurs'!U$8)^(12/COUNT('1-Kurs'!T$9:T125))-1</f>
        <v>-3.0531994589956257E-2</v>
      </c>
      <c r="V113" s="31">
        <f>('1-Kurs'!V125/'1-Kurs'!V$8)^(12/COUNT('1-Kurs'!U$9:U125))-1</f>
        <v>0.11943714345120449</v>
      </c>
      <c r="W113" s="31">
        <f>('1-Kurs'!W125/'1-Kurs'!W$8)^(12/COUNT('1-Kurs'!V$9:V125))-1</f>
        <v>6.9138587381665229E-3</v>
      </c>
      <c r="X113" s="31">
        <f>('1-Kurs'!X125/'1-Kurs'!X$8)^(12/COUNT('1-Kurs'!W$9:W125))-1</f>
        <v>-0.13921256757788625</v>
      </c>
      <c r="Y113" s="31">
        <f>('1-Kurs'!Y125/'1-Kurs'!Y$8)^(12/COUNT('1-Kurs'!X$9:X125))-1</f>
        <v>-2.8187829876030857E-2</v>
      </c>
      <c r="Z113" s="31">
        <f>('1-Kurs'!Z125/'1-Kurs'!Z$8)^(12/COUNT('1-Kurs'!Y$9:Y125))-1</f>
        <v>8.699544319192376E-2</v>
      </c>
      <c r="AA113" s="31">
        <f>('1-Kurs'!AA125/'1-Kurs'!AA$8)^(12/COUNT('1-Kurs'!Z$9:Z125))-1</f>
        <v>2.7187155710006294E-2</v>
      </c>
      <c r="AB113" s="31">
        <f>('1-Kurs'!AB125/'1-Kurs'!AB$8)^(12/COUNT('1-Kurs'!A$9:A125))-1</f>
        <v>4.8952909105886455E-2</v>
      </c>
      <c r="AC113" s="31">
        <f>('1-Kurs'!AC125/'1-Kurs'!AC$8)^(12/COUNT('1-Kurs'!B$9:B125))-1</f>
        <v>5.590343843950385E-2</v>
      </c>
      <c r="AD113" s="31">
        <f>SUMPRODUCT(B113:AA113,'1-Kurs'!$B$6:$AA$6)</f>
        <v>2.4133795594227125E-2</v>
      </c>
      <c r="AE113" s="31">
        <f t="shared" si="2"/>
        <v>2.481911351165933E-2</v>
      </c>
    </row>
    <row r="114" spans="1:31" ht="12.75" x14ac:dyDescent="0.2">
      <c r="A114" s="9">
        <f>'2-artRendite'!A126</f>
        <v>36830</v>
      </c>
      <c r="B114" s="31">
        <f>('1-Kurs'!B126/'1-Kurs'!B$8)^(12/COUNT('1-Kurs'!A$9:A126))-1</f>
        <v>-2.1894566193988774E-2</v>
      </c>
      <c r="C114" s="31">
        <f>('1-Kurs'!C126/'1-Kurs'!C$8)^(12/COUNT('1-Kurs'!B$9:B126))-1</f>
        <v>0.12478002591910542</v>
      </c>
      <c r="D114" s="31">
        <f>('1-Kurs'!D126/'1-Kurs'!D$8)^(12/COUNT('1-Kurs'!C$9:C126))-1</f>
        <v>1.9704751303064372E-2</v>
      </c>
      <c r="E114" s="31">
        <f>('1-Kurs'!E126/'1-Kurs'!E$8)^(12/COUNT('1-Kurs'!D$9:D126))-1</f>
        <v>4.5081845810299503E-2</v>
      </c>
      <c r="F114" s="31">
        <f>('1-Kurs'!F126/'1-Kurs'!F$8)^(12/COUNT('1-Kurs'!E$9:E126))-1</f>
        <v>-5.0839889488722534E-2</v>
      </c>
      <c r="G114" s="31">
        <f>('1-Kurs'!G126/'1-Kurs'!G$8)^(12/COUNT('1-Kurs'!F$9:F126))-1</f>
        <v>3.5082211250731854E-2</v>
      </c>
      <c r="H114" s="31">
        <f>('1-Kurs'!H126/'1-Kurs'!H$8)^(12/COUNT('1-Kurs'!G$9:G126))-1</f>
        <v>-3.097309738170384E-2</v>
      </c>
      <c r="I114" s="31">
        <f>('1-Kurs'!I126/'1-Kurs'!I$8)^(12/COUNT('1-Kurs'!H$9:H126))-1</f>
        <v>6.5783964575844012E-2</v>
      </c>
      <c r="J114" s="31">
        <f>('1-Kurs'!J126/'1-Kurs'!J$8)^(12/COUNT('1-Kurs'!I$9:I126))-1</f>
        <v>5.3531421525363276E-2</v>
      </c>
      <c r="K114" s="31">
        <f>('1-Kurs'!K126/'1-Kurs'!K$8)^(12/COUNT('1-Kurs'!J$9:J126))-1</f>
        <v>-3.2877330569909935E-2</v>
      </c>
      <c r="L114" s="31">
        <f>('1-Kurs'!L126/'1-Kurs'!L$8)^(12/COUNT('1-Kurs'!K$9:K126))-1</f>
        <v>3.8829862813696048E-2</v>
      </c>
      <c r="M114" s="31">
        <f>('1-Kurs'!M126/'1-Kurs'!M$8)^(12/COUNT('1-Kurs'!L$9:L126))-1</f>
        <v>3.8967646753091056E-2</v>
      </c>
      <c r="N114" s="31">
        <f>('1-Kurs'!N126/'1-Kurs'!N$8)^(12/COUNT('1-Kurs'!M$9:M126))-1</f>
        <v>-1.8808357998880698E-3</v>
      </c>
      <c r="O114" s="31">
        <f>('1-Kurs'!O126/'1-Kurs'!O$8)^(12/COUNT('1-Kurs'!N$9:N126))-1</f>
        <v>1.6230027888018306E-2</v>
      </c>
      <c r="P114" s="31">
        <f>('1-Kurs'!P126/'1-Kurs'!P$8)^(12/COUNT('1-Kurs'!O$9:O126))-1</f>
        <v>6.0268854710601172E-3</v>
      </c>
      <c r="Q114" s="31">
        <f>('1-Kurs'!Q126/'1-Kurs'!Q$8)^(12/COUNT('1-Kurs'!P$9:P126))-1</f>
        <v>4.2881213307184085E-2</v>
      </c>
      <c r="R114" s="31">
        <f>('1-Kurs'!R126/'1-Kurs'!R$8)^(12/COUNT('1-Kurs'!Q$9:Q126))-1</f>
        <v>-3.9820951326754561E-2</v>
      </c>
      <c r="S114" s="31">
        <f>('1-Kurs'!S126/'1-Kurs'!S$8)^(12/COUNT('1-Kurs'!R$9:R126))-1</f>
        <v>9.4905867469808225E-2</v>
      </c>
      <c r="T114" s="31">
        <f>('1-Kurs'!T126/'1-Kurs'!T$8)^(12/COUNT('1-Kurs'!S$9:S126))-1</f>
        <v>0.11659612965437116</v>
      </c>
      <c r="U114" s="31">
        <f>('1-Kurs'!U126/'1-Kurs'!U$8)^(12/COUNT('1-Kurs'!T$9:T126))-1</f>
        <v>-3.3622168773355998E-2</v>
      </c>
      <c r="V114" s="31">
        <f>('1-Kurs'!V126/'1-Kurs'!V$8)^(12/COUNT('1-Kurs'!U$9:U126))-1</f>
        <v>0.1230189171136884</v>
      </c>
      <c r="W114" s="31">
        <f>('1-Kurs'!W126/'1-Kurs'!W$8)^(12/COUNT('1-Kurs'!V$9:V126))-1</f>
        <v>9.1752711799486519E-4</v>
      </c>
      <c r="X114" s="31">
        <f>('1-Kurs'!X126/'1-Kurs'!X$8)^(12/COUNT('1-Kurs'!W$9:W126))-1</f>
        <v>-0.14237221831473612</v>
      </c>
      <c r="Y114" s="31">
        <f>('1-Kurs'!Y126/'1-Kurs'!Y$8)^(12/COUNT('1-Kurs'!X$9:X126))-1</f>
        <v>-2.8251750496018135E-2</v>
      </c>
      <c r="Z114" s="31">
        <f>('1-Kurs'!Z126/'1-Kurs'!Z$8)^(12/COUNT('1-Kurs'!Y$9:Y126))-1</f>
        <v>8.9015123603693125E-2</v>
      </c>
      <c r="AA114" s="31">
        <f>('1-Kurs'!AA126/'1-Kurs'!AA$8)^(12/COUNT('1-Kurs'!Z$9:Z126))-1</f>
        <v>2.4550295419613954E-2</v>
      </c>
      <c r="AB114" s="31">
        <f>('1-Kurs'!AB126/'1-Kurs'!AB$8)^(12/COUNT('1-Kurs'!A$9:A126))-1</f>
        <v>4.5864445748633909E-2</v>
      </c>
      <c r="AC114" s="31">
        <f>('1-Kurs'!AC126/'1-Kurs'!AC$8)^(12/COUNT('1-Kurs'!B$9:B126))-1</f>
        <v>5.2793256646796127E-2</v>
      </c>
      <c r="AD114" s="31">
        <f>SUMPRODUCT(B114:AA114,'1-Kurs'!$B$6:$AA$6)</f>
        <v>2.1283496486598063E-2</v>
      </c>
      <c r="AE114" s="31">
        <f t="shared" si="2"/>
        <v>2.4580949262035846E-2</v>
      </c>
    </row>
    <row r="115" spans="1:31" ht="12.75" x14ac:dyDescent="0.2">
      <c r="A115" s="9">
        <f>'2-artRendite'!A127</f>
        <v>36860</v>
      </c>
      <c r="B115" s="31">
        <f>('1-Kurs'!B127/'1-Kurs'!B$8)^(12/COUNT('1-Kurs'!A$9:A127))-1</f>
        <v>-1.9855389255646338E-2</v>
      </c>
      <c r="C115" s="31">
        <f>('1-Kurs'!C127/'1-Kurs'!C$8)^(12/COUNT('1-Kurs'!B$9:B127))-1</f>
        <v>0.13039429450023454</v>
      </c>
      <c r="D115" s="31">
        <f>('1-Kurs'!D127/'1-Kurs'!D$8)^(12/COUNT('1-Kurs'!C$9:C127))-1</f>
        <v>9.3486203624233433E-3</v>
      </c>
      <c r="E115" s="31">
        <f>('1-Kurs'!E127/'1-Kurs'!E$8)^(12/COUNT('1-Kurs'!D$9:D127))-1</f>
        <v>4.3812274393832507E-2</v>
      </c>
      <c r="F115" s="31">
        <f>('1-Kurs'!F127/'1-Kurs'!F$8)^(12/COUNT('1-Kurs'!E$9:E127))-1</f>
        <v>-4.8623444949500993E-2</v>
      </c>
      <c r="G115" s="31">
        <f>('1-Kurs'!G127/'1-Kurs'!G$8)^(12/COUNT('1-Kurs'!F$9:F127))-1</f>
        <v>3.9871901176629976E-2</v>
      </c>
      <c r="H115" s="31">
        <f>('1-Kurs'!H127/'1-Kurs'!H$8)^(12/COUNT('1-Kurs'!G$9:G127))-1</f>
        <v>-2.8667157734767024E-2</v>
      </c>
      <c r="I115" s="31">
        <f>('1-Kurs'!I127/'1-Kurs'!I$8)^(12/COUNT('1-Kurs'!H$9:H127))-1</f>
        <v>7.6324735574417213E-2</v>
      </c>
      <c r="J115" s="31">
        <f>('1-Kurs'!J127/'1-Kurs'!J$8)^(12/COUNT('1-Kurs'!I$9:I127))-1</f>
        <v>5.4452572929483356E-2</v>
      </c>
      <c r="K115" s="31">
        <f>('1-Kurs'!K127/'1-Kurs'!K$8)^(12/COUNT('1-Kurs'!J$9:J127))-1</f>
        <v>-2.7561849075630085E-2</v>
      </c>
      <c r="L115" s="31">
        <f>('1-Kurs'!L127/'1-Kurs'!L$8)^(12/COUNT('1-Kurs'!K$9:K127))-1</f>
        <v>3.8182568198539935E-2</v>
      </c>
      <c r="M115" s="31">
        <f>('1-Kurs'!M127/'1-Kurs'!M$8)^(12/COUNT('1-Kurs'!L$9:L127))-1</f>
        <v>7.9161318529644475E-2</v>
      </c>
      <c r="N115" s="31">
        <f>('1-Kurs'!N127/'1-Kurs'!N$8)^(12/COUNT('1-Kurs'!M$9:M127))-1</f>
        <v>2.5286137940216946E-3</v>
      </c>
      <c r="O115" s="31">
        <f>('1-Kurs'!O127/'1-Kurs'!O$8)^(12/COUNT('1-Kurs'!N$9:N127))-1</f>
        <v>1.473931057333222E-2</v>
      </c>
      <c r="P115" s="31">
        <f>('1-Kurs'!P127/'1-Kurs'!P$8)^(12/COUNT('1-Kurs'!O$9:O127))-1</f>
        <v>1.3965085620107009E-2</v>
      </c>
      <c r="Q115" s="31">
        <f>('1-Kurs'!Q127/'1-Kurs'!Q$8)^(12/COUNT('1-Kurs'!P$9:P127))-1</f>
        <v>5.696174589094527E-2</v>
      </c>
      <c r="R115" s="31">
        <f>('1-Kurs'!R127/'1-Kurs'!R$8)^(12/COUNT('1-Kurs'!Q$9:Q127))-1</f>
        <v>-3.8144669740693304E-2</v>
      </c>
      <c r="S115" s="31">
        <f>('1-Kurs'!S127/'1-Kurs'!S$8)^(12/COUNT('1-Kurs'!R$9:R127))-1</f>
        <v>9.2960850373161152E-2</v>
      </c>
      <c r="T115" s="31">
        <f>('1-Kurs'!T127/'1-Kurs'!T$8)^(12/COUNT('1-Kurs'!S$9:S127))-1</f>
        <v>0.1179366968352733</v>
      </c>
      <c r="U115" s="31">
        <f>('1-Kurs'!U127/'1-Kurs'!U$8)^(12/COUNT('1-Kurs'!T$9:T127))-1</f>
        <v>-3.2453387265719114E-2</v>
      </c>
      <c r="V115" s="31">
        <f>('1-Kurs'!V127/'1-Kurs'!V$8)^(12/COUNT('1-Kurs'!U$9:U127))-1</f>
        <v>0.13040261063207126</v>
      </c>
      <c r="W115" s="31">
        <f>('1-Kurs'!W127/'1-Kurs'!W$8)^(12/COUNT('1-Kurs'!V$9:V127))-1</f>
        <v>-2.3864029326658986E-4</v>
      </c>
      <c r="X115" s="31">
        <f>('1-Kurs'!X127/'1-Kurs'!X$8)^(12/COUNT('1-Kurs'!W$9:W127))-1</f>
        <v>-0.14768983333712316</v>
      </c>
      <c r="Y115" s="31">
        <f>('1-Kurs'!Y127/'1-Kurs'!Y$8)^(12/COUNT('1-Kurs'!X$9:X127))-1</f>
        <v>-3.3084911044685472E-2</v>
      </c>
      <c r="Z115" s="31">
        <f>('1-Kurs'!Z127/'1-Kurs'!Z$8)^(12/COUNT('1-Kurs'!Y$9:Y127))-1</f>
        <v>9.3972769325685546E-2</v>
      </c>
      <c r="AA115" s="31">
        <f>('1-Kurs'!AA127/'1-Kurs'!AA$8)^(12/COUNT('1-Kurs'!Z$9:Z127))-1</f>
        <v>2.6109661466242162E-2</v>
      </c>
      <c r="AB115" s="31">
        <f>('1-Kurs'!AB127/'1-Kurs'!AB$8)^(12/COUNT('1-Kurs'!A$9:A127))-1</f>
        <v>4.9489204190331648E-2</v>
      </c>
      <c r="AC115" s="31">
        <f>('1-Kurs'!AC127/'1-Kurs'!AC$8)^(12/COUNT('1-Kurs'!B$9:B127))-1</f>
        <v>6.057852254595586E-2</v>
      </c>
      <c r="AD115" s="31">
        <f>SUMPRODUCT(B115:AA115,'1-Kurs'!$B$6:$AA$6)</f>
        <v>2.4800244133808189E-2</v>
      </c>
      <c r="AE115" s="31">
        <f t="shared" si="2"/>
        <v>2.4688960056523459E-2</v>
      </c>
    </row>
    <row r="116" spans="1:31" ht="12.75" x14ac:dyDescent="0.2">
      <c r="A116" s="9">
        <f>'2-artRendite'!A128</f>
        <v>36889</v>
      </c>
      <c r="B116" s="31">
        <f>('1-Kurs'!B128/'1-Kurs'!B$8)^(12/COUNT('1-Kurs'!A$9:A128))-1</f>
        <v>-1.5522708825749132E-2</v>
      </c>
      <c r="C116" s="31">
        <f>('1-Kurs'!C128/'1-Kurs'!C$8)^(12/COUNT('1-Kurs'!B$9:B128))-1</f>
        <v>0.10283802861479563</v>
      </c>
      <c r="D116" s="31">
        <f>('1-Kurs'!D128/'1-Kurs'!D$8)^(12/COUNT('1-Kurs'!C$9:C128))-1</f>
        <v>7.3883868221402693E-4</v>
      </c>
      <c r="E116" s="31">
        <f>('1-Kurs'!E128/'1-Kurs'!E$8)^(12/COUNT('1-Kurs'!D$9:D128))-1</f>
        <v>4.3628937068998397E-2</v>
      </c>
      <c r="F116" s="31">
        <f>('1-Kurs'!F128/'1-Kurs'!F$8)^(12/COUNT('1-Kurs'!E$9:E128))-1</f>
        <v>-4.3023522265817959E-2</v>
      </c>
      <c r="G116" s="31">
        <f>('1-Kurs'!G128/'1-Kurs'!G$8)^(12/COUNT('1-Kurs'!F$9:F128))-1</f>
        <v>3.0405300081226994E-2</v>
      </c>
      <c r="H116" s="31">
        <f>('1-Kurs'!H128/'1-Kurs'!H$8)^(12/COUNT('1-Kurs'!G$9:G128))-1</f>
        <v>-2.7860069745565208E-2</v>
      </c>
      <c r="I116" s="31">
        <f>('1-Kurs'!I128/'1-Kurs'!I$8)^(12/COUNT('1-Kurs'!H$9:H128))-1</f>
        <v>6.5788571704038734E-2</v>
      </c>
      <c r="J116" s="31">
        <f>('1-Kurs'!J128/'1-Kurs'!J$8)^(12/COUNT('1-Kurs'!I$9:I128))-1</f>
        <v>5.6590526831744148E-2</v>
      </c>
      <c r="K116" s="31">
        <f>('1-Kurs'!K128/'1-Kurs'!K$8)^(12/COUNT('1-Kurs'!J$9:J128))-1</f>
        <v>-2.6613195648909294E-2</v>
      </c>
      <c r="L116" s="31">
        <f>('1-Kurs'!L128/'1-Kurs'!L$8)^(12/COUNT('1-Kurs'!K$9:K128))-1</f>
        <v>4.3663453692855958E-2</v>
      </c>
      <c r="M116" s="31">
        <f>('1-Kurs'!M128/'1-Kurs'!M$8)^(12/COUNT('1-Kurs'!L$9:L128))-1</f>
        <v>0.12376695073695299</v>
      </c>
      <c r="N116" s="31">
        <f>('1-Kurs'!N128/'1-Kurs'!N$8)^(12/COUNT('1-Kurs'!M$9:M128))-1</f>
        <v>-9.5721264520387539E-4</v>
      </c>
      <c r="O116" s="31">
        <f>('1-Kurs'!O128/'1-Kurs'!O$8)^(12/COUNT('1-Kurs'!N$9:N128))-1</f>
        <v>1.2445544013984344E-2</v>
      </c>
      <c r="P116" s="31">
        <f>('1-Kurs'!P128/'1-Kurs'!P$8)^(12/COUNT('1-Kurs'!O$9:O128))-1</f>
        <v>1.3449683117114919E-2</v>
      </c>
      <c r="Q116" s="31">
        <f>('1-Kurs'!Q128/'1-Kurs'!Q$8)^(12/COUNT('1-Kurs'!P$9:P128))-1</f>
        <v>5.7883833940447715E-2</v>
      </c>
      <c r="R116" s="31">
        <f>('1-Kurs'!R128/'1-Kurs'!R$8)^(12/COUNT('1-Kurs'!Q$9:Q128))-1</f>
        <v>-4.1025899768671104E-2</v>
      </c>
      <c r="S116" s="31">
        <f>('1-Kurs'!S128/'1-Kurs'!S$8)^(12/COUNT('1-Kurs'!R$9:R128))-1</f>
        <v>9.7613186150628195E-2</v>
      </c>
      <c r="T116" s="31">
        <f>('1-Kurs'!T128/'1-Kurs'!T$8)^(12/COUNT('1-Kurs'!S$9:S128))-1</f>
        <v>0.1050470621451407</v>
      </c>
      <c r="U116" s="31">
        <f>('1-Kurs'!U128/'1-Kurs'!U$8)^(12/COUNT('1-Kurs'!T$9:T128))-1</f>
        <v>-2.9709838039453706E-2</v>
      </c>
      <c r="V116" s="31">
        <f>('1-Kurs'!V128/'1-Kurs'!V$8)^(12/COUNT('1-Kurs'!U$9:U128))-1</f>
        <v>0.10399257797695438</v>
      </c>
      <c r="W116" s="31">
        <f>('1-Kurs'!W128/'1-Kurs'!W$8)^(12/COUNT('1-Kurs'!V$9:V128))-1</f>
        <v>-2.1285734111285981E-3</v>
      </c>
      <c r="X116" s="31">
        <f>('1-Kurs'!X128/'1-Kurs'!X$8)^(12/COUNT('1-Kurs'!W$9:W128))-1</f>
        <v>-0.14280842985041253</v>
      </c>
      <c r="Y116" s="31">
        <f>('1-Kurs'!Y128/'1-Kurs'!Y$8)^(12/COUNT('1-Kurs'!X$9:X128))-1</f>
        <v>-3.2881715722169691E-2</v>
      </c>
      <c r="Z116" s="31">
        <f>('1-Kurs'!Z128/'1-Kurs'!Z$8)^(12/COUNT('1-Kurs'!Y$9:Y128))-1</f>
        <v>9.5930035517736156E-2</v>
      </c>
      <c r="AA116" s="31">
        <f>('1-Kurs'!AA128/'1-Kurs'!AA$8)^(12/COUNT('1-Kurs'!Z$9:Z128))-1</f>
        <v>2.3276131967140623E-2</v>
      </c>
      <c r="AB116" s="31">
        <f>('1-Kurs'!AB128/'1-Kurs'!AB$8)^(12/COUNT('1-Kurs'!A$9:A128))-1</f>
        <v>4.8913481981411433E-2</v>
      </c>
      <c r="AC116" s="31">
        <f>('1-Kurs'!AC128/'1-Kurs'!AC$8)^(12/COUNT('1-Kurs'!B$9:B128))-1</f>
        <v>6.3402286924197915E-2</v>
      </c>
      <c r="AD116" s="31">
        <f>SUMPRODUCT(B116:AA116,'1-Kurs'!$B$6:$AA$6)</f>
        <v>2.3635672935342033E-2</v>
      </c>
      <c r="AE116" s="31">
        <f t="shared" si="2"/>
        <v>2.52778090460694E-2</v>
      </c>
    </row>
    <row r="117" spans="1:31" ht="12.75" x14ac:dyDescent="0.2">
      <c r="A117" s="9">
        <f>'2-artRendite'!A129</f>
        <v>36922</v>
      </c>
      <c r="B117" s="31">
        <f>('1-Kurs'!B129/'1-Kurs'!B$8)^(12/COUNT('1-Kurs'!A$9:A129))-1</f>
        <v>-1.0485777659688056E-2</v>
      </c>
      <c r="C117" s="31">
        <f>('1-Kurs'!C129/'1-Kurs'!C$8)^(12/COUNT('1-Kurs'!B$9:B129))-1</f>
        <v>0.11180092729603897</v>
      </c>
      <c r="D117" s="31">
        <f>('1-Kurs'!D129/'1-Kurs'!D$8)^(12/COUNT('1-Kurs'!C$9:C129))-1</f>
        <v>-1.5439047622974877E-3</v>
      </c>
      <c r="E117" s="31">
        <f>('1-Kurs'!E129/'1-Kurs'!E$8)^(12/COUNT('1-Kurs'!D$9:D129))-1</f>
        <v>4.4074784623364005E-2</v>
      </c>
      <c r="F117" s="31">
        <f>('1-Kurs'!F129/'1-Kurs'!F$8)^(12/COUNT('1-Kurs'!E$9:E129))-1</f>
        <v>-5.197417192887499E-2</v>
      </c>
      <c r="G117" s="31">
        <f>('1-Kurs'!G129/'1-Kurs'!G$8)^(12/COUNT('1-Kurs'!F$9:F129))-1</f>
        <v>2.9130733094208328E-2</v>
      </c>
      <c r="H117" s="31">
        <f>('1-Kurs'!H129/'1-Kurs'!H$8)^(12/COUNT('1-Kurs'!G$9:G129))-1</f>
        <v>-2.998780133687251E-2</v>
      </c>
      <c r="I117" s="31">
        <f>('1-Kurs'!I129/'1-Kurs'!I$8)^(12/COUNT('1-Kurs'!H$9:H129))-1</f>
        <v>5.6748981283048394E-2</v>
      </c>
      <c r="J117" s="31">
        <f>('1-Kurs'!J129/'1-Kurs'!J$8)^(12/COUNT('1-Kurs'!I$9:I129))-1</f>
        <v>5.2831192538963068E-2</v>
      </c>
      <c r="K117" s="31">
        <f>('1-Kurs'!K129/'1-Kurs'!K$8)^(12/COUNT('1-Kurs'!J$9:J129))-1</f>
        <v>-2.8941562897571549E-2</v>
      </c>
      <c r="L117" s="31">
        <f>('1-Kurs'!L129/'1-Kurs'!L$8)^(12/COUNT('1-Kurs'!K$9:K129))-1</f>
        <v>4.0915702125982056E-2</v>
      </c>
      <c r="M117" s="31">
        <f>('1-Kurs'!M129/'1-Kurs'!M$8)^(12/COUNT('1-Kurs'!L$9:L129))-1</f>
        <v>7.6133975400374698E-2</v>
      </c>
      <c r="N117" s="31">
        <f>('1-Kurs'!N129/'1-Kurs'!N$8)^(12/COUNT('1-Kurs'!M$9:M129))-1</f>
        <v>1.1517939963345825E-4</v>
      </c>
      <c r="O117" s="31">
        <f>('1-Kurs'!O129/'1-Kurs'!O$8)^(12/COUNT('1-Kurs'!N$9:N129))-1</f>
        <v>1.6665053951306685E-2</v>
      </c>
      <c r="P117" s="31">
        <f>('1-Kurs'!P129/'1-Kurs'!P$8)^(12/COUNT('1-Kurs'!O$9:O129))-1</f>
        <v>3.4486855956654683E-3</v>
      </c>
      <c r="Q117" s="31">
        <f>('1-Kurs'!Q129/'1-Kurs'!Q$8)^(12/COUNT('1-Kurs'!P$9:P129))-1</f>
        <v>4.3613787249820124E-2</v>
      </c>
      <c r="R117" s="31">
        <f>('1-Kurs'!R129/'1-Kurs'!R$8)^(12/COUNT('1-Kurs'!Q$9:Q129))-1</f>
        <v>-4.2234141039027784E-2</v>
      </c>
      <c r="S117" s="31">
        <f>('1-Kurs'!S129/'1-Kurs'!S$8)^(12/COUNT('1-Kurs'!R$9:R129))-1</f>
        <v>9.4601667562172587E-2</v>
      </c>
      <c r="T117" s="31">
        <f>('1-Kurs'!T129/'1-Kurs'!T$8)^(12/COUNT('1-Kurs'!S$9:S129))-1</f>
        <v>0.10933891636008974</v>
      </c>
      <c r="U117" s="31">
        <f>('1-Kurs'!U129/'1-Kurs'!U$8)^(12/COUNT('1-Kurs'!T$9:T129))-1</f>
        <v>-3.1259749789456448E-2</v>
      </c>
      <c r="V117" s="31">
        <f>('1-Kurs'!V129/'1-Kurs'!V$8)^(12/COUNT('1-Kurs'!U$9:U129))-1</f>
        <v>0.11442138223025422</v>
      </c>
      <c r="W117" s="31">
        <f>('1-Kurs'!W129/'1-Kurs'!W$8)^(12/COUNT('1-Kurs'!V$9:V129))-1</f>
        <v>-8.4731937265114521E-4</v>
      </c>
      <c r="X117" s="31">
        <f>('1-Kurs'!X129/'1-Kurs'!X$8)^(12/COUNT('1-Kurs'!W$9:W129))-1</f>
        <v>-0.11565116252583774</v>
      </c>
      <c r="Y117" s="31">
        <f>('1-Kurs'!Y129/'1-Kurs'!Y$8)^(12/COUNT('1-Kurs'!X$9:X129))-1</f>
        <v>-2.6157579785417329E-2</v>
      </c>
      <c r="Z117" s="31">
        <f>('1-Kurs'!Z129/'1-Kurs'!Z$8)^(12/COUNT('1-Kurs'!Y$9:Y129))-1</f>
        <v>9.4373183369987013E-2</v>
      </c>
      <c r="AA117" s="31">
        <f>('1-Kurs'!AA129/'1-Kurs'!AA$8)^(12/COUNT('1-Kurs'!Z$9:Z129))-1</f>
        <v>2.400628150697659E-2</v>
      </c>
      <c r="AB117" s="31">
        <f>('1-Kurs'!AB129/'1-Kurs'!AB$8)^(12/COUNT('1-Kurs'!A$9:A129))-1</f>
        <v>4.7996130999214959E-2</v>
      </c>
      <c r="AC117" s="31">
        <f>('1-Kurs'!AC129/'1-Kurs'!AC$8)^(12/COUNT('1-Kurs'!B$9:B129))-1</f>
        <v>6.0359713886720234E-2</v>
      </c>
      <c r="AD117" s="31">
        <f>SUMPRODUCT(B117:AA117,'1-Kurs'!$B$6:$AA$6)</f>
        <v>2.2043740865007318E-2</v>
      </c>
      <c r="AE117" s="31">
        <f t="shared" si="2"/>
        <v>2.595239013420764E-2</v>
      </c>
    </row>
    <row r="118" spans="1:31" ht="12.75" x14ac:dyDescent="0.2">
      <c r="A118" s="9">
        <f>'2-artRendite'!A130</f>
        <v>36950</v>
      </c>
      <c r="B118" s="31">
        <f>('1-Kurs'!B130/'1-Kurs'!B$8)^(12/COUNT('1-Kurs'!A$9:A130))-1</f>
        <v>-1.3211237687014044E-2</v>
      </c>
      <c r="C118" s="31">
        <f>('1-Kurs'!C130/'1-Kurs'!C$8)^(12/COUNT('1-Kurs'!B$9:B130))-1</f>
        <v>0.11232594392655293</v>
      </c>
      <c r="D118" s="31">
        <f>('1-Kurs'!D130/'1-Kurs'!D$8)^(12/COUNT('1-Kurs'!C$9:C130))-1</f>
        <v>-2.3799573577606425E-3</v>
      </c>
      <c r="E118" s="31">
        <f>('1-Kurs'!E130/'1-Kurs'!E$8)^(12/COUNT('1-Kurs'!D$9:D130))-1</f>
        <v>4.0348102578654732E-2</v>
      </c>
      <c r="F118" s="31">
        <f>('1-Kurs'!F130/'1-Kurs'!F$8)^(12/COUNT('1-Kurs'!E$9:E130))-1</f>
        <v>-4.8944976414779906E-2</v>
      </c>
      <c r="G118" s="31">
        <f>('1-Kurs'!G130/'1-Kurs'!G$8)^(12/COUNT('1-Kurs'!F$9:F130))-1</f>
        <v>1.664432460910259E-2</v>
      </c>
      <c r="H118" s="31">
        <f>('1-Kurs'!H130/'1-Kurs'!H$8)^(12/COUNT('1-Kurs'!G$9:G130))-1</f>
        <v>-2.9450322841991006E-2</v>
      </c>
      <c r="I118" s="31">
        <f>('1-Kurs'!I130/'1-Kurs'!I$8)^(12/COUNT('1-Kurs'!H$9:H130))-1</f>
        <v>5.3302586727486334E-2</v>
      </c>
      <c r="J118" s="31">
        <f>('1-Kurs'!J130/'1-Kurs'!J$8)^(12/COUNT('1-Kurs'!I$9:I130))-1</f>
        <v>5.0094215440256606E-2</v>
      </c>
      <c r="K118" s="31">
        <f>('1-Kurs'!K130/'1-Kurs'!K$8)^(12/COUNT('1-Kurs'!J$9:J130))-1</f>
        <v>-1.9290499566964603E-2</v>
      </c>
      <c r="L118" s="31">
        <f>('1-Kurs'!L130/'1-Kurs'!L$8)^(12/COUNT('1-Kurs'!K$9:K130))-1</f>
        <v>4.6873562923087198E-2</v>
      </c>
      <c r="M118" s="31">
        <f>('1-Kurs'!M130/'1-Kurs'!M$8)^(12/COUNT('1-Kurs'!L$9:L130))-1</f>
        <v>7.4852230082606663E-2</v>
      </c>
      <c r="N118" s="31">
        <f>('1-Kurs'!N130/'1-Kurs'!N$8)^(12/COUNT('1-Kurs'!M$9:M130))-1</f>
        <v>-4.3965248250952271E-3</v>
      </c>
      <c r="O118" s="31">
        <f>('1-Kurs'!O130/'1-Kurs'!O$8)^(12/COUNT('1-Kurs'!N$9:N130))-1</f>
        <v>9.4921201515456577E-3</v>
      </c>
      <c r="P118" s="31">
        <f>('1-Kurs'!P130/'1-Kurs'!P$8)^(12/COUNT('1-Kurs'!O$9:O130))-1</f>
        <v>2.1735301240575211E-3</v>
      </c>
      <c r="Q118" s="31">
        <f>('1-Kurs'!Q130/'1-Kurs'!Q$8)^(12/COUNT('1-Kurs'!P$9:P130))-1</f>
        <v>3.7814461908127983E-2</v>
      </c>
      <c r="R118" s="31">
        <f>('1-Kurs'!R130/'1-Kurs'!R$8)^(12/COUNT('1-Kurs'!Q$9:Q130))-1</f>
        <v>-3.5675789345779307E-2</v>
      </c>
      <c r="S118" s="31">
        <f>('1-Kurs'!S130/'1-Kurs'!S$8)^(12/COUNT('1-Kurs'!R$9:R130))-1</f>
        <v>8.6663754509823887E-2</v>
      </c>
      <c r="T118" s="31">
        <f>('1-Kurs'!T130/'1-Kurs'!T$8)^(12/COUNT('1-Kurs'!S$9:S130))-1</f>
        <v>0.10969742712834019</v>
      </c>
      <c r="U118" s="31">
        <f>('1-Kurs'!U130/'1-Kurs'!U$8)^(12/COUNT('1-Kurs'!T$9:T130))-1</f>
        <v>-3.3625927013845702E-2</v>
      </c>
      <c r="V118" s="31">
        <f>('1-Kurs'!V130/'1-Kurs'!V$8)^(12/COUNT('1-Kurs'!U$9:U130))-1</f>
        <v>0.11220670396765864</v>
      </c>
      <c r="W118" s="31">
        <f>('1-Kurs'!W130/'1-Kurs'!W$8)^(12/COUNT('1-Kurs'!V$9:V130))-1</f>
        <v>-2.7288619513988754E-3</v>
      </c>
      <c r="X118" s="31">
        <f>('1-Kurs'!X130/'1-Kurs'!X$8)^(12/COUNT('1-Kurs'!W$9:W130))-1</f>
        <v>-0.10628161105664768</v>
      </c>
      <c r="Y118" s="31">
        <f>('1-Kurs'!Y130/'1-Kurs'!Y$8)^(12/COUNT('1-Kurs'!X$9:X130))-1</f>
        <v>-2.4780612157064952E-2</v>
      </c>
      <c r="Z118" s="31">
        <f>('1-Kurs'!Z130/'1-Kurs'!Z$8)^(12/COUNT('1-Kurs'!Y$9:Y130))-1</f>
        <v>9.5559461639141086E-2</v>
      </c>
      <c r="AA118" s="31">
        <f>('1-Kurs'!AA130/'1-Kurs'!AA$8)^(12/COUNT('1-Kurs'!Z$9:Z130))-1</f>
        <v>2.2343828337400895E-2</v>
      </c>
      <c r="AB118" s="31">
        <f>('1-Kurs'!AB130/'1-Kurs'!AB$8)^(12/COUNT('1-Kurs'!A$9:A130))-1</f>
        <v>4.7080209441027421E-2</v>
      </c>
      <c r="AC118" s="31">
        <f>('1-Kurs'!AC130/'1-Kurs'!AC$8)^(12/COUNT('1-Kurs'!B$9:B130))-1</f>
        <v>5.941015518001902E-2</v>
      </c>
      <c r="AD118" s="31">
        <f>SUMPRODUCT(B118:AA118,'1-Kurs'!$B$6:$AA$6)</f>
        <v>2.1139458993673112E-2</v>
      </c>
      <c r="AE118" s="31">
        <f t="shared" si="2"/>
        <v>2.5940750447354308E-2</v>
      </c>
    </row>
    <row r="119" spans="1:31" ht="12.75" x14ac:dyDescent="0.2">
      <c r="A119" s="9">
        <f>'2-artRendite'!A131</f>
        <v>36980</v>
      </c>
      <c r="B119" s="31">
        <f>('1-Kurs'!B131/'1-Kurs'!B$8)^(12/COUNT('1-Kurs'!A$9:A131))-1</f>
        <v>-1.7984025979610352E-2</v>
      </c>
      <c r="C119" s="31">
        <f>('1-Kurs'!C131/'1-Kurs'!C$8)^(12/COUNT('1-Kurs'!B$9:B131))-1</f>
        <v>0.10716066003564029</v>
      </c>
      <c r="D119" s="31">
        <f>('1-Kurs'!D131/'1-Kurs'!D$8)^(12/COUNT('1-Kurs'!C$9:C131))-1</f>
        <v>-1.0601533286669573E-2</v>
      </c>
      <c r="E119" s="31">
        <f>('1-Kurs'!E131/'1-Kurs'!E$8)^(12/COUNT('1-Kurs'!D$9:D131))-1</f>
        <v>3.3736016062614782E-2</v>
      </c>
      <c r="F119" s="31">
        <f>('1-Kurs'!F131/'1-Kurs'!F$8)^(12/COUNT('1-Kurs'!E$9:E131))-1</f>
        <v>-5.6570743463041362E-2</v>
      </c>
      <c r="G119" s="31">
        <f>('1-Kurs'!G131/'1-Kurs'!G$8)^(12/COUNT('1-Kurs'!F$9:F131))-1</f>
        <v>5.1613203897238336E-4</v>
      </c>
      <c r="H119" s="31">
        <f>('1-Kurs'!H131/'1-Kurs'!H$8)^(12/COUNT('1-Kurs'!G$9:G131))-1</f>
        <v>-3.2561441701774885E-2</v>
      </c>
      <c r="I119" s="31">
        <f>('1-Kurs'!I131/'1-Kurs'!I$8)^(12/COUNT('1-Kurs'!H$9:H131))-1</f>
        <v>5.4658333773037082E-2</v>
      </c>
      <c r="J119" s="31">
        <f>('1-Kurs'!J131/'1-Kurs'!J$8)^(12/COUNT('1-Kurs'!I$9:I131))-1</f>
        <v>4.3505379507667863E-2</v>
      </c>
      <c r="K119" s="31">
        <f>('1-Kurs'!K131/'1-Kurs'!K$8)^(12/COUNT('1-Kurs'!J$9:J131))-1</f>
        <v>-1.8222002138258753E-2</v>
      </c>
      <c r="L119" s="31">
        <f>('1-Kurs'!L131/'1-Kurs'!L$8)^(12/COUNT('1-Kurs'!K$9:K131))-1</f>
        <v>4.3436469935956179E-2</v>
      </c>
      <c r="M119" s="31">
        <f>('1-Kurs'!M131/'1-Kurs'!M$8)^(12/COUNT('1-Kurs'!L$9:L131))-1</f>
        <v>6.9361893433011135E-2</v>
      </c>
      <c r="N119" s="31">
        <f>('1-Kurs'!N131/'1-Kurs'!N$8)^(12/COUNT('1-Kurs'!M$9:M131))-1</f>
        <v>-1.2493345642843101E-2</v>
      </c>
      <c r="O119" s="31">
        <f>('1-Kurs'!O131/'1-Kurs'!O$8)^(12/COUNT('1-Kurs'!N$9:N131))-1</f>
        <v>4.8791385285011923E-3</v>
      </c>
      <c r="P119" s="31">
        <f>('1-Kurs'!P131/'1-Kurs'!P$8)^(12/COUNT('1-Kurs'!O$9:O131))-1</f>
        <v>-3.4857079966323923E-3</v>
      </c>
      <c r="Q119" s="31">
        <f>('1-Kurs'!Q131/'1-Kurs'!Q$8)^(12/COUNT('1-Kurs'!P$9:P131))-1</f>
        <v>3.2391899865270135E-2</v>
      </c>
      <c r="R119" s="31">
        <f>('1-Kurs'!R131/'1-Kurs'!R$8)^(12/COUNT('1-Kurs'!Q$9:Q131))-1</f>
        <v>-3.4561667984978062E-2</v>
      </c>
      <c r="S119" s="31">
        <f>('1-Kurs'!S131/'1-Kurs'!S$8)^(12/COUNT('1-Kurs'!R$9:R131))-1</f>
        <v>7.0716040487982745E-2</v>
      </c>
      <c r="T119" s="31">
        <f>('1-Kurs'!T131/'1-Kurs'!T$8)^(12/COUNT('1-Kurs'!S$9:S131))-1</f>
        <v>0.11582543790809252</v>
      </c>
      <c r="U119" s="31">
        <f>('1-Kurs'!U131/'1-Kurs'!U$8)^(12/COUNT('1-Kurs'!T$9:T131))-1</f>
        <v>-4.0691441545972706E-2</v>
      </c>
      <c r="V119" s="31">
        <f>('1-Kurs'!V131/'1-Kurs'!V$8)^(12/COUNT('1-Kurs'!U$9:U131))-1</f>
        <v>0.10678671500178094</v>
      </c>
      <c r="W119" s="31">
        <f>('1-Kurs'!W131/'1-Kurs'!W$8)^(12/COUNT('1-Kurs'!V$9:V131))-1</f>
        <v>-6.6422218319663884E-3</v>
      </c>
      <c r="X119" s="31">
        <f>('1-Kurs'!X131/'1-Kurs'!X$8)^(12/COUNT('1-Kurs'!W$9:W131))-1</f>
        <v>-0.11017617415599179</v>
      </c>
      <c r="Y119" s="31">
        <f>('1-Kurs'!Y131/'1-Kurs'!Y$8)^(12/COUNT('1-Kurs'!X$9:X131))-1</f>
        <v>-2.9760028484364098E-2</v>
      </c>
      <c r="Z119" s="31">
        <f>('1-Kurs'!Z131/'1-Kurs'!Z$8)^(12/COUNT('1-Kurs'!Y$9:Y131))-1</f>
        <v>8.2833604527491334E-2</v>
      </c>
      <c r="AA119" s="31">
        <f>('1-Kurs'!AA131/'1-Kurs'!AA$8)^(12/COUNT('1-Kurs'!Z$9:Z131))-1</f>
        <v>1.9594706330861023E-2</v>
      </c>
      <c r="AB119" s="31">
        <f>('1-Kurs'!AB131/'1-Kurs'!AB$8)^(12/COUNT('1-Kurs'!A$9:A131))-1</f>
        <v>4.1522556818244905E-2</v>
      </c>
      <c r="AC119" s="31">
        <f>('1-Kurs'!AC131/'1-Kurs'!AC$8)^(12/COUNT('1-Kurs'!B$9:B131))-1</f>
        <v>5.4424688042982838E-2</v>
      </c>
      <c r="AD119" s="31">
        <f>SUMPRODUCT(B119:AA119,'1-Kurs'!$B$6:$AA$6)</f>
        <v>1.5832772816337548E-2</v>
      </c>
      <c r="AE119" s="31">
        <f t="shared" si="2"/>
        <v>2.5689784001907356E-2</v>
      </c>
    </row>
    <row r="120" spans="1:31" ht="12.75" x14ac:dyDescent="0.2">
      <c r="A120" s="9">
        <f>'2-artRendite'!A132</f>
        <v>37011</v>
      </c>
      <c r="B120" s="31">
        <f>('1-Kurs'!B132/'1-Kurs'!B$8)^(12/COUNT('1-Kurs'!A$9:A132))-1</f>
        <v>-1.3845530127461259E-2</v>
      </c>
      <c r="C120" s="31">
        <f>('1-Kurs'!C132/'1-Kurs'!C$8)^(12/COUNT('1-Kurs'!B$9:B132))-1</f>
        <v>0.1181484232379908</v>
      </c>
      <c r="D120" s="31">
        <f>('1-Kurs'!D132/'1-Kurs'!D$8)^(12/COUNT('1-Kurs'!C$9:C132))-1</f>
        <v>-8.406426411703527E-3</v>
      </c>
      <c r="E120" s="31">
        <f>('1-Kurs'!E132/'1-Kurs'!E$8)^(12/COUNT('1-Kurs'!D$9:D132))-1</f>
        <v>3.4626318279670665E-2</v>
      </c>
      <c r="F120" s="31">
        <f>('1-Kurs'!F132/'1-Kurs'!F$8)^(12/COUNT('1-Kurs'!E$9:E132))-1</f>
        <v>-5.7354348005330569E-2</v>
      </c>
      <c r="G120" s="31">
        <f>('1-Kurs'!G132/'1-Kurs'!G$8)^(12/COUNT('1-Kurs'!F$9:F132))-1</f>
        <v>-3.5613970086412206E-4</v>
      </c>
      <c r="H120" s="31">
        <f>('1-Kurs'!H132/'1-Kurs'!H$8)^(12/COUNT('1-Kurs'!G$9:G132))-1</f>
        <v>-3.0121321406042623E-2</v>
      </c>
      <c r="I120" s="31">
        <f>('1-Kurs'!I132/'1-Kurs'!I$8)^(12/COUNT('1-Kurs'!H$9:H132))-1</f>
        <v>6.5375139859331854E-2</v>
      </c>
      <c r="J120" s="31">
        <f>('1-Kurs'!J132/'1-Kurs'!J$8)^(12/COUNT('1-Kurs'!I$9:I132))-1</f>
        <v>5.2155259095424178E-2</v>
      </c>
      <c r="K120" s="31">
        <f>('1-Kurs'!K132/'1-Kurs'!K$8)^(12/COUNT('1-Kurs'!J$9:J132))-1</f>
        <v>-1.9734598043571361E-2</v>
      </c>
      <c r="L120" s="31">
        <f>('1-Kurs'!L132/'1-Kurs'!L$8)^(12/COUNT('1-Kurs'!K$9:K132))-1</f>
        <v>4.1989551566870009E-2</v>
      </c>
      <c r="M120" s="31">
        <f>('1-Kurs'!M132/'1-Kurs'!M$8)^(12/COUNT('1-Kurs'!L$9:L132))-1</f>
        <v>6.1698264482317411E-2</v>
      </c>
      <c r="N120" s="31">
        <f>('1-Kurs'!N132/'1-Kurs'!N$8)^(12/COUNT('1-Kurs'!M$9:M132))-1</f>
        <v>1.0794560650673191E-4</v>
      </c>
      <c r="O120" s="31">
        <f>('1-Kurs'!O132/'1-Kurs'!O$8)^(12/COUNT('1-Kurs'!N$9:N132))-1</f>
        <v>5.6912069527352838E-3</v>
      </c>
      <c r="P120" s="31">
        <f>('1-Kurs'!P132/'1-Kurs'!P$8)^(12/COUNT('1-Kurs'!O$9:O132))-1</f>
        <v>-2.0797133016580149E-3</v>
      </c>
      <c r="Q120" s="31">
        <f>('1-Kurs'!Q132/'1-Kurs'!Q$8)^(12/COUNT('1-Kurs'!P$9:P132))-1</f>
        <v>3.8645492503004419E-2</v>
      </c>
      <c r="R120" s="31">
        <f>('1-Kurs'!R132/'1-Kurs'!R$8)^(12/COUNT('1-Kurs'!Q$9:Q132))-1</f>
        <v>-3.9979789373079E-2</v>
      </c>
      <c r="S120" s="31">
        <f>('1-Kurs'!S132/'1-Kurs'!S$8)^(12/COUNT('1-Kurs'!R$9:R132))-1</f>
        <v>8.4865618483543015E-2</v>
      </c>
      <c r="T120" s="31">
        <f>('1-Kurs'!T132/'1-Kurs'!T$8)^(12/COUNT('1-Kurs'!S$9:S132))-1</f>
        <v>0.1331387716060195</v>
      </c>
      <c r="U120" s="31">
        <f>('1-Kurs'!U132/'1-Kurs'!U$8)^(12/COUNT('1-Kurs'!T$9:T132))-1</f>
        <v>-3.4310699597381311E-2</v>
      </c>
      <c r="V120" s="31">
        <f>('1-Kurs'!V132/'1-Kurs'!V$8)^(12/COUNT('1-Kurs'!U$9:U132))-1</f>
        <v>0.11471309765688642</v>
      </c>
      <c r="W120" s="31">
        <f>('1-Kurs'!W132/'1-Kurs'!W$8)^(12/COUNT('1-Kurs'!V$9:V132))-1</f>
        <v>-8.7725910951831354E-3</v>
      </c>
      <c r="X120" s="31">
        <f>('1-Kurs'!X132/'1-Kurs'!X$8)^(12/COUNT('1-Kurs'!W$9:W132))-1</f>
        <v>-0.11753554113091669</v>
      </c>
      <c r="Y120" s="31">
        <f>('1-Kurs'!Y132/'1-Kurs'!Y$8)^(12/COUNT('1-Kurs'!X$9:X132))-1</f>
        <v>-3.1468322336244414E-2</v>
      </c>
      <c r="Z120" s="31">
        <f>('1-Kurs'!Z132/'1-Kurs'!Z$8)^(12/COUNT('1-Kurs'!Y$9:Y132))-1</f>
        <v>9.2506506088558815E-2</v>
      </c>
      <c r="AA120" s="31">
        <f>('1-Kurs'!AA132/'1-Kurs'!AA$8)^(12/COUNT('1-Kurs'!Z$9:Z132))-1</f>
        <v>1.994275214950636E-2</v>
      </c>
      <c r="AB120" s="31">
        <f>('1-Kurs'!AB132/'1-Kurs'!AB$8)^(12/COUNT('1-Kurs'!A$9:A132))-1</f>
        <v>4.4768967723740172E-2</v>
      </c>
      <c r="AC120" s="31">
        <f>('1-Kurs'!AC132/'1-Kurs'!AC$8)^(12/COUNT('1-Kurs'!B$9:B132))-1</f>
        <v>5.7507006497775626E-2</v>
      </c>
      <c r="AD120" s="31">
        <f>SUMPRODUCT(B120:AA120,'1-Kurs'!$B$6:$AA$6)</f>
        <v>1.9216897193804976E-2</v>
      </c>
      <c r="AE120" s="31">
        <f t="shared" si="2"/>
        <v>2.5552070529935196E-2</v>
      </c>
    </row>
    <row r="121" spans="1:31" ht="12.75" x14ac:dyDescent="0.2">
      <c r="A121" s="9">
        <f>'2-artRendite'!A133</f>
        <v>37042</v>
      </c>
      <c r="B121" s="31">
        <f>('1-Kurs'!B133/'1-Kurs'!B$8)^(12/COUNT('1-Kurs'!A$9:A133))-1</f>
        <v>-1.6703423244237015E-2</v>
      </c>
      <c r="C121" s="31">
        <f>('1-Kurs'!C133/'1-Kurs'!C$8)^(12/COUNT('1-Kurs'!B$9:B133))-1</f>
        <v>0.11993509300911565</v>
      </c>
      <c r="D121" s="31">
        <f>('1-Kurs'!D133/'1-Kurs'!D$8)^(12/COUNT('1-Kurs'!C$9:C133))-1</f>
        <v>-1.9416959347266283E-2</v>
      </c>
      <c r="E121" s="31">
        <f>('1-Kurs'!E133/'1-Kurs'!E$8)^(12/COUNT('1-Kurs'!D$9:D133))-1</f>
        <v>3.2139403466098004E-2</v>
      </c>
      <c r="F121" s="31">
        <f>('1-Kurs'!F133/'1-Kurs'!F$8)^(12/COUNT('1-Kurs'!E$9:E133))-1</f>
        <v>-6.3274436991828553E-2</v>
      </c>
      <c r="G121" s="31">
        <f>('1-Kurs'!G133/'1-Kurs'!G$8)^(12/COUNT('1-Kurs'!F$9:F133))-1</f>
        <v>-1.1600102273159552E-2</v>
      </c>
      <c r="H121" s="31">
        <f>('1-Kurs'!H133/'1-Kurs'!H$8)^(12/COUNT('1-Kurs'!G$9:G133))-1</f>
        <v>-2.9050755202856604E-2</v>
      </c>
      <c r="I121" s="31">
        <f>('1-Kurs'!I133/'1-Kurs'!I$8)^(12/COUNT('1-Kurs'!H$9:H133))-1</f>
        <v>6.7367618616761327E-2</v>
      </c>
      <c r="J121" s="31">
        <f>('1-Kurs'!J133/'1-Kurs'!J$8)^(12/COUNT('1-Kurs'!I$9:I133))-1</f>
        <v>4.7110060713291046E-2</v>
      </c>
      <c r="K121" s="31">
        <f>('1-Kurs'!K133/'1-Kurs'!K$8)^(12/COUNT('1-Kurs'!J$9:J133))-1</f>
        <v>-1.76355984970612E-2</v>
      </c>
      <c r="L121" s="31">
        <f>('1-Kurs'!L133/'1-Kurs'!L$8)^(12/COUNT('1-Kurs'!K$9:K133))-1</f>
        <v>4.5249787463019553E-2</v>
      </c>
      <c r="M121" s="31">
        <f>('1-Kurs'!M133/'1-Kurs'!M$8)^(12/COUNT('1-Kurs'!L$9:L133))-1</f>
        <v>4.1658371679777817E-2</v>
      </c>
      <c r="N121" s="31">
        <f>('1-Kurs'!N133/'1-Kurs'!N$8)^(12/COUNT('1-Kurs'!M$9:M133))-1</f>
        <v>8.6972293063032335E-3</v>
      </c>
      <c r="O121" s="31">
        <f>('1-Kurs'!O133/'1-Kurs'!O$8)^(12/COUNT('1-Kurs'!N$9:N133))-1</f>
        <v>7.0985988046572412E-3</v>
      </c>
      <c r="P121" s="31">
        <f>('1-Kurs'!P133/'1-Kurs'!P$8)^(12/COUNT('1-Kurs'!O$9:O133))-1</f>
        <v>1.0483144670967448E-3</v>
      </c>
      <c r="Q121" s="31">
        <f>('1-Kurs'!Q133/'1-Kurs'!Q$8)^(12/COUNT('1-Kurs'!P$9:P133))-1</f>
        <v>4.6497324423551811E-2</v>
      </c>
      <c r="R121" s="31">
        <f>('1-Kurs'!R133/'1-Kurs'!R$8)^(12/COUNT('1-Kurs'!Q$9:Q133))-1</f>
        <v>-4.107670141900932E-2</v>
      </c>
      <c r="S121" s="31">
        <f>('1-Kurs'!S133/'1-Kurs'!S$8)^(12/COUNT('1-Kurs'!R$9:R133))-1</f>
        <v>8.5100406166842779E-2</v>
      </c>
      <c r="T121" s="31">
        <f>('1-Kurs'!T133/'1-Kurs'!T$8)^(12/COUNT('1-Kurs'!S$9:S133))-1</f>
        <v>0.12628991062298334</v>
      </c>
      <c r="U121" s="31">
        <f>('1-Kurs'!U133/'1-Kurs'!U$8)^(12/COUNT('1-Kurs'!T$9:T133))-1</f>
        <v>-3.9210788932810936E-2</v>
      </c>
      <c r="V121" s="31">
        <f>('1-Kurs'!V133/'1-Kurs'!V$8)^(12/COUNT('1-Kurs'!U$9:U133))-1</f>
        <v>0.11225483814765957</v>
      </c>
      <c r="W121" s="31">
        <f>('1-Kurs'!W133/'1-Kurs'!W$8)^(12/COUNT('1-Kurs'!V$9:V133))-1</f>
        <v>-1.2615522611320817E-2</v>
      </c>
      <c r="X121" s="31">
        <f>('1-Kurs'!X133/'1-Kurs'!X$8)^(12/COUNT('1-Kurs'!W$9:W133))-1</f>
        <v>-0.12087108838457061</v>
      </c>
      <c r="Y121" s="31">
        <f>('1-Kurs'!Y133/'1-Kurs'!Y$8)^(12/COUNT('1-Kurs'!X$9:X133))-1</f>
        <v>-3.3175593509068402E-2</v>
      </c>
      <c r="Z121" s="31">
        <f>('1-Kurs'!Z133/'1-Kurs'!Z$8)^(12/COUNT('1-Kurs'!Y$9:Y133))-1</f>
        <v>9.3484963438900559E-2</v>
      </c>
      <c r="AA121" s="31">
        <f>('1-Kurs'!AA133/'1-Kurs'!AA$8)^(12/COUNT('1-Kurs'!Z$9:Z133))-1</f>
        <v>1.6425587532252317E-2</v>
      </c>
      <c r="AB121" s="31">
        <f>('1-Kurs'!AB133/'1-Kurs'!AB$8)^(12/COUNT('1-Kurs'!A$9:A133))-1</f>
        <v>4.2568888345523526E-2</v>
      </c>
      <c r="AC121" s="31">
        <f>('1-Kurs'!AC133/'1-Kurs'!AC$8)^(12/COUNT('1-Kurs'!B$9:B133))-1</f>
        <v>5.4885765440655376E-2</v>
      </c>
      <c r="AD121" s="31">
        <f>SUMPRODUCT(B121:AA121,'1-Kurs'!$B$6:$AA$6)</f>
        <v>1.7143328363273914E-2</v>
      </c>
      <c r="AE121" s="31">
        <f t="shared" si="2"/>
        <v>2.5425559982249612E-2</v>
      </c>
    </row>
    <row r="122" spans="1:31" ht="12.75" x14ac:dyDescent="0.2">
      <c r="A122" s="9">
        <f>'2-artRendite'!A134</f>
        <v>37071</v>
      </c>
      <c r="B122" s="31">
        <f>('1-Kurs'!B134/'1-Kurs'!B$8)^(12/COUNT('1-Kurs'!A$9:A134))-1</f>
        <v>-1.8937202060338998E-2</v>
      </c>
      <c r="C122" s="31">
        <f>('1-Kurs'!C134/'1-Kurs'!C$8)^(12/COUNT('1-Kurs'!B$9:B134))-1</f>
        <v>0.11294931419062482</v>
      </c>
      <c r="D122" s="31">
        <f>('1-Kurs'!D134/'1-Kurs'!D$8)^(12/COUNT('1-Kurs'!C$9:C134))-1</f>
        <v>-2.1569963388297086E-2</v>
      </c>
      <c r="E122" s="31">
        <f>('1-Kurs'!E134/'1-Kurs'!E$8)^(12/COUNT('1-Kurs'!D$9:D134))-1</f>
        <v>2.5062288212699402E-2</v>
      </c>
      <c r="F122" s="31">
        <f>('1-Kurs'!F134/'1-Kurs'!F$8)^(12/COUNT('1-Kurs'!E$9:E134))-1</f>
        <v>-6.3929163750103268E-2</v>
      </c>
      <c r="G122" s="31">
        <f>('1-Kurs'!G134/'1-Kurs'!G$8)^(12/COUNT('1-Kurs'!F$9:F134))-1</f>
        <v>-1.6157329215159444E-2</v>
      </c>
      <c r="H122" s="31">
        <f>('1-Kurs'!H134/'1-Kurs'!H$8)^(12/COUNT('1-Kurs'!G$9:G134))-1</f>
        <v>-2.7047122748607655E-2</v>
      </c>
      <c r="I122" s="31">
        <f>('1-Kurs'!I134/'1-Kurs'!I$8)^(12/COUNT('1-Kurs'!H$9:H134))-1</f>
        <v>5.8808396977341415E-2</v>
      </c>
      <c r="J122" s="31">
        <f>('1-Kurs'!J134/'1-Kurs'!J$8)^(12/COUNT('1-Kurs'!I$9:I134))-1</f>
        <v>3.7267401092330177E-2</v>
      </c>
      <c r="K122" s="31">
        <f>('1-Kurs'!K134/'1-Kurs'!K$8)^(12/COUNT('1-Kurs'!J$9:J134))-1</f>
        <v>-9.9898162415432701E-3</v>
      </c>
      <c r="L122" s="31">
        <f>('1-Kurs'!L134/'1-Kurs'!L$8)^(12/COUNT('1-Kurs'!K$9:K134))-1</f>
        <v>4.452832136788798E-2</v>
      </c>
      <c r="M122" s="31">
        <f>('1-Kurs'!M134/'1-Kurs'!M$8)^(12/COUNT('1-Kurs'!L$9:L134))-1</f>
        <v>1.7617452281132318E-2</v>
      </c>
      <c r="N122" s="31">
        <f>('1-Kurs'!N134/'1-Kurs'!N$8)^(12/COUNT('1-Kurs'!M$9:M134))-1</f>
        <v>-4.8711678569383077E-3</v>
      </c>
      <c r="O122" s="31">
        <f>('1-Kurs'!O134/'1-Kurs'!O$8)^(12/COUNT('1-Kurs'!N$9:N134))-1</f>
        <v>4.6643290549928107E-3</v>
      </c>
      <c r="P122" s="31">
        <f>('1-Kurs'!P134/'1-Kurs'!P$8)^(12/COUNT('1-Kurs'!O$9:O134))-1</f>
        <v>7.6105723554644733E-3</v>
      </c>
      <c r="Q122" s="31">
        <f>('1-Kurs'!Q134/'1-Kurs'!Q$8)^(12/COUNT('1-Kurs'!P$9:P134))-1</f>
        <v>5.3334832320679704E-2</v>
      </c>
      <c r="R122" s="31">
        <f>('1-Kurs'!R134/'1-Kurs'!R$8)^(12/COUNT('1-Kurs'!Q$9:Q134))-1</f>
        <v>-3.9560557122700235E-2</v>
      </c>
      <c r="S122" s="31">
        <f>('1-Kurs'!S134/'1-Kurs'!S$8)^(12/COUNT('1-Kurs'!R$9:R134))-1</f>
        <v>9.562039395225197E-2</v>
      </c>
      <c r="T122" s="31">
        <f>('1-Kurs'!T134/'1-Kurs'!T$8)^(12/COUNT('1-Kurs'!S$9:S134))-1</f>
        <v>0.10303749484632063</v>
      </c>
      <c r="U122" s="31">
        <f>('1-Kurs'!U134/'1-Kurs'!U$8)^(12/COUNT('1-Kurs'!T$9:T134))-1</f>
        <v>-4.5526054857878417E-2</v>
      </c>
      <c r="V122" s="31">
        <f>('1-Kurs'!V134/'1-Kurs'!V$8)^(12/COUNT('1-Kurs'!U$9:U134))-1</f>
        <v>0.10198252467497237</v>
      </c>
      <c r="W122" s="31">
        <f>('1-Kurs'!W134/'1-Kurs'!W$8)^(12/COUNT('1-Kurs'!V$9:V134))-1</f>
        <v>-1.6896064766447338E-2</v>
      </c>
      <c r="X122" s="31">
        <f>('1-Kurs'!X134/'1-Kurs'!X$8)^(12/COUNT('1-Kurs'!W$9:W134))-1</f>
        <v>-0.1172073298766283</v>
      </c>
      <c r="Y122" s="31">
        <f>('1-Kurs'!Y134/'1-Kurs'!Y$8)^(12/COUNT('1-Kurs'!X$9:X134))-1</f>
        <v>-3.7333624649055763E-2</v>
      </c>
      <c r="Z122" s="31">
        <f>('1-Kurs'!Z134/'1-Kurs'!Z$8)^(12/COUNT('1-Kurs'!Y$9:Y134))-1</f>
        <v>8.4986757566055227E-2</v>
      </c>
      <c r="AA122" s="31">
        <f>('1-Kurs'!AA134/'1-Kurs'!AA$8)^(12/COUNT('1-Kurs'!Z$9:Z134))-1</f>
        <v>1.2427056870685016E-2</v>
      </c>
      <c r="AB122" s="31">
        <f>('1-Kurs'!AB134/'1-Kurs'!AB$8)^(12/COUNT('1-Kurs'!A$9:A134))-1</f>
        <v>3.8686861891050306E-2</v>
      </c>
      <c r="AC122" s="31">
        <f>('1-Kurs'!AC134/'1-Kurs'!AC$8)^(12/COUNT('1-Kurs'!B$9:B134))-1</f>
        <v>5.0359287408117126E-2</v>
      </c>
      <c r="AD122" s="31">
        <f>SUMPRODUCT(B122:AA122,'1-Kurs'!$B$6:$AA$6)</f>
        <v>1.3110451508836166E-2</v>
      </c>
      <c r="AE122" s="31">
        <f t="shared" si="2"/>
        <v>2.557641038221414E-2</v>
      </c>
    </row>
    <row r="123" spans="1:31" ht="12.75" x14ac:dyDescent="0.2">
      <c r="A123" s="9">
        <f>'2-artRendite'!A135</f>
        <v>37103</v>
      </c>
      <c r="B123" s="31">
        <f>('1-Kurs'!B135/'1-Kurs'!B$8)^(12/COUNT('1-Kurs'!A$9:A135))-1</f>
        <v>-2.300581465082896E-2</v>
      </c>
      <c r="C123" s="31">
        <f>('1-Kurs'!C135/'1-Kurs'!C$8)^(12/COUNT('1-Kurs'!B$9:B135))-1</f>
        <v>0.10817540853755525</v>
      </c>
      <c r="D123" s="31">
        <f>('1-Kurs'!D135/'1-Kurs'!D$8)^(12/COUNT('1-Kurs'!C$9:C135))-1</f>
        <v>-3.2030907992038227E-2</v>
      </c>
      <c r="E123" s="31">
        <f>('1-Kurs'!E135/'1-Kurs'!E$8)^(12/COUNT('1-Kurs'!D$9:D135))-1</f>
        <v>2.0874217980949572E-2</v>
      </c>
      <c r="F123" s="31">
        <f>('1-Kurs'!F135/'1-Kurs'!F$8)^(12/COUNT('1-Kurs'!E$9:E135))-1</f>
        <v>-5.396117041856674E-2</v>
      </c>
      <c r="G123" s="31">
        <f>('1-Kurs'!G135/'1-Kurs'!G$8)^(12/COUNT('1-Kurs'!F$9:F135))-1</f>
        <v>-1.4981448816053344E-2</v>
      </c>
      <c r="H123" s="31">
        <f>('1-Kurs'!H135/'1-Kurs'!H$8)^(12/COUNT('1-Kurs'!G$9:G135))-1</f>
        <v>-2.8089060545706035E-2</v>
      </c>
      <c r="I123" s="31">
        <f>('1-Kurs'!I135/'1-Kurs'!I$8)^(12/COUNT('1-Kurs'!H$9:H135))-1</f>
        <v>5.5657668557141271E-2</v>
      </c>
      <c r="J123" s="31">
        <f>('1-Kurs'!J135/'1-Kurs'!J$8)^(12/COUNT('1-Kurs'!I$9:I135))-1</f>
        <v>3.8564655002140791E-2</v>
      </c>
      <c r="K123" s="31">
        <f>('1-Kurs'!K135/'1-Kurs'!K$8)^(12/COUNT('1-Kurs'!J$9:J135))-1</f>
        <v>-7.935496427287414E-3</v>
      </c>
      <c r="L123" s="31">
        <f>('1-Kurs'!L135/'1-Kurs'!L$8)^(12/COUNT('1-Kurs'!K$9:K135))-1</f>
        <v>4.2245964885203824E-2</v>
      </c>
      <c r="M123" s="31">
        <f>('1-Kurs'!M135/'1-Kurs'!M$8)^(12/COUNT('1-Kurs'!L$9:L135))-1</f>
        <v>2.1475055655415298E-2</v>
      </c>
      <c r="N123" s="31">
        <f>('1-Kurs'!N135/'1-Kurs'!N$8)^(12/COUNT('1-Kurs'!M$9:M135))-1</f>
        <v>-1.0470136644747607E-2</v>
      </c>
      <c r="O123" s="31">
        <f>('1-Kurs'!O135/'1-Kurs'!O$8)^(12/COUNT('1-Kurs'!N$9:N135))-1</f>
        <v>2.7318946366512442E-3</v>
      </c>
      <c r="P123" s="31">
        <f>('1-Kurs'!P135/'1-Kurs'!P$8)^(12/COUNT('1-Kurs'!O$9:O135))-1</f>
        <v>1.7360856011211956E-2</v>
      </c>
      <c r="Q123" s="31">
        <f>('1-Kurs'!Q135/'1-Kurs'!Q$8)^(12/COUNT('1-Kurs'!P$9:P135))-1</f>
        <v>5.5702697474032004E-2</v>
      </c>
      <c r="R123" s="31">
        <f>('1-Kurs'!R135/'1-Kurs'!R$8)^(12/COUNT('1-Kurs'!Q$9:Q135))-1</f>
        <v>-2.0280782562390298E-2</v>
      </c>
      <c r="S123" s="31">
        <f>('1-Kurs'!S135/'1-Kurs'!S$8)^(12/COUNT('1-Kurs'!R$9:R135))-1</f>
        <v>7.8138304022243421E-2</v>
      </c>
      <c r="T123" s="31">
        <f>('1-Kurs'!T135/'1-Kurs'!T$8)^(12/COUNT('1-Kurs'!S$9:S135))-1</f>
        <v>0.10377338199222863</v>
      </c>
      <c r="U123" s="31">
        <f>('1-Kurs'!U135/'1-Kurs'!U$8)^(12/COUNT('1-Kurs'!T$9:T135))-1</f>
        <v>-3.7967206990586755E-2</v>
      </c>
      <c r="V123" s="31">
        <f>('1-Kurs'!V135/'1-Kurs'!V$8)^(12/COUNT('1-Kurs'!U$9:U135))-1</f>
        <v>0.10250083279921163</v>
      </c>
      <c r="W123" s="31">
        <f>('1-Kurs'!W135/'1-Kurs'!W$8)^(12/COUNT('1-Kurs'!V$9:V135))-1</f>
        <v>-2.0506062691358351E-2</v>
      </c>
      <c r="X123" s="31">
        <f>('1-Kurs'!X135/'1-Kurs'!X$8)^(12/COUNT('1-Kurs'!W$9:W135))-1</f>
        <v>-0.11668505241403493</v>
      </c>
      <c r="Y123" s="31">
        <f>('1-Kurs'!Y135/'1-Kurs'!Y$8)^(12/COUNT('1-Kurs'!X$9:X135))-1</f>
        <v>-2.7355985112463399E-2</v>
      </c>
      <c r="Z123" s="31">
        <f>('1-Kurs'!Z135/'1-Kurs'!Z$8)^(12/COUNT('1-Kurs'!Y$9:Y135))-1</f>
        <v>6.8908405295382114E-2</v>
      </c>
      <c r="AA123" s="31">
        <f>('1-Kurs'!AA135/'1-Kurs'!AA$8)^(12/COUNT('1-Kurs'!Z$9:Z135))-1</f>
        <v>1.3253465088625127E-3</v>
      </c>
      <c r="AB123" s="31">
        <f>('1-Kurs'!AB135/'1-Kurs'!AB$8)^(12/COUNT('1-Kurs'!A$9:A135))-1</f>
        <v>3.8311290601490411E-2</v>
      </c>
      <c r="AC123" s="31">
        <f>('1-Kurs'!AC135/'1-Kurs'!AC$8)^(12/COUNT('1-Kurs'!B$9:B135))-1</f>
        <v>5.1237554207587799E-2</v>
      </c>
      <c r="AD123" s="31">
        <f>SUMPRODUCT(B123:AA123,'1-Kurs'!$B$6:$AA$6)</f>
        <v>1.2467906311237209E-2</v>
      </c>
      <c r="AE123" s="31">
        <f t="shared" si="2"/>
        <v>2.58433842902532E-2</v>
      </c>
    </row>
    <row r="124" spans="1:31" ht="12.75" x14ac:dyDescent="0.2">
      <c r="A124" s="9">
        <f>'2-artRendite'!A136</f>
        <v>37134</v>
      </c>
      <c r="B124" s="31">
        <f>('1-Kurs'!B136/'1-Kurs'!B$8)^(12/COUNT('1-Kurs'!A$9:A136))-1</f>
        <v>-2.3494853804092997E-2</v>
      </c>
      <c r="C124" s="31">
        <f>('1-Kurs'!C136/'1-Kurs'!C$8)^(12/COUNT('1-Kurs'!B$9:B136))-1</f>
        <v>0.1144247735920465</v>
      </c>
      <c r="D124" s="31">
        <f>('1-Kurs'!D136/'1-Kurs'!D$8)^(12/COUNT('1-Kurs'!C$9:C136))-1</f>
        <v>-3.4021012390047733E-2</v>
      </c>
      <c r="E124" s="31">
        <f>('1-Kurs'!E136/'1-Kurs'!E$8)^(12/COUNT('1-Kurs'!D$9:D136))-1</f>
        <v>1.997437361178056E-2</v>
      </c>
      <c r="F124" s="31">
        <f>('1-Kurs'!F136/'1-Kurs'!F$8)^(12/COUNT('1-Kurs'!E$9:E136))-1</f>
        <v>-5.2689862168020962E-2</v>
      </c>
      <c r="G124" s="31">
        <f>('1-Kurs'!G136/'1-Kurs'!G$8)^(12/COUNT('1-Kurs'!F$9:F136))-1</f>
        <v>-2.3983262937245842E-2</v>
      </c>
      <c r="H124" s="31">
        <f>('1-Kurs'!H136/'1-Kurs'!H$8)^(12/COUNT('1-Kurs'!G$9:G136))-1</f>
        <v>-2.5163378500552835E-2</v>
      </c>
      <c r="I124" s="31">
        <f>('1-Kurs'!I136/'1-Kurs'!I$8)^(12/COUNT('1-Kurs'!H$9:H136))-1</f>
        <v>6.4134645840423055E-2</v>
      </c>
      <c r="J124" s="31">
        <f>('1-Kurs'!J136/'1-Kurs'!J$8)^(12/COUNT('1-Kurs'!I$9:I136))-1</f>
        <v>3.5481431796561491E-2</v>
      </c>
      <c r="K124" s="31">
        <f>('1-Kurs'!K136/'1-Kurs'!K$8)^(12/COUNT('1-Kurs'!J$9:J136))-1</f>
        <v>-1.0620400061876922E-2</v>
      </c>
      <c r="L124" s="31">
        <f>('1-Kurs'!L136/'1-Kurs'!L$8)^(12/COUNT('1-Kurs'!K$9:K136))-1</f>
        <v>4.1199330006013613E-2</v>
      </c>
      <c r="M124" s="31">
        <f>('1-Kurs'!M136/'1-Kurs'!M$8)^(12/COUNT('1-Kurs'!L$9:L136))-1</f>
        <v>-5.7762928636785338E-3</v>
      </c>
      <c r="N124" s="31">
        <f>('1-Kurs'!N136/'1-Kurs'!N$8)^(12/COUNT('1-Kurs'!M$9:M136))-1</f>
        <v>-1.3736646061001889E-2</v>
      </c>
      <c r="O124" s="31">
        <f>('1-Kurs'!O136/'1-Kurs'!O$8)^(12/COUNT('1-Kurs'!N$9:N136))-1</f>
        <v>1.6120681316265095E-3</v>
      </c>
      <c r="P124" s="31">
        <f>('1-Kurs'!P136/'1-Kurs'!P$8)^(12/COUNT('1-Kurs'!O$9:O136))-1</f>
        <v>1.2452110127685323E-2</v>
      </c>
      <c r="Q124" s="31">
        <f>('1-Kurs'!Q136/'1-Kurs'!Q$8)^(12/COUNT('1-Kurs'!P$9:P136))-1</f>
        <v>5.6846148887912396E-2</v>
      </c>
      <c r="R124" s="31">
        <f>('1-Kurs'!R136/'1-Kurs'!R$8)^(12/COUNT('1-Kurs'!Q$9:Q136))-1</f>
        <v>-3.1781739995473068E-2</v>
      </c>
      <c r="S124" s="31">
        <f>('1-Kurs'!S136/'1-Kurs'!S$8)^(12/COUNT('1-Kurs'!R$9:R136))-1</f>
        <v>7.7544595261162863E-2</v>
      </c>
      <c r="T124" s="31">
        <f>('1-Kurs'!T136/'1-Kurs'!T$8)^(12/COUNT('1-Kurs'!S$9:S136))-1</f>
        <v>0.11246160224346169</v>
      </c>
      <c r="U124" s="31">
        <f>('1-Kurs'!U136/'1-Kurs'!U$8)^(12/COUNT('1-Kurs'!T$9:T136))-1</f>
        <v>-3.9146832969581657E-2</v>
      </c>
      <c r="V124" s="31">
        <f>('1-Kurs'!V136/'1-Kurs'!V$8)^(12/COUNT('1-Kurs'!U$9:U136))-1</f>
        <v>0.10845717636046071</v>
      </c>
      <c r="W124" s="31">
        <f>('1-Kurs'!W136/'1-Kurs'!W$8)^(12/COUNT('1-Kurs'!V$9:V136))-1</f>
        <v>-2.270060135565799E-2</v>
      </c>
      <c r="X124" s="31">
        <f>('1-Kurs'!X136/'1-Kurs'!X$8)^(12/COUNT('1-Kurs'!W$9:W136))-1</f>
        <v>-0.11636310612625356</v>
      </c>
      <c r="Y124" s="31">
        <f>('1-Kurs'!Y136/'1-Kurs'!Y$8)^(12/COUNT('1-Kurs'!X$9:X136))-1</f>
        <v>-2.9731160228788078E-2</v>
      </c>
      <c r="Z124" s="31">
        <f>('1-Kurs'!Z136/'1-Kurs'!Z$8)^(12/COUNT('1-Kurs'!Y$9:Y136))-1</f>
        <v>6.1808459359047552E-2</v>
      </c>
      <c r="AA124" s="31">
        <f>('1-Kurs'!AA136/'1-Kurs'!AA$8)^(12/COUNT('1-Kurs'!Z$9:Z136))-1</f>
        <v>-3.0613039838421896E-3</v>
      </c>
      <c r="AB124" s="31">
        <f>('1-Kurs'!AB136/'1-Kurs'!AB$8)^(12/COUNT('1-Kurs'!A$9:A136))-1</f>
        <v>3.6259450076625344E-2</v>
      </c>
      <c r="AC124" s="31">
        <f>('1-Kurs'!AC136/'1-Kurs'!AC$8)^(12/COUNT('1-Kurs'!B$9:B136))-1</f>
        <v>5.0783881387458374E-2</v>
      </c>
      <c r="AD124" s="31">
        <f>SUMPRODUCT(B124:AA124,'1-Kurs'!$B$6:$AA$6)</f>
        <v>1.0543317760464155E-2</v>
      </c>
      <c r="AE124" s="31">
        <f t="shared" si="2"/>
        <v>2.571613231616119E-2</v>
      </c>
    </row>
    <row r="125" spans="1:31" ht="12.75" x14ac:dyDescent="0.2">
      <c r="A125" s="9">
        <f>'2-artRendite'!A137</f>
        <v>37162</v>
      </c>
      <c r="B125" s="31">
        <f>('1-Kurs'!B137/'1-Kurs'!B$8)^(12/COUNT('1-Kurs'!A$9:A137))-1</f>
        <v>-2.8374377590985378E-2</v>
      </c>
      <c r="C125" s="31">
        <f>('1-Kurs'!C137/'1-Kurs'!C$8)^(12/COUNT('1-Kurs'!B$9:B137))-1</f>
        <v>0.10369471729121416</v>
      </c>
      <c r="D125" s="31">
        <f>('1-Kurs'!D137/'1-Kurs'!D$8)^(12/COUNT('1-Kurs'!C$9:C137))-1</f>
        <v>-4.4101860801668002E-2</v>
      </c>
      <c r="E125" s="31">
        <f>('1-Kurs'!E137/'1-Kurs'!E$8)^(12/COUNT('1-Kurs'!D$9:D137))-1</f>
        <v>1.508946011654122E-2</v>
      </c>
      <c r="F125" s="31">
        <f>('1-Kurs'!F137/'1-Kurs'!F$8)^(12/COUNT('1-Kurs'!E$9:E137))-1</f>
        <v>-5.9071204062383087E-2</v>
      </c>
      <c r="G125" s="31">
        <f>('1-Kurs'!G137/'1-Kurs'!G$8)^(12/COUNT('1-Kurs'!F$9:F137))-1</f>
        <v>-3.3607569390370351E-2</v>
      </c>
      <c r="H125" s="31">
        <f>('1-Kurs'!H137/'1-Kurs'!H$8)^(12/COUNT('1-Kurs'!G$9:G137))-1</f>
        <v>-1.9178357721219563E-2</v>
      </c>
      <c r="I125" s="31">
        <f>('1-Kurs'!I137/'1-Kurs'!I$8)^(12/COUNT('1-Kurs'!H$9:H137))-1</f>
        <v>4.9165122165479858E-2</v>
      </c>
      <c r="J125" s="31">
        <f>('1-Kurs'!J137/'1-Kurs'!J$8)^(12/COUNT('1-Kurs'!I$9:I137))-1</f>
        <v>2.9075616028026996E-2</v>
      </c>
      <c r="K125" s="31">
        <f>('1-Kurs'!K137/'1-Kurs'!K$8)^(12/COUNT('1-Kurs'!J$9:J137))-1</f>
        <v>-9.4332503328549144E-3</v>
      </c>
      <c r="L125" s="31">
        <f>('1-Kurs'!L137/'1-Kurs'!L$8)^(12/COUNT('1-Kurs'!K$9:K137))-1</f>
        <v>3.0577503676803452E-2</v>
      </c>
      <c r="M125" s="31">
        <f>('1-Kurs'!M137/'1-Kurs'!M$8)^(12/COUNT('1-Kurs'!L$9:L137))-1</f>
        <v>-2.2817803724900831E-2</v>
      </c>
      <c r="N125" s="31">
        <f>('1-Kurs'!N137/'1-Kurs'!N$8)^(12/COUNT('1-Kurs'!M$9:M137))-1</f>
        <v>-2.4642656639057514E-2</v>
      </c>
      <c r="O125" s="31">
        <f>('1-Kurs'!O137/'1-Kurs'!O$8)^(12/COUNT('1-Kurs'!N$9:N137))-1</f>
        <v>1.1625366587845631E-2</v>
      </c>
      <c r="P125" s="31">
        <f>('1-Kurs'!P137/'1-Kurs'!P$8)^(12/COUNT('1-Kurs'!O$9:O137))-1</f>
        <v>5.6100777309320282E-3</v>
      </c>
      <c r="Q125" s="31">
        <f>('1-Kurs'!Q137/'1-Kurs'!Q$8)^(12/COUNT('1-Kurs'!P$9:P137))-1</f>
        <v>5.1120152923805007E-2</v>
      </c>
      <c r="R125" s="31">
        <f>('1-Kurs'!R137/'1-Kurs'!R$8)^(12/COUNT('1-Kurs'!Q$9:Q137))-1</f>
        <v>-4.0009865999491301E-2</v>
      </c>
      <c r="S125" s="31">
        <f>('1-Kurs'!S137/'1-Kurs'!S$8)^(12/COUNT('1-Kurs'!R$9:R137))-1</f>
        <v>6.2602342084646434E-2</v>
      </c>
      <c r="T125" s="31">
        <f>('1-Kurs'!T137/'1-Kurs'!T$8)^(12/COUNT('1-Kurs'!S$9:S137))-1</f>
        <v>9.5400985901358704E-2</v>
      </c>
      <c r="U125" s="31">
        <f>('1-Kurs'!U137/'1-Kurs'!U$8)^(12/COUNT('1-Kurs'!T$9:T137))-1</f>
        <v>-4.4456434716955373E-2</v>
      </c>
      <c r="V125" s="31">
        <f>('1-Kurs'!V137/'1-Kurs'!V$8)^(12/COUNT('1-Kurs'!U$9:U137))-1</f>
        <v>9.1986959297971849E-2</v>
      </c>
      <c r="W125" s="31">
        <f>('1-Kurs'!W137/'1-Kurs'!W$8)^(12/COUNT('1-Kurs'!V$9:V137))-1</f>
        <v>-2.8664847028669227E-2</v>
      </c>
      <c r="X125" s="31">
        <f>('1-Kurs'!X137/'1-Kurs'!X$8)^(12/COUNT('1-Kurs'!W$9:W137))-1</f>
        <v>-0.10485013882572602</v>
      </c>
      <c r="Y125" s="31">
        <f>('1-Kurs'!Y137/'1-Kurs'!Y$8)^(12/COUNT('1-Kurs'!X$9:X137))-1</f>
        <v>-3.3620162820685251E-2</v>
      </c>
      <c r="Z125" s="31">
        <f>('1-Kurs'!Z137/'1-Kurs'!Z$8)^(12/COUNT('1-Kurs'!Y$9:Y137))-1</f>
        <v>5.9561214986049826E-2</v>
      </c>
      <c r="AA125" s="31">
        <f>('1-Kurs'!AA137/'1-Kurs'!AA$8)^(12/COUNT('1-Kurs'!Z$9:Z137))-1</f>
        <v>-7.5936736414001782E-3</v>
      </c>
      <c r="AB125" s="31">
        <f>('1-Kurs'!AB137/'1-Kurs'!AB$8)^(12/COUNT('1-Kurs'!A$9:A137))-1</f>
        <v>2.9851966864195223E-2</v>
      </c>
      <c r="AC125" s="31">
        <f>('1-Kurs'!AC137/'1-Kurs'!AC$8)^(12/COUNT('1-Kurs'!B$9:B137))-1</f>
        <v>4.3578725016909958E-2</v>
      </c>
      <c r="AD125" s="31">
        <f>SUMPRODUCT(B125:AA125,'1-Kurs'!$B$6:$AA$6)</f>
        <v>4.0418198267041603E-3</v>
      </c>
      <c r="AE125" s="31">
        <f t="shared" si="2"/>
        <v>2.5810147037491064E-2</v>
      </c>
    </row>
    <row r="126" spans="1:31" ht="12.75" x14ac:dyDescent="0.2">
      <c r="A126" s="9">
        <f>'2-artRendite'!A138</f>
        <v>37195</v>
      </c>
      <c r="B126" s="31">
        <f>('1-Kurs'!B138/'1-Kurs'!B$8)^(12/COUNT('1-Kurs'!A$9:A138))-1</f>
        <v>-3.2134032099110366E-2</v>
      </c>
      <c r="C126" s="31">
        <f>('1-Kurs'!C138/'1-Kurs'!C$8)^(12/COUNT('1-Kurs'!B$9:B138))-1</f>
        <v>8.9885950681525273E-2</v>
      </c>
      <c r="D126" s="31">
        <f>('1-Kurs'!D138/'1-Kurs'!D$8)^(12/COUNT('1-Kurs'!C$9:C138))-1</f>
        <v>-5.1983634837533099E-2</v>
      </c>
      <c r="E126" s="31">
        <f>('1-Kurs'!E138/'1-Kurs'!E$8)^(12/COUNT('1-Kurs'!D$9:D138))-1</f>
        <v>1.1209099987416371E-2</v>
      </c>
      <c r="F126" s="31">
        <f>('1-Kurs'!F138/'1-Kurs'!F$8)^(12/COUNT('1-Kurs'!E$9:E138))-1</f>
        <v>-6.2169736704677292E-2</v>
      </c>
      <c r="G126" s="31">
        <f>('1-Kurs'!G138/'1-Kurs'!G$8)^(12/COUNT('1-Kurs'!F$9:F138))-1</f>
        <v>-4.6820280802582714E-2</v>
      </c>
      <c r="H126" s="31">
        <f>('1-Kurs'!H138/'1-Kurs'!H$8)^(12/COUNT('1-Kurs'!G$9:G138))-1</f>
        <v>-2.3094391711054096E-2</v>
      </c>
      <c r="I126" s="31">
        <f>('1-Kurs'!I138/'1-Kurs'!I$8)^(12/COUNT('1-Kurs'!H$9:H138))-1</f>
        <v>3.874620874901713E-2</v>
      </c>
      <c r="J126" s="31">
        <f>('1-Kurs'!J138/'1-Kurs'!J$8)^(12/COUNT('1-Kurs'!I$9:I138))-1</f>
        <v>3.192632390380834E-2</v>
      </c>
      <c r="K126" s="31">
        <f>('1-Kurs'!K138/'1-Kurs'!K$8)^(12/COUNT('1-Kurs'!J$9:J138))-1</f>
        <v>-1.4614898851180946E-2</v>
      </c>
      <c r="L126" s="31">
        <f>('1-Kurs'!L138/'1-Kurs'!L$8)^(12/COUNT('1-Kurs'!K$9:K138))-1</f>
        <v>3.158795458700614E-2</v>
      </c>
      <c r="M126" s="31">
        <f>('1-Kurs'!M138/'1-Kurs'!M$8)^(12/COUNT('1-Kurs'!L$9:L138))-1</f>
        <v>-3.0277815815414888E-3</v>
      </c>
      <c r="N126" s="31">
        <f>('1-Kurs'!N138/'1-Kurs'!N$8)^(12/COUNT('1-Kurs'!M$9:M138))-1</f>
        <v>-3.2014090831494757E-2</v>
      </c>
      <c r="O126" s="31">
        <f>('1-Kurs'!O138/'1-Kurs'!O$8)^(12/COUNT('1-Kurs'!N$9:N138))-1</f>
        <v>2.3194596940001588E-3</v>
      </c>
      <c r="P126" s="31">
        <f>('1-Kurs'!P138/'1-Kurs'!P$8)^(12/COUNT('1-Kurs'!O$9:O138))-1</f>
        <v>1.2739596059612168E-3</v>
      </c>
      <c r="Q126" s="31">
        <f>('1-Kurs'!Q138/'1-Kurs'!Q$8)^(12/COUNT('1-Kurs'!P$9:P138))-1</f>
        <v>5.1039361379852988E-2</v>
      </c>
      <c r="R126" s="31">
        <f>('1-Kurs'!R138/'1-Kurs'!R$8)^(12/COUNT('1-Kurs'!Q$9:Q138))-1</f>
        <v>-3.9911576320550313E-2</v>
      </c>
      <c r="S126" s="31">
        <f>('1-Kurs'!S138/'1-Kurs'!S$8)^(12/COUNT('1-Kurs'!R$9:R138))-1</f>
        <v>6.392224477623909E-2</v>
      </c>
      <c r="T126" s="31">
        <f>('1-Kurs'!T138/'1-Kurs'!T$8)^(12/COUNT('1-Kurs'!S$9:S138))-1</f>
        <v>8.0572322683943876E-2</v>
      </c>
      <c r="U126" s="31">
        <f>('1-Kurs'!U138/'1-Kurs'!U$8)^(12/COUNT('1-Kurs'!T$9:T138))-1</f>
        <v>-3.6945907866033578E-2</v>
      </c>
      <c r="V126" s="31">
        <f>('1-Kurs'!V138/'1-Kurs'!V$8)^(12/COUNT('1-Kurs'!U$9:U138))-1</f>
        <v>7.9639759250562436E-2</v>
      </c>
      <c r="W126" s="31">
        <f>('1-Kurs'!W138/'1-Kurs'!W$8)^(12/COUNT('1-Kurs'!V$9:V138))-1</f>
        <v>-3.1860276360394124E-2</v>
      </c>
      <c r="X126" s="31">
        <f>('1-Kurs'!X138/'1-Kurs'!X$8)^(12/COUNT('1-Kurs'!W$9:W138))-1</f>
        <v>-0.10864617094307094</v>
      </c>
      <c r="Y126" s="31">
        <f>('1-Kurs'!Y138/'1-Kurs'!Y$8)^(12/COUNT('1-Kurs'!X$9:X138))-1</f>
        <v>-2.9650766441100096E-2</v>
      </c>
      <c r="Z126" s="31">
        <f>('1-Kurs'!Z138/'1-Kurs'!Z$8)^(12/COUNT('1-Kurs'!Y$9:Y138))-1</f>
        <v>5.6536459271288919E-2</v>
      </c>
      <c r="AA126" s="31">
        <f>('1-Kurs'!AA138/'1-Kurs'!AA$8)^(12/COUNT('1-Kurs'!Z$9:Z138))-1</f>
        <v>-6.7297988697316846E-3</v>
      </c>
      <c r="AB126" s="31">
        <f>('1-Kurs'!AB138/'1-Kurs'!AB$8)^(12/COUNT('1-Kurs'!A$9:A138))-1</f>
        <v>2.6622551545512074E-2</v>
      </c>
      <c r="AC126" s="31">
        <f>('1-Kurs'!AC138/'1-Kurs'!AC$8)^(12/COUNT('1-Kurs'!B$9:B138))-1</f>
        <v>3.8563946267936355E-2</v>
      </c>
      <c r="AD126" s="31">
        <f>SUMPRODUCT(B126:AA126,'1-Kurs'!$B$6:$AA$6)</f>
        <v>7.3291385963717066E-4</v>
      </c>
      <c r="AE126" s="31">
        <f t="shared" si="2"/>
        <v>2.5889637685874902E-2</v>
      </c>
    </row>
    <row r="127" spans="1:31" ht="12.75" x14ac:dyDescent="0.2">
      <c r="A127" s="9">
        <f>'2-artRendite'!A139</f>
        <v>37225</v>
      </c>
      <c r="B127" s="31">
        <f>('1-Kurs'!B139/'1-Kurs'!B$8)^(12/COUNT('1-Kurs'!A$9:A139))-1</f>
        <v>-1.9707259785817777E-2</v>
      </c>
      <c r="C127" s="31">
        <f>('1-Kurs'!C139/'1-Kurs'!C$8)^(12/COUNT('1-Kurs'!B$9:B139))-1</f>
        <v>8.297272333724881E-2</v>
      </c>
      <c r="D127" s="31">
        <f>('1-Kurs'!D139/'1-Kurs'!D$8)^(12/COUNT('1-Kurs'!C$9:C139))-1</f>
        <v>-5.260319030862437E-2</v>
      </c>
      <c r="E127" s="31">
        <f>('1-Kurs'!E139/'1-Kurs'!E$8)^(12/COUNT('1-Kurs'!D$9:D139))-1</f>
        <v>2.504935673607056E-2</v>
      </c>
      <c r="F127" s="31">
        <f>('1-Kurs'!F139/'1-Kurs'!F$8)^(12/COUNT('1-Kurs'!E$9:E139))-1</f>
        <v>-6.0578139924287733E-2</v>
      </c>
      <c r="G127" s="31">
        <f>('1-Kurs'!G139/'1-Kurs'!G$8)^(12/COUNT('1-Kurs'!F$9:F139))-1</f>
        <v>-2.6958079839926485E-2</v>
      </c>
      <c r="H127" s="31">
        <f>('1-Kurs'!H139/'1-Kurs'!H$8)^(12/COUNT('1-Kurs'!G$9:G139))-1</f>
        <v>-2.4771370844798635E-2</v>
      </c>
      <c r="I127" s="31">
        <f>('1-Kurs'!I139/'1-Kurs'!I$8)^(12/COUNT('1-Kurs'!H$9:H139))-1</f>
        <v>2.6955820193561353E-2</v>
      </c>
      <c r="J127" s="31">
        <f>('1-Kurs'!J139/'1-Kurs'!J$8)^(12/COUNT('1-Kurs'!I$9:I139))-1</f>
        <v>2.6398512053738221E-2</v>
      </c>
      <c r="K127" s="31">
        <f>('1-Kurs'!K139/'1-Kurs'!K$8)^(12/COUNT('1-Kurs'!J$9:J139))-1</f>
        <v>-1.4716037009622318E-2</v>
      </c>
      <c r="L127" s="31">
        <f>('1-Kurs'!L139/'1-Kurs'!L$8)^(12/COUNT('1-Kurs'!K$9:K139))-1</f>
        <v>2.931455997274024E-2</v>
      </c>
      <c r="M127" s="31">
        <f>('1-Kurs'!M139/'1-Kurs'!M$8)^(12/COUNT('1-Kurs'!L$9:L139))-1</f>
        <v>-2.4390322964532474E-2</v>
      </c>
      <c r="N127" s="31">
        <f>('1-Kurs'!N139/'1-Kurs'!N$8)^(12/COUNT('1-Kurs'!M$9:M139))-1</f>
        <v>-1.6837734821948613E-2</v>
      </c>
      <c r="O127" s="31">
        <f>('1-Kurs'!O139/'1-Kurs'!O$8)^(12/COUNT('1-Kurs'!N$9:N139))-1</f>
        <v>2.9873269168079197E-4</v>
      </c>
      <c r="P127" s="31">
        <f>('1-Kurs'!P139/'1-Kurs'!P$8)^(12/COUNT('1-Kurs'!O$9:O139))-1</f>
        <v>3.0271597039046583E-3</v>
      </c>
      <c r="Q127" s="31">
        <f>('1-Kurs'!Q139/'1-Kurs'!Q$8)^(12/COUNT('1-Kurs'!P$9:P139))-1</f>
        <v>4.7900908045636736E-2</v>
      </c>
      <c r="R127" s="31">
        <f>('1-Kurs'!R139/'1-Kurs'!R$8)^(12/COUNT('1-Kurs'!Q$9:Q139))-1</f>
        <v>-3.6163992119723209E-2</v>
      </c>
      <c r="S127" s="31">
        <f>('1-Kurs'!S139/'1-Kurs'!S$8)^(12/COUNT('1-Kurs'!R$9:R139))-1</f>
        <v>7.6371289070367387E-2</v>
      </c>
      <c r="T127" s="31">
        <f>('1-Kurs'!T139/'1-Kurs'!T$8)^(12/COUNT('1-Kurs'!S$9:S139))-1</f>
        <v>7.4434271090781934E-2</v>
      </c>
      <c r="U127" s="31">
        <f>('1-Kurs'!U139/'1-Kurs'!U$8)^(12/COUNT('1-Kurs'!T$9:T139))-1</f>
        <v>-4.0337176392165608E-2</v>
      </c>
      <c r="V127" s="31">
        <f>('1-Kurs'!V139/'1-Kurs'!V$8)^(12/COUNT('1-Kurs'!U$9:U139))-1</f>
        <v>7.00820739789354E-2</v>
      </c>
      <c r="W127" s="31">
        <f>('1-Kurs'!W139/'1-Kurs'!W$8)^(12/COUNT('1-Kurs'!V$9:V139))-1</f>
        <v>-2.8295899866154772E-2</v>
      </c>
      <c r="X127" s="31">
        <f>('1-Kurs'!X139/'1-Kurs'!X$8)^(12/COUNT('1-Kurs'!W$9:W139))-1</f>
        <v>-8.5536340716704573E-2</v>
      </c>
      <c r="Y127" s="31">
        <f>('1-Kurs'!Y139/'1-Kurs'!Y$8)^(12/COUNT('1-Kurs'!X$9:X139))-1</f>
        <v>-2.6039054461648448E-2</v>
      </c>
      <c r="Z127" s="31">
        <f>('1-Kurs'!Z139/'1-Kurs'!Z$8)^(12/COUNT('1-Kurs'!Y$9:Y139))-1</f>
        <v>6.4548600813534973E-2</v>
      </c>
      <c r="AA127" s="31">
        <f>('1-Kurs'!AA139/'1-Kurs'!AA$8)^(12/COUNT('1-Kurs'!Z$9:Z139))-1</f>
        <v>3.343142856641057E-3</v>
      </c>
      <c r="AB127" s="31">
        <f>('1-Kurs'!AB139/'1-Kurs'!AB$8)^(12/COUNT('1-Kurs'!A$9:A139))-1</f>
        <v>2.9329893921802075E-2</v>
      </c>
      <c r="AC127" s="31">
        <f>('1-Kurs'!AC139/'1-Kurs'!AC$8)^(12/COUNT('1-Kurs'!B$9:B139))-1</f>
        <v>3.8996195414401802E-2</v>
      </c>
      <c r="AD127" s="31">
        <f>SUMPRODUCT(B127:AA127,'1-Kurs'!$B$6:$AA$6)</f>
        <v>2.8370212111110435E-3</v>
      </c>
      <c r="AE127" s="31">
        <f t="shared" si="2"/>
        <v>2.6492872710691031E-2</v>
      </c>
    </row>
    <row r="128" spans="1:31" ht="12.75" x14ac:dyDescent="0.2">
      <c r="A128" s="9">
        <f>'2-artRendite'!A140</f>
        <v>37256</v>
      </c>
      <c r="B128" s="31">
        <f>('1-Kurs'!B140/'1-Kurs'!B$8)^(12/COUNT('1-Kurs'!A$9:A140))-1</f>
        <v>-2.7047611929142512E-2</v>
      </c>
      <c r="C128" s="31">
        <f>('1-Kurs'!C140/'1-Kurs'!C$8)^(12/COUNT('1-Kurs'!B$9:B140))-1</f>
        <v>8.3737147250714239E-2</v>
      </c>
      <c r="D128" s="31">
        <f>('1-Kurs'!D140/'1-Kurs'!D$8)^(12/COUNT('1-Kurs'!C$9:C140))-1</f>
        <v>-5.2085894577389102E-2</v>
      </c>
      <c r="E128" s="31">
        <f>('1-Kurs'!E140/'1-Kurs'!E$8)^(12/COUNT('1-Kurs'!D$9:D140))-1</f>
        <v>1.5254816636882218E-2</v>
      </c>
      <c r="F128" s="31">
        <f>('1-Kurs'!F140/'1-Kurs'!F$8)^(12/COUNT('1-Kurs'!E$9:E140))-1</f>
        <v>-6.4571010147988828E-2</v>
      </c>
      <c r="G128" s="31">
        <f>('1-Kurs'!G140/'1-Kurs'!G$8)^(12/COUNT('1-Kurs'!F$9:F140))-1</f>
        <v>-3.5291282265475288E-2</v>
      </c>
      <c r="H128" s="31">
        <f>('1-Kurs'!H140/'1-Kurs'!H$8)^(12/COUNT('1-Kurs'!G$9:G140))-1</f>
        <v>-2.3139708279259374E-2</v>
      </c>
      <c r="I128" s="31">
        <f>('1-Kurs'!I140/'1-Kurs'!I$8)^(12/COUNT('1-Kurs'!H$9:H140))-1</f>
        <v>2.4361647611759851E-2</v>
      </c>
      <c r="J128" s="31">
        <f>('1-Kurs'!J140/'1-Kurs'!J$8)^(12/COUNT('1-Kurs'!I$9:I140))-1</f>
        <v>2.3191444692079344E-2</v>
      </c>
      <c r="K128" s="31">
        <f>('1-Kurs'!K140/'1-Kurs'!K$8)^(12/COUNT('1-Kurs'!J$9:J140))-1</f>
        <v>-1.159470125222406E-2</v>
      </c>
      <c r="L128" s="31">
        <f>('1-Kurs'!L140/'1-Kurs'!L$8)^(12/COUNT('1-Kurs'!K$9:K140))-1</f>
        <v>2.9926790949807769E-2</v>
      </c>
      <c r="M128" s="31">
        <f>('1-Kurs'!M140/'1-Kurs'!M$8)^(12/COUNT('1-Kurs'!L$9:L140))-1</f>
        <v>-3.142785402901338E-2</v>
      </c>
      <c r="N128" s="31">
        <f>('1-Kurs'!N140/'1-Kurs'!N$8)^(12/COUNT('1-Kurs'!M$9:M140))-1</f>
        <v>-1.0527655174256467E-2</v>
      </c>
      <c r="O128" s="31">
        <f>('1-Kurs'!O140/'1-Kurs'!O$8)^(12/COUNT('1-Kurs'!N$9:N140))-1</f>
        <v>9.4441619949559019E-3</v>
      </c>
      <c r="P128" s="31">
        <f>('1-Kurs'!P140/'1-Kurs'!P$8)^(12/COUNT('1-Kurs'!O$9:O140))-1</f>
        <v>-2.242614537509291E-3</v>
      </c>
      <c r="Q128" s="31">
        <f>('1-Kurs'!Q140/'1-Kurs'!Q$8)^(12/COUNT('1-Kurs'!P$9:P140))-1</f>
        <v>4.2616038968656955E-2</v>
      </c>
      <c r="R128" s="31">
        <f>('1-Kurs'!R140/'1-Kurs'!R$8)^(12/COUNT('1-Kurs'!Q$9:Q140))-1</f>
        <v>-4.1525684080366276E-2</v>
      </c>
      <c r="S128" s="31">
        <f>('1-Kurs'!S140/'1-Kurs'!S$8)^(12/COUNT('1-Kurs'!R$9:R140))-1</f>
        <v>7.2160086030450099E-2</v>
      </c>
      <c r="T128" s="31">
        <f>('1-Kurs'!T140/'1-Kurs'!T$8)^(12/COUNT('1-Kurs'!S$9:S140))-1</f>
        <v>7.7324113411064488E-2</v>
      </c>
      <c r="U128" s="31">
        <f>('1-Kurs'!U140/'1-Kurs'!U$8)^(12/COUNT('1-Kurs'!T$9:T140))-1</f>
        <v>-4.0057493134275535E-2</v>
      </c>
      <c r="V128" s="31">
        <f>('1-Kurs'!V140/'1-Kurs'!V$8)^(12/COUNT('1-Kurs'!U$9:U140))-1</f>
        <v>6.9491880777505788E-2</v>
      </c>
      <c r="W128" s="31">
        <f>('1-Kurs'!W140/'1-Kurs'!W$8)^(12/COUNT('1-Kurs'!V$9:V140))-1</f>
        <v>-3.0487114458437325E-2</v>
      </c>
      <c r="X128" s="31">
        <f>('1-Kurs'!X140/'1-Kurs'!X$8)^(12/COUNT('1-Kurs'!W$9:W140))-1</f>
        <v>-8.6611466471939291E-2</v>
      </c>
      <c r="Y128" s="31">
        <f>('1-Kurs'!Y140/'1-Kurs'!Y$8)^(12/COUNT('1-Kurs'!X$9:X140))-1</f>
        <v>-2.3706840966600584E-2</v>
      </c>
      <c r="Z128" s="31">
        <f>('1-Kurs'!Z140/'1-Kurs'!Z$8)^(12/COUNT('1-Kurs'!Y$9:Y140))-1</f>
        <v>7.2796109434694722E-2</v>
      </c>
      <c r="AA128" s="31">
        <f>('1-Kurs'!AA140/'1-Kurs'!AA$8)^(12/COUNT('1-Kurs'!Z$9:Z140))-1</f>
        <v>-4.4590996951114903E-3</v>
      </c>
      <c r="AB128" s="31">
        <f>('1-Kurs'!AB140/'1-Kurs'!AB$8)^(12/COUNT('1-Kurs'!A$9:A140))-1</f>
        <v>2.770774118963204E-2</v>
      </c>
      <c r="AC128" s="31">
        <f>('1-Kurs'!AC140/'1-Kurs'!AC$8)^(12/COUNT('1-Kurs'!B$9:B140))-1</f>
        <v>3.6818067673216159E-2</v>
      </c>
      <c r="AD128" s="31">
        <f>SUMPRODUCT(B128:AA128,'1-Kurs'!$B$6:$AA$6)</f>
        <v>1.3664694907531752E-3</v>
      </c>
      <c r="AE128" s="31">
        <f t="shared" si="2"/>
        <v>2.6341271698878864E-2</v>
      </c>
    </row>
    <row r="129" spans="1:31" ht="12.75" x14ac:dyDescent="0.2">
      <c r="A129" s="9">
        <f>'2-artRendite'!A141</f>
        <v>37287</v>
      </c>
      <c r="B129" s="31">
        <f>('1-Kurs'!B141/'1-Kurs'!B$8)^(12/COUNT('1-Kurs'!A$9:A141))-1</f>
        <v>-2.4765848755245456E-2</v>
      </c>
      <c r="C129" s="31">
        <f>('1-Kurs'!C141/'1-Kurs'!C$8)^(12/COUNT('1-Kurs'!B$9:B141))-1</f>
        <v>8.3325598016589675E-2</v>
      </c>
      <c r="D129" s="31">
        <f>('1-Kurs'!D141/'1-Kurs'!D$8)^(12/COUNT('1-Kurs'!C$9:C141))-1</f>
        <v>-5.3642869530772019E-2</v>
      </c>
      <c r="E129" s="31">
        <f>('1-Kurs'!E141/'1-Kurs'!E$8)^(12/COUNT('1-Kurs'!D$9:D141))-1</f>
        <v>2.5126929262440534E-2</v>
      </c>
      <c r="F129" s="31">
        <f>('1-Kurs'!F141/'1-Kurs'!F$8)^(12/COUNT('1-Kurs'!E$9:E141))-1</f>
        <v>-6.5201571374343903E-2</v>
      </c>
      <c r="G129" s="31">
        <f>('1-Kurs'!G141/'1-Kurs'!G$8)^(12/COUNT('1-Kurs'!F$9:F141))-1</f>
        <v>-3.5176560829838333E-2</v>
      </c>
      <c r="H129" s="31">
        <f>('1-Kurs'!H141/'1-Kurs'!H$8)^(12/COUNT('1-Kurs'!G$9:G141))-1</f>
        <v>-2.1842386553024618E-2</v>
      </c>
      <c r="I129" s="31">
        <f>('1-Kurs'!I141/'1-Kurs'!I$8)^(12/COUNT('1-Kurs'!H$9:H141))-1</f>
        <v>2.0866983840463815E-2</v>
      </c>
      <c r="J129" s="31">
        <f>('1-Kurs'!J141/'1-Kurs'!J$8)^(12/COUNT('1-Kurs'!I$9:I141))-1</f>
        <v>2.3632708712099992E-2</v>
      </c>
      <c r="K129" s="31">
        <f>('1-Kurs'!K141/'1-Kurs'!K$8)^(12/COUNT('1-Kurs'!J$9:J141))-1</f>
        <v>-1.3294369182597077E-2</v>
      </c>
      <c r="L129" s="31">
        <f>('1-Kurs'!L141/'1-Kurs'!L$8)^(12/COUNT('1-Kurs'!K$9:K141))-1</f>
        <v>3.1536577840590496E-2</v>
      </c>
      <c r="M129" s="31">
        <f>('1-Kurs'!M141/'1-Kurs'!M$8)^(12/COUNT('1-Kurs'!L$9:L141))-1</f>
        <v>-4.6689961245087841E-2</v>
      </c>
      <c r="N129" s="31">
        <f>('1-Kurs'!N141/'1-Kurs'!N$8)^(12/COUNT('1-Kurs'!M$9:M141))-1</f>
        <v>-5.3640888092562067E-3</v>
      </c>
      <c r="O129" s="31">
        <f>('1-Kurs'!O141/'1-Kurs'!O$8)^(12/COUNT('1-Kurs'!N$9:N141))-1</f>
        <v>1.9804966521463907E-3</v>
      </c>
      <c r="P129" s="31">
        <f>('1-Kurs'!P141/'1-Kurs'!P$8)^(12/COUNT('1-Kurs'!O$9:O141))-1</f>
        <v>-4.0675793949374039E-4</v>
      </c>
      <c r="Q129" s="31">
        <f>('1-Kurs'!Q141/'1-Kurs'!Q$8)^(12/COUNT('1-Kurs'!P$9:P141))-1</f>
        <v>4.7464238601685693E-2</v>
      </c>
      <c r="R129" s="31">
        <f>('1-Kurs'!R141/'1-Kurs'!R$8)^(12/COUNT('1-Kurs'!Q$9:Q141))-1</f>
        <v>-4.2960945722284039E-2</v>
      </c>
      <c r="S129" s="31">
        <f>('1-Kurs'!S141/'1-Kurs'!S$8)^(12/COUNT('1-Kurs'!R$9:R141))-1</f>
        <v>5.7619086015584298E-2</v>
      </c>
      <c r="T129" s="31">
        <f>('1-Kurs'!T141/'1-Kurs'!T$8)^(12/COUNT('1-Kurs'!S$9:S141))-1</f>
        <v>7.4586902183323867E-2</v>
      </c>
      <c r="U129" s="31">
        <f>('1-Kurs'!U141/'1-Kurs'!U$8)^(12/COUNT('1-Kurs'!T$9:T141))-1</f>
        <v>-4.0542814655407877E-2</v>
      </c>
      <c r="V129" s="31">
        <f>('1-Kurs'!V141/'1-Kurs'!V$8)^(12/COUNT('1-Kurs'!U$9:U141))-1</f>
        <v>6.6022967727396464E-2</v>
      </c>
      <c r="W129" s="31">
        <f>('1-Kurs'!W141/'1-Kurs'!W$8)^(12/COUNT('1-Kurs'!V$9:V141))-1</f>
        <v>-3.0332141395451373E-2</v>
      </c>
      <c r="X129" s="31">
        <f>('1-Kurs'!X141/'1-Kurs'!X$8)^(12/COUNT('1-Kurs'!W$9:W141))-1</f>
        <v>-8.3756499780498483E-2</v>
      </c>
      <c r="Y129" s="31">
        <f>('1-Kurs'!Y141/'1-Kurs'!Y$8)^(12/COUNT('1-Kurs'!X$9:X141))-1</f>
        <v>-2.6643028141194791E-2</v>
      </c>
      <c r="Z129" s="31">
        <f>('1-Kurs'!Z141/'1-Kurs'!Z$8)^(12/COUNT('1-Kurs'!Y$9:Y141))-1</f>
        <v>6.4759760781421871E-2</v>
      </c>
      <c r="AA129" s="31">
        <f>('1-Kurs'!AA141/'1-Kurs'!AA$8)^(12/COUNT('1-Kurs'!Z$9:Z141))-1</f>
        <v>-3.0967091448440565E-3</v>
      </c>
      <c r="AB129" s="31">
        <f>('1-Kurs'!AB141/'1-Kurs'!AB$8)^(12/COUNT('1-Kurs'!A$9:A141))-1</f>
        <v>2.6413919428164956E-2</v>
      </c>
      <c r="AC129" s="31">
        <f>('1-Kurs'!AC141/'1-Kurs'!AC$8)^(12/COUNT('1-Kurs'!B$9:B141))-1</f>
        <v>3.5905292395268296E-2</v>
      </c>
      <c r="AD129" s="31">
        <f>SUMPRODUCT(B129:AA129,'1-Kurs'!$B$6:$AA$6)</f>
        <v>1.2329602209243363E-4</v>
      </c>
      <c r="AE129" s="31">
        <f t="shared" si="2"/>
        <v>2.6290623406072522E-2</v>
      </c>
    </row>
    <row r="130" spans="1:31" ht="12.75" x14ac:dyDescent="0.2">
      <c r="A130" s="9">
        <f>'2-artRendite'!A142</f>
        <v>37315</v>
      </c>
      <c r="B130" s="31">
        <f>('1-Kurs'!B142/'1-Kurs'!B$8)^(12/COUNT('1-Kurs'!A$9:A142))-1</f>
        <v>-2.4058695033698729E-2</v>
      </c>
      <c r="C130" s="31">
        <f>('1-Kurs'!C142/'1-Kurs'!C$8)^(12/COUNT('1-Kurs'!B$9:B142))-1</f>
        <v>9.1203957205060027E-2</v>
      </c>
      <c r="D130" s="31">
        <f>('1-Kurs'!D142/'1-Kurs'!D$8)^(12/COUNT('1-Kurs'!C$9:C142))-1</f>
        <v>-5.6324911766703067E-2</v>
      </c>
      <c r="E130" s="31">
        <f>('1-Kurs'!E142/'1-Kurs'!E$8)^(12/COUNT('1-Kurs'!D$9:D142))-1</f>
        <v>2.273882889092671E-2</v>
      </c>
      <c r="F130" s="31">
        <f>('1-Kurs'!F142/'1-Kurs'!F$8)^(12/COUNT('1-Kurs'!E$9:E142))-1</f>
        <v>-6.6850597537482348E-2</v>
      </c>
      <c r="G130" s="31">
        <f>('1-Kurs'!G142/'1-Kurs'!G$8)^(12/COUNT('1-Kurs'!F$9:F142))-1</f>
        <v>-3.7389612285977702E-2</v>
      </c>
      <c r="H130" s="31">
        <f>('1-Kurs'!H142/'1-Kurs'!H$8)^(12/COUNT('1-Kurs'!G$9:G142))-1</f>
        <v>-1.726262485441965E-2</v>
      </c>
      <c r="I130" s="31">
        <f>('1-Kurs'!I142/'1-Kurs'!I$8)^(12/COUNT('1-Kurs'!H$9:H142))-1</f>
        <v>2.6577515082973902E-2</v>
      </c>
      <c r="J130" s="31">
        <f>('1-Kurs'!J142/'1-Kurs'!J$8)^(12/COUNT('1-Kurs'!I$9:I142))-1</f>
        <v>2.0987737357150316E-2</v>
      </c>
      <c r="K130" s="31">
        <f>('1-Kurs'!K142/'1-Kurs'!K$8)^(12/COUNT('1-Kurs'!J$9:J142))-1</f>
        <v>-1.3878200283464648E-2</v>
      </c>
      <c r="L130" s="31">
        <f>('1-Kurs'!L142/'1-Kurs'!L$8)^(12/COUNT('1-Kurs'!K$9:K142))-1</f>
        <v>2.9788384631072917E-2</v>
      </c>
      <c r="M130" s="31">
        <f>('1-Kurs'!M142/'1-Kurs'!M$8)^(12/COUNT('1-Kurs'!L$9:L142))-1</f>
        <v>-4.0993968963424887E-2</v>
      </c>
      <c r="N130" s="31">
        <f>('1-Kurs'!N142/'1-Kurs'!N$8)^(12/COUNT('1-Kurs'!M$9:M142))-1</f>
        <v>-2.8581196652366359E-3</v>
      </c>
      <c r="O130" s="31">
        <f>('1-Kurs'!O142/'1-Kurs'!O$8)^(12/COUNT('1-Kurs'!N$9:N142))-1</f>
        <v>7.8320069117052693E-3</v>
      </c>
      <c r="P130" s="31">
        <f>('1-Kurs'!P142/'1-Kurs'!P$8)^(12/COUNT('1-Kurs'!O$9:O142))-1</f>
        <v>9.1046104789849203E-4</v>
      </c>
      <c r="Q130" s="31">
        <f>('1-Kurs'!Q142/'1-Kurs'!Q$8)^(12/COUNT('1-Kurs'!P$9:P142))-1</f>
        <v>4.7842622708406113E-2</v>
      </c>
      <c r="R130" s="31">
        <f>('1-Kurs'!R142/'1-Kurs'!R$8)^(12/COUNT('1-Kurs'!Q$9:Q142))-1</f>
        <v>-4.1821560632527288E-2</v>
      </c>
      <c r="S130" s="31">
        <f>('1-Kurs'!S142/'1-Kurs'!S$8)^(12/COUNT('1-Kurs'!R$9:R142))-1</f>
        <v>5.4504553218408525E-2</v>
      </c>
      <c r="T130" s="31">
        <f>('1-Kurs'!T142/'1-Kurs'!T$8)^(12/COUNT('1-Kurs'!S$9:S142))-1</f>
        <v>7.928499629966379E-2</v>
      </c>
      <c r="U130" s="31">
        <f>('1-Kurs'!U142/'1-Kurs'!U$8)^(12/COUNT('1-Kurs'!T$9:T142))-1</f>
        <v>-4.5094337634236648E-2</v>
      </c>
      <c r="V130" s="31">
        <f>('1-Kurs'!V142/'1-Kurs'!V$8)^(12/COUNT('1-Kurs'!U$9:U142))-1</f>
        <v>7.474373283818192E-2</v>
      </c>
      <c r="W130" s="31">
        <f>('1-Kurs'!W142/'1-Kurs'!W$8)^(12/COUNT('1-Kurs'!V$9:V142))-1</f>
        <v>-2.8762625289106003E-2</v>
      </c>
      <c r="X130" s="31">
        <f>('1-Kurs'!X142/'1-Kurs'!X$8)^(12/COUNT('1-Kurs'!W$9:W142))-1</f>
        <v>-7.6760567084921849E-2</v>
      </c>
      <c r="Y130" s="31">
        <f>('1-Kurs'!Y142/'1-Kurs'!Y$8)^(12/COUNT('1-Kurs'!X$9:X142))-1</f>
        <v>-2.7185657806941155E-2</v>
      </c>
      <c r="Z130" s="31">
        <f>('1-Kurs'!Z142/'1-Kurs'!Z$8)^(12/COUNT('1-Kurs'!Y$9:Y142))-1</f>
        <v>7.2509828455944225E-2</v>
      </c>
      <c r="AA130" s="31">
        <f>('1-Kurs'!AA142/'1-Kurs'!AA$8)^(12/COUNT('1-Kurs'!Z$9:Z142))-1</f>
        <v>-5.0578111757026978E-3</v>
      </c>
      <c r="AB130" s="31">
        <f>('1-Kurs'!AB142/'1-Kurs'!AB$8)^(12/COUNT('1-Kurs'!A$9:A142))-1</f>
        <v>2.7879209205886823E-2</v>
      </c>
      <c r="AC130" s="31">
        <f>('1-Kurs'!AC142/'1-Kurs'!AC$8)^(12/COUNT('1-Kurs'!B$9:B142))-1</f>
        <v>3.8008096929823765E-2</v>
      </c>
      <c r="AD130" s="31">
        <f>SUMPRODUCT(B130:AA130,'1-Kurs'!$B$6:$AA$6)</f>
        <v>1.7163590243672656E-3</v>
      </c>
      <c r="AE130" s="31">
        <f t="shared" si="2"/>
        <v>2.6162850181519558E-2</v>
      </c>
    </row>
    <row r="131" spans="1:31" ht="12.75" x14ac:dyDescent="0.2">
      <c r="A131" s="9">
        <f>'2-artRendite'!A143</f>
        <v>37343</v>
      </c>
      <c r="B131" s="31">
        <f>('1-Kurs'!B143/'1-Kurs'!B$8)^(12/COUNT('1-Kurs'!A$9:A143))-1</f>
        <v>-2.4024743471178445E-2</v>
      </c>
      <c r="C131" s="31">
        <f>('1-Kurs'!C143/'1-Kurs'!C$8)^(12/COUNT('1-Kurs'!B$9:B143))-1</f>
        <v>0.10893987085767431</v>
      </c>
      <c r="D131" s="31">
        <f>('1-Kurs'!D143/'1-Kurs'!D$8)^(12/COUNT('1-Kurs'!C$9:C143))-1</f>
        <v>-3.7891359063355834E-2</v>
      </c>
      <c r="E131" s="31">
        <f>('1-Kurs'!E143/'1-Kurs'!E$8)^(12/COUNT('1-Kurs'!D$9:D143))-1</f>
        <v>2.7978848587924876E-2</v>
      </c>
      <c r="F131" s="31">
        <f>('1-Kurs'!F143/'1-Kurs'!F$8)^(12/COUNT('1-Kurs'!E$9:E143))-1</f>
        <v>-6.8278063498569685E-2</v>
      </c>
      <c r="G131" s="31">
        <f>('1-Kurs'!G143/'1-Kurs'!G$8)^(12/COUNT('1-Kurs'!F$9:F143))-1</f>
        <v>-3.1709893256467447E-2</v>
      </c>
      <c r="H131" s="31">
        <f>('1-Kurs'!H143/'1-Kurs'!H$8)^(12/COUNT('1-Kurs'!G$9:G143))-1</f>
        <v>-1.5373079595356498E-2</v>
      </c>
      <c r="I131" s="31">
        <f>('1-Kurs'!I143/'1-Kurs'!I$8)^(12/COUNT('1-Kurs'!H$9:H143))-1</f>
        <v>4.1410169658776308E-2</v>
      </c>
      <c r="J131" s="31">
        <f>('1-Kurs'!J143/'1-Kurs'!J$8)^(12/COUNT('1-Kurs'!I$9:I143))-1</f>
        <v>2.2857093559661701E-2</v>
      </c>
      <c r="K131" s="31">
        <f>('1-Kurs'!K143/'1-Kurs'!K$8)^(12/COUNT('1-Kurs'!J$9:J143))-1</f>
        <v>-2.5539240581132772E-2</v>
      </c>
      <c r="L131" s="31">
        <f>('1-Kurs'!L143/'1-Kurs'!L$8)^(12/COUNT('1-Kurs'!K$9:K143))-1</f>
        <v>2.5371464699341928E-2</v>
      </c>
      <c r="M131" s="31">
        <f>('1-Kurs'!M143/'1-Kurs'!M$8)^(12/COUNT('1-Kurs'!L$9:L143))-1</f>
        <v>-1.4032833334316153E-2</v>
      </c>
      <c r="N131" s="31">
        <f>('1-Kurs'!N143/'1-Kurs'!N$8)^(12/COUNT('1-Kurs'!M$9:M143))-1</f>
        <v>6.9085939143753716E-3</v>
      </c>
      <c r="O131" s="31">
        <f>('1-Kurs'!O143/'1-Kurs'!O$8)^(12/COUNT('1-Kurs'!N$9:N143))-1</f>
        <v>1.0502322262538444E-2</v>
      </c>
      <c r="P131" s="31">
        <f>('1-Kurs'!P143/'1-Kurs'!P$8)^(12/COUNT('1-Kurs'!O$9:O143))-1</f>
        <v>8.0468834002260792E-3</v>
      </c>
      <c r="Q131" s="31">
        <f>('1-Kurs'!Q143/'1-Kurs'!Q$8)^(12/COUNT('1-Kurs'!P$9:P143))-1</f>
        <v>5.3128921358372549E-2</v>
      </c>
      <c r="R131" s="31">
        <f>('1-Kurs'!R143/'1-Kurs'!R$8)^(12/COUNT('1-Kurs'!Q$9:Q143))-1</f>
        <v>-3.6153659966029039E-2</v>
      </c>
      <c r="S131" s="31">
        <f>('1-Kurs'!S143/'1-Kurs'!S$8)^(12/COUNT('1-Kurs'!R$9:R143))-1</f>
        <v>5.8099767508515754E-2</v>
      </c>
      <c r="T131" s="31">
        <f>('1-Kurs'!T143/'1-Kurs'!T$8)^(12/COUNT('1-Kurs'!S$9:S143))-1</f>
        <v>9.771233351982711E-2</v>
      </c>
      <c r="U131" s="31">
        <f>('1-Kurs'!U143/'1-Kurs'!U$8)^(12/COUNT('1-Kurs'!T$9:T143))-1</f>
        <v>-4.1919880525452702E-2</v>
      </c>
      <c r="V131" s="31">
        <f>('1-Kurs'!V143/'1-Kurs'!V$8)^(12/COUNT('1-Kurs'!U$9:U143))-1</f>
        <v>9.1700440697418673E-2</v>
      </c>
      <c r="W131" s="31">
        <f>('1-Kurs'!W143/'1-Kurs'!W$8)^(12/COUNT('1-Kurs'!V$9:V143))-1</f>
        <v>-2.5986549756738864E-2</v>
      </c>
      <c r="X131" s="31">
        <f>('1-Kurs'!X143/'1-Kurs'!X$8)^(12/COUNT('1-Kurs'!W$9:W143))-1</f>
        <v>-7.364059988485272E-2</v>
      </c>
      <c r="Y131" s="31">
        <f>('1-Kurs'!Y143/'1-Kurs'!Y$8)^(12/COUNT('1-Kurs'!X$9:X143))-1</f>
        <v>-2.6909635493758577E-2</v>
      </c>
      <c r="Z131" s="31">
        <f>('1-Kurs'!Z143/'1-Kurs'!Z$8)^(12/COUNT('1-Kurs'!Y$9:Y143))-1</f>
        <v>7.9562436247099688E-2</v>
      </c>
      <c r="AA131" s="31">
        <f>('1-Kurs'!AA143/'1-Kurs'!AA$8)^(12/COUNT('1-Kurs'!Z$9:Z143))-1</f>
        <v>-8.8758201068506182E-4</v>
      </c>
      <c r="AB131" s="31">
        <f>('1-Kurs'!AB143/'1-Kurs'!AB$8)^(12/COUNT('1-Kurs'!A$9:A143))-1</f>
        <v>3.4470693851648138E-2</v>
      </c>
      <c r="AC131" s="31">
        <f>('1-Kurs'!AC143/'1-Kurs'!AC$8)^(12/COUNT('1-Kurs'!B$9:B143))-1</f>
        <v>4.6740485364461515E-2</v>
      </c>
      <c r="AD131" s="31">
        <f>SUMPRODUCT(B131:AA131,'1-Kurs'!$B$6:$AA$6)</f>
        <v>8.0720009936099627E-3</v>
      </c>
      <c r="AE131" s="31">
        <f t="shared" si="2"/>
        <v>2.6398692858038177E-2</v>
      </c>
    </row>
    <row r="132" spans="1:31" ht="12.75" x14ac:dyDescent="0.2">
      <c r="A132" s="9">
        <f>'2-artRendite'!A144</f>
        <v>37376</v>
      </c>
      <c r="B132" s="31">
        <f>('1-Kurs'!B144/'1-Kurs'!B$8)^(12/COUNT('1-Kurs'!A$9:A144))-1</f>
        <v>-2.4637054204730391E-2</v>
      </c>
      <c r="C132" s="31">
        <f>('1-Kurs'!C144/'1-Kurs'!C$8)^(12/COUNT('1-Kurs'!B$9:B144))-1</f>
        <v>0.1118979310970607</v>
      </c>
      <c r="D132" s="31">
        <f>('1-Kurs'!D144/'1-Kurs'!D$8)^(12/COUNT('1-Kurs'!C$9:C144))-1</f>
        <v>-4.7466419688191208E-2</v>
      </c>
      <c r="E132" s="31">
        <f>('1-Kurs'!E144/'1-Kurs'!E$8)^(12/COUNT('1-Kurs'!D$9:D144))-1</f>
        <v>2.4152994127289551E-2</v>
      </c>
      <c r="F132" s="31">
        <f>('1-Kurs'!F144/'1-Kurs'!F$8)^(12/COUNT('1-Kurs'!E$9:E144))-1</f>
        <v>-7.1099336602844065E-2</v>
      </c>
      <c r="G132" s="31">
        <f>('1-Kurs'!G144/'1-Kurs'!G$8)^(12/COUNT('1-Kurs'!F$9:F144))-1</f>
        <v>-4.2495312702984012E-2</v>
      </c>
      <c r="H132" s="31">
        <f>('1-Kurs'!H144/'1-Kurs'!H$8)^(12/COUNT('1-Kurs'!G$9:G144))-1</f>
        <v>-1.3561847646118341E-2</v>
      </c>
      <c r="I132" s="31">
        <f>('1-Kurs'!I144/'1-Kurs'!I$8)^(12/COUNT('1-Kurs'!H$9:H144))-1</f>
        <v>4.3565632229876083E-2</v>
      </c>
      <c r="J132" s="31">
        <f>('1-Kurs'!J144/'1-Kurs'!J$8)^(12/COUNT('1-Kurs'!I$9:I144))-1</f>
        <v>1.7976710223162051E-2</v>
      </c>
      <c r="K132" s="31">
        <f>('1-Kurs'!K144/'1-Kurs'!K$8)^(12/COUNT('1-Kurs'!J$9:J144))-1</f>
        <v>-3.8069858957937908E-2</v>
      </c>
      <c r="L132" s="31">
        <f>('1-Kurs'!L144/'1-Kurs'!L$8)^(12/COUNT('1-Kurs'!K$9:K144))-1</f>
        <v>2.2289978394556709E-2</v>
      </c>
      <c r="M132" s="31">
        <f>('1-Kurs'!M144/'1-Kurs'!M$8)^(12/COUNT('1-Kurs'!L$9:L144))-1</f>
        <v>-2.6446043446319845E-3</v>
      </c>
      <c r="N132" s="31">
        <f>('1-Kurs'!N144/'1-Kurs'!N$8)^(12/COUNT('1-Kurs'!M$9:M144))-1</f>
        <v>1.1709022796519752E-2</v>
      </c>
      <c r="O132" s="31">
        <f>('1-Kurs'!O144/'1-Kurs'!O$8)^(12/COUNT('1-Kurs'!N$9:N144))-1</f>
        <v>8.344259142901933E-3</v>
      </c>
      <c r="P132" s="31">
        <f>('1-Kurs'!P144/'1-Kurs'!P$8)^(12/COUNT('1-Kurs'!O$9:O144))-1</f>
        <v>5.9062384580614857E-3</v>
      </c>
      <c r="Q132" s="31">
        <f>('1-Kurs'!Q144/'1-Kurs'!Q$8)^(12/COUNT('1-Kurs'!P$9:P144))-1</f>
        <v>5.2782817391123338E-2</v>
      </c>
      <c r="R132" s="31">
        <f>('1-Kurs'!R144/'1-Kurs'!R$8)^(12/COUNT('1-Kurs'!Q$9:Q144))-1</f>
        <v>-3.7710287330334991E-2</v>
      </c>
      <c r="S132" s="31">
        <f>('1-Kurs'!S144/'1-Kurs'!S$8)^(12/COUNT('1-Kurs'!R$9:R144))-1</f>
        <v>5.8815640016948612E-2</v>
      </c>
      <c r="T132" s="31">
        <f>('1-Kurs'!T144/'1-Kurs'!T$8)^(12/COUNT('1-Kurs'!S$9:S144))-1</f>
        <v>9.5836550507076179E-2</v>
      </c>
      <c r="U132" s="31">
        <f>('1-Kurs'!U144/'1-Kurs'!U$8)^(12/COUNT('1-Kurs'!T$9:T144))-1</f>
        <v>-4.8339462199178285E-2</v>
      </c>
      <c r="V132" s="31">
        <f>('1-Kurs'!V144/'1-Kurs'!V$8)^(12/COUNT('1-Kurs'!U$9:U144))-1</f>
        <v>9.3311306706439945E-2</v>
      </c>
      <c r="W132" s="31">
        <f>('1-Kurs'!W144/'1-Kurs'!W$8)^(12/COUNT('1-Kurs'!V$9:V144))-1</f>
        <v>-2.8549719602492196E-2</v>
      </c>
      <c r="X132" s="31">
        <f>('1-Kurs'!X144/'1-Kurs'!X$8)^(12/COUNT('1-Kurs'!W$9:W144))-1</f>
        <v>-7.046178368340128E-2</v>
      </c>
      <c r="Y132" s="31">
        <f>('1-Kurs'!Y144/'1-Kurs'!Y$8)^(12/COUNT('1-Kurs'!X$9:X144))-1</f>
        <v>-3.1535593780132154E-2</v>
      </c>
      <c r="Z132" s="31">
        <f>('1-Kurs'!Z144/'1-Kurs'!Z$8)^(12/COUNT('1-Kurs'!Y$9:Y144))-1</f>
        <v>8.1609335728319854E-2</v>
      </c>
      <c r="AA132" s="31">
        <f>('1-Kurs'!AA144/'1-Kurs'!AA$8)^(12/COUNT('1-Kurs'!Z$9:Z144))-1</f>
        <v>2.9548963851055987E-4</v>
      </c>
      <c r="AB132" s="31">
        <f>('1-Kurs'!AB144/'1-Kurs'!AB$8)^(12/COUNT('1-Kurs'!A$9:A144))-1</f>
        <v>3.2835073318035368E-2</v>
      </c>
      <c r="AC132" s="31">
        <f>('1-Kurs'!AC144/'1-Kurs'!AC$8)^(12/COUNT('1-Kurs'!B$9:B144))-1</f>
        <v>4.638956226154578E-2</v>
      </c>
      <c r="AD132" s="31">
        <f>SUMPRODUCT(B132:AA132,'1-Kurs'!$B$6:$AA$6)</f>
        <v>6.6124086813411521E-3</v>
      </c>
      <c r="AE132" s="31">
        <f t="shared" si="2"/>
        <v>2.6222664636694218E-2</v>
      </c>
    </row>
    <row r="133" spans="1:31" ht="12.75" x14ac:dyDescent="0.2">
      <c r="A133" s="9">
        <f>'2-artRendite'!A145</f>
        <v>37407</v>
      </c>
      <c r="B133" s="31">
        <f>('1-Kurs'!B145/'1-Kurs'!B$8)^(12/COUNT('1-Kurs'!A$9:A145))-1</f>
        <v>-2.4730893919697072E-2</v>
      </c>
      <c r="C133" s="31">
        <f>('1-Kurs'!C145/'1-Kurs'!C$8)^(12/COUNT('1-Kurs'!B$9:B145))-1</f>
        <v>0.10565580584268219</v>
      </c>
      <c r="D133" s="31">
        <f>('1-Kurs'!D145/'1-Kurs'!D$8)^(12/COUNT('1-Kurs'!C$9:C145))-1</f>
        <v>-4.8515742630572345E-2</v>
      </c>
      <c r="E133" s="31">
        <f>('1-Kurs'!E145/'1-Kurs'!E$8)^(12/COUNT('1-Kurs'!D$9:D145))-1</f>
        <v>2.7097461806553813E-2</v>
      </c>
      <c r="F133" s="31">
        <f>('1-Kurs'!F145/'1-Kurs'!F$8)^(12/COUNT('1-Kurs'!E$9:E145))-1</f>
        <v>-6.5157302898947056E-2</v>
      </c>
      <c r="G133" s="31">
        <f>('1-Kurs'!G145/'1-Kurs'!G$8)^(12/COUNT('1-Kurs'!F$9:F145))-1</f>
        <v>-3.1855754685952586E-2</v>
      </c>
      <c r="H133" s="31">
        <f>('1-Kurs'!H145/'1-Kurs'!H$8)^(12/COUNT('1-Kurs'!G$9:G145))-1</f>
        <v>-8.6374669930575632E-3</v>
      </c>
      <c r="I133" s="31">
        <f>('1-Kurs'!I145/'1-Kurs'!I$8)^(12/COUNT('1-Kurs'!H$9:H145))-1</f>
        <v>3.5909617359080936E-2</v>
      </c>
      <c r="J133" s="31">
        <f>('1-Kurs'!J145/'1-Kurs'!J$8)^(12/COUNT('1-Kurs'!I$9:I145))-1</f>
        <v>2.1078552880467116E-2</v>
      </c>
      <c r="K133" s="31">
        <f>('1-Kurs'!K145/'1-Kurs'!K$8)^(12/COUNT('1-Kurs'!J$9:J145))-1</f>
        <v>-4.6649685031529109E-2</v>
      </c>
      <c r="L133" s="31">
        <f>('1-Kurs'!L145/'1-Kurs'!L$8)^(12/COUNT('1-Kurs'!K$9:K145))-1</f>
        <v>1.7525662071555148E-2</v>
      </c>
      <c r="M133" s="31">
        <f>('1-Kurs'!M145/'1-Kurs'!M$8)^(12/COUNT('1-Kurs'!L$9:L145))-1</f>
        <v>-1.7458752509375119E-2</v>
      </c>
      <c r="N133" s="31">
        <f>('1-Kurs'!N145/'1-Kurs'!N$8)^(12/COUNT('1-Kurs'!M$9:M145))-1</f>
        <v>1.0039516780341762E-2</v>
      </c>
      <c r="O133" s="31">
        <f>('1-Kurs'!O145/'1-Kurs'!O$8)^(12/COUNT('1-Kurs'!N$9:N145))-1</f>
        <v>1.7427159034631323E-2</v>
      </c>
      <c r="P133" s="31">
        <f>('1-Kurs'!P145/'1-Kurs'!P$8)^(12/COUNT('1-Kurs'!O$9:O145))-1</f>
        <v>1.3615375292378662E-2</v>
      </c>
      <c r="Q133" s="31">
        <f>('1-Kurs'!Q145/'1-Kurs'!Q$8)^(12/COUNT('1-Kurs'!P$9:P145))-1</f>
        <v>5.8173845652974343E-2</v>
      </c>
      <c r="R133" s="31">
        <f>('1-Kurs'!R145/'1-Kurs'!R$8)^(12/COUNT('1-Kurs'!Q$9:Q145))-1</f>
        <v>-2.5812806876253203E-2</v>
      </c>
      <c r="S133" s="31">
        <f>('1-Kurs'!S145/'1-Kurs'!S$8)^(12/COUNT('1-Kurs'!R$9:R145))-1</f>
        <v>6.7449158584206526E-2</v>
      </c>
      <c r="T133" s="31">
        <f>('1-Kurs'!T145/'1-Kurs'!T$8)^(12/COUNT('1-Kurs'!S$9:S145))-1</f>
        <v>8.8503839061965461E-2</v>
      </c>
      <c r="U133" s="31">
        <f>('1-Kurs'!U145/'1-Kurs'!U$8)^(12/COUNT('1-Kurs'!T$9:T145))-1</f>
        <v>-4.3774640758447614E-2</v>
      </c>
      <c r="V133" s="31">
        <f>('1-Kurs'!V145/'1-Kurs'!V$8)^(12/COUNT('1-Kurs'!U$9:U145))-1</f>
        <v>8.6821531115649941E-2</v>
      </c>
      <c r="W133" s="31">
        <f>('1-Kurs'!W145/'1-Kurs'!W$8)^(12/COUNT('1-Kurs'!V$9:V145))-1</f>
        <v>-3.3039295327553453E-2</v>
      </c>
      <c r="X133" s="31">
        <f>('1-Kurs'!X145/'1-Kurs'!X$8)^(12/COUNT('1-Kurs'!W$9:W145))-1</f>
        <v>-6.5217758972509254E-2</v>
      </c>
      <c r="Y133" s="31">
        <f>('1-Kurs'!Y145/'1-Kurs'!Y$8)^(12/COUNT('1-Kurs'!X$9:X145))-1</f>
        <v>-3.4513014520707652E-2</v>
      </c>
      <c r="Z133" s="31">
        <f>('1-Kurs'!Z145/'1-Kurs'!Z$8)^(12/COUNT('1-Kurs'!Y$9:Y145))-1</f>
        <v>8.348768287407049E-2</v>
      </c>
      <c r="AA133" s="31">
        <f>('1-Kurs'!AA145/'1-Kurs'!AA$8)^(12/COUNT('1-Kurs'!Z$9:Z145))-1</f>
        <v>1.6367202379827805E-3</v>
      </c>
      <c r="AB133" s="31">
        <f>('1-Kurs'!AB145/'1-Kurs'!AB$8)^(12/COUNT('1-Kurs'!A$9:A145))-1</f>
        <v>3.3643897147232149E-2</v>
      </c>
      <c r="AC133" s="31">
        <f>('1-Kurs'!AC145/'1-Kurs'!AC$8)^(12/COUNT('1-Kurs'!B$9:B145))-1</f>
        <v>4.4624093267928266E-2</v>
      </c>
      <c r="AD133" s="31">
        <f>SUMPRODUCT(B133:AA133,'1-Kurs'!$B$6:$AA$6)</f>
        <v>7.2714928257668629E-3</v>
      </c>
      <c r="AE133" s="31">
        <f t="shared" si="2"/>
        <v>2.6372404321465287E-2</v>
      </c>
    </row>
    <row r="134" spans="1:31" ht="12.75" x14ac:dyDescent="0.2">
      <c r="A134" s="9">
        <f>'2-artRendite'!A146</f>
        <v>37435</v>
      </c>
      <c r="B134" s="31">
        <f>('1-Kurs'!B146/'1-Kurs'!B$8)^(12/COUNT('1-Kurs'!A$9:A146))-1</f>
        <v>-2.5378853989130423E-2</v>
      </c>
      <c r="C134" s="31">
        <f>('1-Kurs'!C146/'1-Kurs'!C$8)^(12/COUNT('1-Kurs'!B$9:B146))-1</f>
        <v>0.10873288998403075</v>
      </c>
      <c r="D134" s="31">
        <f>('1-Kurs'!D146/'1-Kurs'!D$8)^(12/COUNT('1-Kurs'!C$9:C146))-1</f>
        <v>-5.7563205852334765E-2</v>
      </c>
      <c r="E134" s="31">
        <f>('1-Kurs'!E146/'1-Kurs'!E$8)^(12/COUNT('1-Kurs'!D$9:D146))-1</f>
        <v>2.7532700508218877E-2</v>
      </c>
      <c r="F134" s="31">
        <f>('1-Kurs'!F146/'1-Kurs'!F$8)^(12/COUNT('1-Kurs'!E$9:E146))-1</f>
        <v>-6.0425014800449484E-2</v>
      </c>
      <c r="G134" s="31">
        <f>('1-Kurs'!G146/'1-Kurs'!G$8)^(12/COUNT('1-Kurs'!F$9:F146))-1</f>
        <v>-2.0912715233208257E-2</v>
      </c>
      <c r="H134" s="31">
        <f>('1-Kurs'!H146/'1-Kurs'!H$8)^(12/COUNT('1-Kurs'!G$9:G146))-1</f>
        <v>-1.2110015888115E-2</v>
      </c>
      <c r="I134" s="31">
        <f>('1-Kurs'!I146/'1-Kurs'!I$8)^(12/COUNT('1-Kurs'!H$9:H146))-1</f>
        <v>3.9664624087852873E-2</v>
      </c>
      <c r="J134" s="31">
        <f>('1-Kurs'!J146/'1-Kurs'!J$8)^(12/COUNT('1-Kurs'!I$9:I146))-1</f>
        <v>2.78622508770352E-2</v>
      </c>
      <c r="K134" s="31">
        <f>('1-Kurs'!K146/'1-Kurs'!K$8)^(12/COUNT('1-Kurs'!J$9:J146))-1</f>
        <v>-4.5988831847482592E-2</v>
      </c>
      <c r="L134" s="31">
        <f>('1-Kurs'!L146/'1-Kurs'!L$8)^(12/COUNT('1-Kurs'!K$9:K146))-1</f>
        <v>2.1217765101908759E-2</v>
      </c>
      <c r="M134" s="31">
        <f>('1-Kurs'!M146/'1-Kurs'!M$8)^(12/COUNT('1-Kurs'!L$9:L146))-1</f>
        <v>-1.8281699933414663E-2</v>
      </c>
      <c r="N134" s="31">
        <f>('1-Kurs'!N146/'1-Kurs'!N$8)^(12/COUNT('1-Kurs'!M$9:M146))-1</f>
        <v>1.3238783359738493E-2</v>
      </c>
      <c r="O134" s="31">
        <f>('1-Kurs'!O146/'1-Kurs'!O$8)^(12/COUNT('1-Kurs'!N$9:N146))-1</f>
        <v>1.3731653815087563E-2</v>
      </c>
      <c r="P134" s="31">
        <f>('1-Kurs'!P146/'1-Kurs'!P$8)^(12/COUNT('1-Kurs'!O$9:O146))-1</f>
        <v>1.806239700204948E-2</v>
      </c>
      <c r="Q134" s="31">
        <f>('1-Kurs'!Q146/'1-Kurs'!Q$8)^(12/COUNT('1-Kurs'!P$9:P146))-1</f>
        <v>6.3928308685609059E-2</v>
      </c>
      <c r="R134" s="31">
        <f>('1-Kurs'!R146/'1-Kurs'!R$8)^(12/COUNT('1-Kurs'!Q$9:Q146))-1</f>
        <v>-2.7094357172709249E-2</v>
      </c>
      <c r="S134" s="31">
        <f>('1-Kurs'!S146/'1-Kurs'!S$8)^(12/COUNT('1-Kurs'!R$9:R146))-1</f>
        <v>5.1517367593622243E-2</v>
      </c>
      <c r="T134" s="31">
        <f>('1-Kurs'!T146/'1-Kurs'!T$8)^(12/COUNT('1-Kurs'!S$9:S146))-1</f>
        <v>9.2694949381946445E-2</v>
      </c>
      <c r="U134" s="31">
        <f>('1-Kurs'!U146/'1-Kurs'!U$8)^(12/COUNT('1-Kurs'!T$9:T146))-1</f>
        <v>-3.7019246443770415E-2</v>
      </c>
      <c r="V134" s="31">
        <f>('1-Kurs'!V146/'1-Kurs'!V$8)^(12/COUNT('1-Kurs'!U$9:U146))-1</f>
        <v>9.0245869879153284E-2</v>
      </c>
      <c r="W134" s="31">
        <f>('1-Kurs'!W146/'1-Kurs'!W$8)^(12/COUNT('1-Kurs'!V$9:V146))-1</f>
        <v>-2.8863625958629568E-2</v>
      </c>
      <c r="X134" s="31">
        <f>('1-Kurs'!X146/'1-Kurs'!X$8)^(12/COUNT('1-Kurs'!W$9:W146))-1</f>
        <v>-6.2472906232573289E-2</v>
      </c>
      <c r="Y134" s="31">
        <f>('1-Kurs'!Y146/'1-Kurs'!Y$8)^(12/COUNT('1-Kurs'!X$9:X146))-1</f>
        <v>-3.4539654956582733E-2</v>
      </c>
      <c r="Z134" s="31">
        <f>('1-Kurs'!Z146/'1-Kurs'!Z$8)^(12/COUNT('1-Kurs'!Y$9:Y146))-1</f>
        <v>8.1738143062160651E-2</v>
      </c>
      <c r="AA134" s="31">
        <f>('1-Kurs'!AA146/'1-Kurs'!AA$8)^(12/COUNT('1-Kurs'!Z$9:Z146))-1</f>
        <v>7.4231074675763509E-3</v>
      </c>
      <c r="AB134" s="31">
        <f>('1-Kurs'!AB146/'1-Kurs'!AB$8)^(12/COUNT('1-Kurs'!A$9:A146))-1</f>
        <v>3.5105436494592634E-2</v>
      </c>
      <c r="AC134" s="31">
        <f>('1-Kurs'!AC146/'1-Kurs'!AC$8)^(12/COUNT('1-Kurs'!B$9:B146))-1</f>
        <v>4.6039686571841099E-2</v>
      </c>
      <c r="AD134" s="31">
        <f>SUMPRODUCT(B134:AA134,'1-Kurs'!$B$6:$AA$6)</f>
        <v>8.7284877883688303E-3</v>
      </c>
      <c r="AE134" s="31">
        <f t="shared" si="2"/>
        <v>2.6376948706223806E-2</v>
      </c>
    </row>
    <row r="135" spans="1:31" ht="12.75" x14ac:dyDescent="0.2">
      <c r="A135" s="9">
        <f>'2-artRendite'!A147</f>
        <v>37468</v>
      </c>
      <c r="B135" s="31">
        <f>('1-Kurs'!B147/'1-Kurs'!B$8)^(12/COUNT('1-Kurs'!A$9:A147))-1</f>
        <v>-2.9944634259352787E-2</v>
      </c>
      <c r="C135" s="31">
        <f>('1-Kurs'!C147/'1-Kurs'!C$8)^(12/COUNT('1-Kurs'!B$9:B147))-1</f>
        <v>0.10832133822426804</v>
      </c>
      <c r="D135" s="31">
        <f>('1-Kurs'!D147/'1-Kurs'!D$8)^(12/COUNT('1-Kurs'!C$9:C147))-1</f>
        <v>-6.0518603830207351E-2</v>
      </c>
      <c r="E135" s="31">
        <f>('1-Kurs'!E147/'1-Kurs'!E$8)^(12/COUNT('1-Kurs'!D$9:D147))-1</f>
        <v>1.6120479908527718E-2</v>
      </c>
      <c r="F135" s="31">
        <f>('1-Kurs'!F147/'1-Kurs'!F$8)^(12/COUNT('1-Kurs'!E$9:E147))-1</f>
        <v>-5.504842399548926E-2</v>
      </c>
      <c r="G135" s="31">
        <f>('1-Kurs'!G147/'1-Kurs'!G$8)^(12/COUNT('1-Kurs'!F$9:F147))-1</f>
        <v>-2.2424617599923868E-2</v>
      </c>
      <c r="H135" s="31">
        <f>('1-Kurs'!H147/'1-Kurs'!H$8)^(12/COUNT('1-Kurs'!G$9:G147))-1</f>
        <v>-1.4885429469314482E-2</v>
      </c>
      <c r="I135" s="31">
        <f>('1-Kurs'!I147/'1-Kurs'!I$8)^(12/COUNT('1-Kurs'!H$9:H147))-1</f>
        <v>3.9121842813856889E-2</v>
      </c>
      <c r="J135" s="31">
        <f>('1-Kurs'!J147/'1-Kurs'!J$8)^(12/COUNT('1-Kurs'!I$9:I147))-1</f>
        <v>3.9903399095430947E-2</v>
      </c>
      <c r="K135" s="31">
        <f>('1-Kurs'!K147/'1-Kurs'!K$8)^(12/COUNT('1-Kurs'!J$9:J147))-1</f>
        <v>-4.0726002995631561E-2</v>
      </c>
      <c r="L135" s="31">
        <f>('1-Kurs'!L147/'1-Kurs'!L$8)^(12/COUNT('1-Kurs'!K$9:K147))-1</f>
        <v>2.3681815574552845E-2</v>
      </c>
      <c r="M135" s="31">
        <f>('1-Kurs'!M147/'1-Kurs'!M$8)^(12/COUNT('1-Kurs'!L$9:L147))-1</f>
        <v>-2.667400618612803E-2</v>
      </c>
      <c r="N135" s="31">
        <f>('1-Kurs'!N147/'1-Kurs'!N$8)^(12/COUNT('1-Kurs'!M$9:M147))-1</f>
        <v>5.6289098748976141E-3</v>
      </c>
      <c r="O135" s="31">
        <f>('1-Kurs'!O147/'1-Kurs'!O$8)^(12/COUNT('1-Kurs'!N$9:N147))-1</f>
        <v>9.018651429600677E-3</v>
      </c>
      <c r="P135" s="31">
        <f>('1-Kurs'!P147/'1-Kurs'!P$8)^(12/COUNT('1-Kurs'!O$9:O147))-1</f>
        <v>2.3092868251918253E-2</v>
      </c>
      <c r="Q135" s="31">
        <f>('1-Kurs'!Q147/'1-Kurs'!Q$8)^(12/COUNT('1-Kurs'!P$9:P147))-1</f>
        <v>6.3871502089216881E-2</v>
      </c>
      <c r="R135" s="31">
        <f>('1-Kurs'!R147/'1-Kurs'!R$8)^(12/COUNT('1-Kurs'!Q$9:Q147))-1</f>
        <v>-1.9817808723755492E-2</v>
      </c>
      <c r="S135" s="31">
        <f>('1-Kurs'!S147/'1-Kurs'!S$8)^(12/COUNT('1-Kurs'!R$9:R147))-1</f>
        <v>6.5572934071838729E-2</v>
      </c>
      <c r="T135" s="31">
        <f>('1-Kurs'!T147/'1-Kurs'!T$8)^(12/COUNT('1-Kurs'!S$9:S147))-1</f>
        <v>9.4126217502612297E-2</v>
      </c>
      <c r="U135" s="31">
        <f>('1-Kurs'!U147/'1-Kurs'!U$8)^(12/COUNT('1-Kurs'!T$9:T147))-1</f>
        <v>-3.1213915770691547E-2</v>
      </c>
      <c r="V135" s="31">
        <f>('1-Kurs'!V147/'1-Kurs'!V$8)^(12/COUNT('1-Kurs'!U$9:U147))-1</f>
        <v>9.0800602883565285E-2</v>
      </c>
      <c r="W135" s="31">
        <f>('1-Kurs'!W147/'1-Kurs'!W$8)^(12/COUNT('1-Kurs'!V$9:V147))-1</f>
        <v>-3.4292980980704324E-2</v>
      </c>
      <c r="X135" s="31">
        <f>('1-Kurs'!X147/'1-Kurs'!X$8)^(12/COUNT('1-Kurs'!W$9:W147))-1</f>
        <v>-5.5282939669116349E-2</v>
      </c>
      <c r="Y135" s="31">
        <f>('1-Kurs'!Y147/'1-Kurs'!Y$8)^(12/COUNT('1-Kurs'!X$9:X147))-1</f>
        <v>-3.9227815209675554E-2</v>
      </c>
      <c r="Z135" s="31">
        <f>('1-Kurs'!Z147/'1-Kurs'!Z$8)^(12/COUNT('1-Kurs'!Y$9:Y147))-1</f>
        <v>8.0087500574049786E-2</v>
      </c>
      <c r="AA135" s="31">
        <f>('1-Kurs'!AA147/'1-Kurs'!AA$8)^(12/COUNT('1-Kurs'!Z$9:Z147))-1</f>
        <v>-2.1225570584918474E-3</v>
      </c>
      <c r="AB135" s="31">
        <f>('1-Kurs'!AB147/'1-Kurs'!AB$8)^(12/COUNT('1-Kurs'!A$9:A147))-1</f>
        <v>3.5133432933061037E-2</v>
      </c>
      <c r="AC135" s="31">
        <f>('1-Kurs'!AC147/'1-Kurs'!AC$8)^(12/COUNT('1-Kurs'!B$9:B147))-1</f>
        <v>4.5210875827166319E-2</v>
      </c>
      <c r="AD135" s="31">
        <f>SUMPRODUCT(B135:AA135,'1-Kurs'!$B$6:$AA$6)</f>
        <v>8.7372433286866738E-3</v>
      </c>
      <c r="AE135" s="31">
        <f t="shared" si="2"/>
        <v>2.6396189604374364E-2</v>
      </c>
    </row>
    <row r="136" spans="1:31" ht="12.75" x14ac:dyDescent="0.2">
      <c r="A136" s="9">
        <f>'2-artRendite'!A148</f>
        <v>37498</v>
      </c>
      <c r="B136" s="31">
        <f>('1-Kurs'!B148/'1-Kurs'!B$8)^(12/COUNT('1-Kurs'!A$9:A148))-1</f>
        <v>-3.0389652274222079E-2</v>
      </c>
      <c r="C136" s="31">
        <f>('1-Kurs'!C148/'1-Kurs'!C$8)^(12/COUNT('1-Kurs'!B$9:B148))-1</f>
        <v>0.11589634980776586</v>
      </c>
      <c r="D136" s="31">
        <f>('1-Kurs'!D148/'1-Kurs'!D$8)^(12/COUNT('1-Kurs'!C$9:C148))-1</f>
        <v>-5.5454359828975064E-2</v>
      </c>
      <c r="E136" s="31">
        <f>('1-Kurs'!E148/'1-Kurs'!E$8)^(12/COUNT('1-Kurs'!D$9:D148))-1</f>
        <v>1.6984114006403317E-2</v>
      </c>
      <c r="F136" s="31">
        <f>('1-Kurs'!F148/'1-Kurs'!F$8)^(12/COUNT('1-Kurs'!E$9:E148))-1</f>
        <v>-5.1538222632584563E-2</v>
      </c>
      <c r="G136" s="31">
        <f>('1-Kurs'!G148/'1-Kurs'!G$8)^(12/COUNT('1-Kurs'!F$9:F148))-1</f>
        <v>-2.5711629348537324E-2</v>
      </c>
      <c r="H136" s="31">
        <f>('1-Kurs'!H148/'1-Kurs'!H$8)^(12/COUNT('1-Kurs'!G$9:G148))-1</f>
        <v>-1.2288093847383719E-2</v>
      </c>
      <c r="I136" s="31">
        <f>('1-Kurs'!I148/'1-Kurs'!I$8)^(12/COUNT('1-Kurs'!H$9:H148))-1</f>
        <v>4.6970802466205441E-2</v>
      </c>
      <c r="J136" s="31">
        <f>('1-Kurs'!J148/'1-Kurs'!J$8)^(12/COUNT('1-Kurs'!I$9:I148))-1</f>
        <v>4.9127727803206067E-2</v>
      </c>
      <c r="K136" s="31">
        <f>('1-Kurs'!K148/'1-Kurs'!K$8)^(12/COUNT('1-Kurs'!J$9:J148))-1</f>
        <v>-6.4734000107201428E-2</v>
      </c>
      <c r="L136" s="31">
        <f>('1-Kurs'!L148/'1-Kurs'!L$8)^(12/COUNT('1-Kurs'!K$9:K148))-1</f>
        <v>2.291540791913782E-2</v>
      </c>
      <c r="M136" s="31">
        <f>('1-Kurs'!M148/'1-Kurs'!M$8)^(12/COUNT('1-Kurs'!L$9:L148))-1</f>
        <v>-1.9813907075274195E-2</v>
      </c>
      <c r="N136" s="31">
        <f>('1-Kurs'!N148/'1-Kurs'!N$8)^(12/COUNT('1-Kurs'!M$9:M148))-1</f>
        <v>7.080060922281417E-3</v>
      </c>
      <c r="O136" s="31">
        <f>('1-Kurs'!O148/'1-Kurs'!O$8)^(12/COUNT('1-Kurs'!N$9:N148))-1</f>
        <v>6.0560432247580565E-3</v>
      </c>
      <c r="P136" s="31">
        <f>('1-Kurs'!P148/'1-Kurs'!P$8)^(12/COUNT('1-Kurs'!O$9:O148))-1</f>
        <v>2.4384441981720295E-2</v>
      </c>
      <c r="Q136" s="31">
        <f>('1-Kurs'!Q148/'1-Kurs'!Q$8)^(12/COUNT('1-Kurs'!P$9:P148))-1</f>
        <v>6.5420938014350449E-2</v>
      </c>
      <c r="R136" s="31">
        <f>('1-Kurs'!R148/'1-Kurs'!R$8)^(12/COUNT('1-Kurs'!Q$9:Q148))-1</f>
        <v>-1.8501385012360205E-2</v>
      </c>
      <c r="S136" s="31">
        <f>('1-Kurs'!S148/'1-Kurs'!S$8)^(12/COUNT('1-Kurs'!R$9:R148))-1</f>
        <v>6.800856103078412E-2</v>
      </c>
      <c r="T136" s="31">
        <f>('1-Kurs'!T148/'1-Kurs'!T$8)^(12/COUNT('1-Kurs'!S$9:S148))-1</f>
        <v>9.7490121828675891E-2</v>
      </c>
      <c r="U136" s="31">
        <f>('1-Kurs'!U148/'1-Kurs'!U$8)^(12/COUNT('1-Kurs'!T$9:T148))-1</f>
        <v>-2.5133481880917241E-2</v>
      </c>
      <c r="V136" s="31">
        <f>('1-Kurs'!V148/'1-Kurs'!V$8)^(12/COUNT('1-Kurs'!U$9:U148))-1</f>
        <v>9.929852741352807E-2</v>
      </c>
      <c r="W136" s="31">
        <f>('1-Kurs'!W148/'1-Kurs'!W$8)^(12/COUNT('1-Kurs'!V$9:V148))-1</f>
        <v>-3.3848440275054625E-2</v>
      </c>
      <c r="X136" s="31">
        <f>('1-Kurs'!X148/'1-Kurs'!X$8)^(12/COUNT('1-Kurs'!W$9:W148))-1</f>
        <v>-4.6671776699009793E-2</v>
      </c>
      <c r="Y136" s="31">
        <f>('1-Kurs'!Y148/'1-Kurs'!Y$8)^(12/COUNT('1-Kurs'!X$9:X148))-1</f>
        <v>-3.7519296575353245E-2</v>
      </c>
      <c r="Z136" s="31">
        <f>('1-Kurs'!Z148/'1-Kurs'!Z$8)^(12/COUNT('1-Kurs'!Y$9:Y148))-1</f>
        <v>8.6638019714972758E-2</v>
      </c>
      <c r="AA136" s="31">
        <f>('1-Kurs'!AA148/'1-Kurs'!AA$8)^(12/COUNT('1-Kurs'!Z$9:Z148))-1</f>
        <v>-5.6244080860338164E-3</v>
      </c>
      <c r="AB136" s="31">
        <f>('1-Kurs'!AB148/'1-Kurs'!AB$8)^(12/COUNT('1-Kurs'!A$9:A148))-1</f>
        <v>3.7119552888548846E-2</v>
      </c>
      <c r="AC136" s="31">
        <f>('1-Kurs'!AC148/'1-Kurs'!AC$8)^(12/COUNT('1-Kurs'!B$9:B148))-1</f>
        <v>4.8347718660023853E-2</v>
      </c>
      <c r="AD136" s="31">
        <f>SUMPRODUCT(B136:AA136,'1-Kurs'!$B$6:$AA$6)</f>
        <v>1.0732402403495472E-2</v>
      </c>
      <c r="AE136" s="31">
        <f t="shared" si="2"/>
        <v>2.6387150485053374E-2</v>
      </c>
    </row>
    <row r="137" spans="1:31" ht="12.75" x14ac:dyDescent="0.2">
      <c r="A137" s="9">
        <f>'2-artRendite'!A149</f>
        <v>37529</v>
      </c>
      <c r="B137" s="31">
        <f>('1-Kurs'!B149/'1-Kurs'!B$8)^(12/COUNT('1-Kurs'!A$9:A149))-1</f>
        <v>-3.1282538254127856E-2</v>
      </c>
      <c r="C137" s="31">
        <f>('1-Kurs'!C149/'1-Kurs'!C$8)^(12/COUNT('1-Kurs'!B$9:B149))-1</f>
        <v>0.12014820262569703</v>
      </c>
      <c r="D137" s="31">
        <f>('1-Kurs'!D149/'1-Kurs'!D$8)^(12/COUNT('1-Kurs'!C$9:C149))-1</f>
        <v>-5.3016071764828476E-2</v>
      </c>
      <c r="E137" s="31">
        <f>('1-Kurs'!E149/'1-Kurs'!E$8)^(12/COUNT('1-Kurs'!D$9:D149))-1</f>
        <v>1.3240545632892342E-2</v>
      </c>
      <c r="F137" s="31">
        <f>('1-Kurs'!F149/'1-Kurs'!F$8)^(12/COUNT('1-Kurs'!E$9:E149))-1</f>
        <v>-5.6186305973083939E-2</v>
      </c>
      <c r="G137" s="31">
        <f>('1-Kurs'!G149/'1-Kurs'!G$8)^(12/COUNT('1-Kurs'!F$9:F149))-1</f>
        <v>-2.9149495224172539E-2</v>
      </c>
      <c r="H137" s="31">
        <f>('1-Kurs'!H149/'1-Kurs'!H$8)^(12/COUNT('1-Kurs'!G$9:G149))-1</f>
        <v>-9.1054769296290416E-3</v>
      </c>
      <c r="I137" s="31">
        <f>('1-Kurs'!I149/'1-Kurs'!I$8)^(12/COUNT('1-Kurs'!H$9:H149))-1</f>
        <v>5.0848607426893677E-2</v>
      </c>
      <c r="J137" s="31">
        <f>('1-Kurs'!J149/'1-Kurs'!J$8)^(12/COUNT('1-Kurs'!I$9:I149))-1</f>
        <v>6.0903806757957701E-2</v>
      </c>
      <c r="K137" s="31">
        <f>('1-Kurs'!K149/'1-Kurs'!K$8)^(12/COUNT('1-Kurs'!J$9:J149))-1</f>
        <v>-4.8777544546408924E-2</v>
      </c>
      <c r="L137" s="31">
        <f>('1-Kurs'!L149/'1-Kurs'!L$8)^(12/COUNT('1-Kurs'!K$9:K149))-1</f>
        <v>2.4177437682139091E-2</v>
      </c>
      <c r="M137" s="31">
        <f>('1-Kurs'!M149/'1-Kurs'!M$8)^(12/COUNT('1-Kurs'!L$9:L149))-1</f>
        <v>-8.4747508428218987E-3</v>
      </c>
      <c r="N137" s="31">
        <f>('1-Kurs'!N149/'1-Kurs'!N$8)^(12/COUNT('1-Kurs'!M$9:M149))-1</f>
        <v>3.6855139759994771E-3</v>
      </c>
      <c r="O137" s="31">
        <f>('1-Kurs'!O149/'1-Kurs'!O$8)^(12/COUNT('1-Kurs'!N$9:N149))-1</f>
        <v>7.6539980551066922E-3</v>
      </c>
      <c r="P137" s="31">
        <f>('1-Kurs'!P149/'1-Kurs'!P$8)^(12/COUNT('1-Kurs'!O$9:O149))-1</f>
        <v>2.449211503249038E-2</v>
      </c>
      <c r="Q137" s="31">
        <f>('1-Kurs'!Q149/'1-Kurs'!Q$8)^(12/COUNT('1-Kurs'!P$9:P149))-1</f>
        <v>6.6129165698803671E-2</v>
      </c>
      <c r="R137" s="31">
        <f>('1-Kurs'!R149/'1-Kurs'!R$8)^(12/COUNT('1-Kurs'!Q$9:Q149))-1</f>
        <v>-2.1914720214347705E-2</v>
      </c>
      <c r="S137" s="31">
        <f>('1-Kurs'!S149/'1-Kurs'!S$8)^(12/COUNT('1-Kurs'!R$9:R149))-1</f>
        <v>7.9054153869140276E-2</v>
      </c>
      <c r="T137" s="31">
        <f>('1-Kurs'!T149/'1-Kurs'!T$8)^(12/COUNT('1-Kurs'!S$9:S149))-1</f>
        <v>0.10004986681778316</v>
      </c>
      <c r="U137" s="31">
        <f>('1-Kurs'!U149/'1-Kurs'!U$8)^(12/COUNT('1-Kurs'!T$9:T149))-1</f>
        <v>-1.9083231494330555E-2</v>
      </c>
      <c r="V137" s="31">
        <f>('1-Kurs'!V149/'1-Kurs'!V$8)^(12/COUNT('1-Kurs'!U$9:U149))-1</f>
        <v>0.10391393967071605</v>
      </c>
      <c r="W137" s="31">
        <f>('1-Kurs'!W149/'1-Kurs'!W$8)^(12/COUNT('1-Kurs'!V$9:V149))-1</f>
        <v>-3.6682257264361473E-2</v>
      </c>
      <c r="X137" s="31">
        <f>('1-Kurs'!X149/'1-Kurs'!X$8)^(12/COUNT('1-Kurs'!W$9:W149))-1</f>
        <v>-3.8883986350858435E-2</v>
      </c>
      <c r="Y137" s="31">
        <f>('1-Kurs'!Y149/'1-Kurs'!Y$8)^(12/COUNT('1-Kurs'!X$9:X149))-1</f>
        <v>-4.3336580639088518E-2</v>
      </c>
      <c r="Z137" s="31">
        <f>('1-Kurs'!Z149/'1-Kurs'!Z$8)^(12/COUNT('1-Kurs'!Y$9:Y149))-1</f>
        <v>8.5509590384037271E-2</v>
      </c>
      <c r="AA137" s="31">
        <f>('1-Kurs'!AA149/'1-Kurs'!AA$8)^(12/COUNT('1-Kurs'!Z$9:Z149))-1</f>
        <v>2.2050442573240403E-4</v>
      </c>
      <c r="AB137" s="31">
        <f>('1-Kurs'!AB149/'1-Kurs'!AB$8)^(12/COUNT('1-Kurs'!A$9:A149))-1</f>
        <v>3.9654641497557597E-2</v>
      </c>
      <c r="AC137" s="31">
        <f>('1-Kurs'!AC149/'1-Kurs'!AC$8)^(12/COUNT('1-Kurs'!B$9:B149))-1</f>
        <v>5.1299080750524251E-2</v>
      </c>
      <c r="AD137" s="31">
        <f>SUMPRODUCT(B137:AA137,'1-Kurs'!$B$6:$AA$6)</f>
        <v>1.3235941867589614E-2</v>
      </c>
      <c r="AE137" s="31">
        <f t="shared" si="2"/>
        <v>2.6418699629967984E-2</v>
      </c>
    </row>
    <row r="138" spans="1:31" ht="12.75" x14ac:dyDescent="0.2">
      <c r="A138" s="9">
        <f>'2-artRendite'!A150</f>
        <v>37560</v>
      </c>
      <c r="B138" s="31">
        <f>('1-Kurs'!B150/'1-Kurs'!B$8)^(12/COUNT('1-Kurs'!A$9:A150))-1</f>
        <v>-2.7542622237957559E-2</v>
      </c>
      <c r="C138" s="31">
        <f>('1-Kurs'!C150/'1-Kurs'!C$8)^(12/COUNT('1-Kurs'!B$9:B150))-1</f>
        <v>0.10955730381010476</v>
      </c>
      <c r="D138" s="31">
        <f>('1-Kurs'!D150/'1-Kurs'!D$8)^(12/COUNT('1-Kurs'!C$9:C150))-1</f>
        <v>-3.7151415947570987E-2</v>
      </c>
      <c r="E138" s="31">
        <f>('1-Kurs'!E150/'1-Kurs'!E$8)^(12/COUNT('1-Kurs'!D$9:D150))-1</f>
        <v>1.9602364453763288E-2</v>
      </c>
      <c r="F138" s="31">
        <f>('1-Kurs'!F150/'1-Kurs'!F$8)^(12/COUNT('1-Kurs'!E$9:E150))-1</f>
        <v>-5.6970130762794224E-2</v>
      </c>
      <c r="G138" s="31">
        <f>('1-Kurs'!G150/'1-Kurs'!G$8)^(12/COUNT('1-Kurs'!F$9:F150))-1</f>
        <v>-2.5515103846086462E-2</v>
      </c>
      <c r="H138" s="31">
        <f>('1-Kurs'!H150/'1-Kurs'!H$8)^(12/COUNT('1-Kurs'!G$9:G150))-1</f>
        <v>-1.0694343669385709E-2</v>
      </c>
      <c r="I138" s="31">
        <f>('1-Kurs'!I150/'1-Kurs'!I$8)^(12/COUNT('1-Kurs'!H$9:H150))-1</f>
        <v>4.3066830674439505E-2</v>
      </c>
      <c r="J138" s="31">
        <f>('1-Kurs'!J150/'1-Kurs'!J$8)^(12/COUNT('1-Kurs'!I$9:I150))-1</f>
        <v>5.8344628897632145E-2</v>
      </c>
      <c r="K138" s="31">
        <f>('1-Kurs'!K150/'1-Kurs'!K$8)^(12/COUNT('1-Kurs'!J$9:J150))-1</f>
        <v>-4.3367495616883245E-2</v>
      </c>
      <c r="L138" s="31">
        <f>('1-Kurs'!L150/'1-Kurs'!L$8)^(12/COUNT('1-Kurs'!K$9:K150))-1</f>
        <v>2.7228216308336162E-2</v>
      </c>
      <c r="M138" s="31">
        <f>('1-Kurs'!M150/'1-Kurs'!M$8)^(12/COUNT('1-Kurs'!L$9:L150))-1</f>
        <v>-1.2926072114061049E-2</v>
      </c>
      <c r="N138" s="31">
        <f>('1-Kurs'!N150/'1-Kurs'!N$8)^(12/COUNT('1-Kurs'!M$9:M150))-1</f>
        <v>1.7541179522908568E-2</v>
      </c>
      <c r="O138" s="31">
        <f>('1-Kurs'!O150/'1-Kurs'!O$8)^(12/COUNT('1-Kurs'!N$9:N150))-1</f>
        <v>6.9088045040859303E-3</v>
      </c>
      <c r="P138" s="31">
        <f>('1-Kurs'!P150/'1-Kurs'!P$8)^(12/COUNT('1-Kurs'!O$9:O150))-1</f>
        <v>2.6857514219258638E-2</v>
      </c>
      <c r="Q138" s="31">
        <f>('1-Kurs'!Q150/'1-Kurs'!Q$8)^(12/COUNT('1-Kurs'!P$9:P150))-1</f>
        <v>6.4320906328924066E-2</v>
      </c>
      <c r="R138" s="31">
        <f>('1-Kurs'!R150/'1-Kurs'!R$8)^(12/COUNT('1-Kurs'!Q$9:Q150))-1</f>
        <v>-1.3960462528647577E-2</v>
      </c>
      <c r="S138" s="31">
        <f>('1-Kurs'!S150/'1-Kurs'!S$8)^(12/COUNT('1-Kurs'!R$9:R150))-1</f>
        <v>9.0841257471020453E-2</v>
      </c>
      <c r="T138" s="31">
        <f>('1-Kurs'!T150/'1-Kurs'!T$8)^(12/COUNT('1-Kurs'!S$9:S150))-1</f>
        <v>9.4210520053646718E-2</v>
      </c>
      <c r="U138" s="31">
        <f>('1-Kurs'!U150/'1-Kurs'!U$8)^(12/COUNT('1-Kurs'!T$9:T150))-1</f>
        <v>-1.7641392460532646E-2</v>
      </c>
      <c r="V138" s="31">
        <f>('1-Kurs'!V150/'1-Kurs'!V$8)^(12/COUNT('1-Kurs'!U$9:U150))-1</f>
        <v>9.2701306196113276E-2</v>
      </c>
      <c r="W138" s="31">
        <f>('1-Kurs'!W150/'1-Kurs'!W$8)^(12/COUNT('1-Kurs'!V$9:V150))-1</f>
        <v>-3.3180382068993652E-2</v>
      </c>
      <c r="X138" s="31">
        <f>('1-Kurs'!X150/'1-Kurs'!X$8)^(12/COUNT('1-Kurs'!W$9:W150))-1</f>
        <v>-4.8878883886238178E-2</v>
      </c>
      <c r="Y138" s="31">
        <f>('1-Kurs'!Y150/'1-Kurs'!Y$8)^(12/COUNT('1-Kurs'!X$9:X150))-1</f>
        <v>-3.8412345152452843E-2</v>
      </c>
      <c r="Z138" s="31">
        <f>('1-Kurs'!Z150/'1-Kurs'!Z$8)^(12/COUNT('1-Kurs'!Y$9:Y150))-1</f>
        <v>8.7498725814954437E-2</v>
      </c>
      <c r="AA138" s="31">
        <f>('1-Kurs'!AA150/'1-Kurs'!AA$8)^(12/COUNT('1-Kurs'!Z$9:Z150))-1</f>
        <v>2.3564216207516697E-3</v>
      </c>
      <c r="AB138" s="31">
        <f>('1-Kurs'!AB150/'1-Kurs'!AB$8)^(12/COUNT('1-Kurs'!A$9:A150))-1</f>
        <v>4.1070559985788124E-2</v>
      </c>
      <c r="AC138" s="31">
        <f>('1-Kurs'!AC150/'1-Kurs'!AC$8)^(12/COUNT('1-Kurs'!B$9:B150))-1</f>
        <v>5.0008358935496933E-2</v>
      </c>
      <c r="AD138" s="31">
        <f>SUMPRODUCT(B138:AA138,'1-Kurs'!$B$6:$AA$6)</f>
        <v>1.4415204984012903E-2</v>
      </c>
      <c r="AE138" s="31">
        <f t="shared" si="2"/>
        <v>2.6655355001775221E-2</v>
      </c>
    </row>
    <row r="139" spans="1:31" ht="12.75" x14ac:dyDescent="0.2">
      <c r="A139" s="9">
        <f>'2-artRendite'!A151</f>
        <v>37587</v>
      </c>
      <c r="B139" s="31">
        <f>('1-Kurs'!B151/'1-Kurs'!B$8)^(12/COUNT('1-Kurs'!A$9:A151))-1</f>
        <v>-2.5639078936941728E-2</v>
      </c>
      <c r="C139" s="31">
        <f>('1-Kurs'!C151/'1-Kurs'!C$8)^(12/COUNT('1-Kurs'!B$9:B151))-1</f>
        <v>0.10738177319798647</v>
      </c>
      <c r="D139" s="31">
        <f>('1-Kurs'!D151/'1-Kurs'!D$8)^(12/COUNT('1-Kurs'!C$9:C151))-1</f>
        <v>-3.516610312421542E-2</v>
      </c>
      <c r="E139" s="31">
        <f>('1-Kurs'!E151/'1-Kurs'!E$8)^(12/COUNT('1-Kurs'!D$9:D151))-1</f>
        <v>2.3320421301900485E-2</v>
      </c>
      <c r="F139" s="31">
        <f>('1-Kurs'!F151/'1-Kurs'!F$8)^(12/COUNT('1-Kurs'!E$9:E151))-1</f>
        <v>-5.9031389138522572E-2</v>
      </c>
      <c r="G139" s="31">
        <f>('1-Kurs'!G151/'1-Kurs'!G$8)^(12/COUNT('1-Kurs'!F$9:F151))-1</f>
        <v>-2.1953711488005179E-2</v>
      </c>
      <c r="H139" s="31">
        <f>('1-Kurs'!H151/'1-Kurs'!H$8)^(12/COUNT('1-Kurs'!G$9:G151))-1</f>
        <v>-1.0900808864745426E-2</v>
      </c>
      <c r="I139" s="31">
        <f>('1-Kurs'!I151/'1-Kurs'!I$8)^(12/COUNT('1-Kurs'!H$9:H151))-1</f>
        <v>4.3807317517876365E-2</v>
      </c>
      <c r="J139" s="31">
        <f>('1-Kurs'!J151/'1-Kurs'!J$8)^(12/COUNT('1-Kurs'!I$9:I151))-1</f>
        <v>4.9851873988486561E-2</v>
      </c>
      <c r="K139" s="31">
        <f>('1-Kurs'!K151/'1-Kurs'!K$8)^(12/COUNT('1-Kurs'!J$9:J151))-1</f>
        <v>-3.6057490444726836E-2</v>
      </c>
      <c r="L139" s="31">
        <f>('1-Kurs'!L151/'1-Kurs'!L$8)^(12/COUNT('1-Kurs'!K$9:K151))-1</f>
        <v>2.9057086465627213E-2</v>
      </c>
      <c r="M139" s="31">
        <f>('1-Kurs'!M151/'1-Kurs'!M$8)^(12/COUNT('1-Kurs'!L$9:L151))-1</f>
        <v>-1.3850812647640209E-2</v>
      </c>
      <c r="N139" s="31">
        <f>('1-Kurs'!N151/'1-Kurs'!N$8)^(12/COUNT('1-Kurs'!M$9:M151))-1</f>
        <v>1.822155338208642E-2</v>
      </c>
      <c r="O139" s="31">
        <f>('1-Kurs'!O151/'1-Kurs'!O$8)^(12/COUNT('1-Kurs'!N$9:N151))-1</f>
        <v>5.1972188023319266E-3</v>
      </c>
      <c r="P139" s="31">
        <f>('1-Kurs'!P151/'1-Kurs'!P$8)^(12/COUNT('1-Kurs'!O$9:O151))-1</f>
        <v>2.8373013610892839E-2</v>
      </c>
      <c r="Q139" s="31">
        <f>('1-Kurs'!Q151/'1-Kurs'!Q$8)^(12/COUNT('1-Kurs'!P$9:P151))-1</f>
        <v>6.278695031930881E-2</v>
      </c>
      <c r="R139" s="31">
        <f>('1-Kurs'!R151/'1-Kurs'!R$8)^(12/COUNT('1-Kurs'!Q$9:Q151))-1</f>
        <v>-1.0690512721727163E-2</v>
      </c>
      <c r="S139" s="31">
        <f>('1-Kurs'!S151/'1-Kurs'!S$8)^(12/COUNT('1-Kurs'!R$9:R151))-1</f>
        <v>9.0888402086459319E-2</v>
      </c>
      <c r="T139" s="31">
        <f>('1-Kurs'!T151/'1-Kurs'!T$8)^(12/COUNT('1-Kurs'!S$9:S151))-1</f>
        <v>9.264059076313691E-2</v>
      </c>
      <c r="U139" s="31">
        <f>('1-Kurs'!U151/'1-Kurs'!U$8)^(12/COUNT('1-Kurs'!T$9:T151))-1</f>
        <v>-2.1590042487088068E-2</v>
      </c>
      <c r="V139" s="31">
        <f>('1-Kurs'!V151/'1-Kurs'!V$8)^(12/COUNT('1-Kurs'!U$9:U151))-1</f>
        <v>9.2148622192565366E-2</v>
      </c>
      <c r="W139" s="31">
        <f>('1-Kurs'!W151/'1-Kurs'!W$8)^(12/COUNT('1-Kurs'!V$9:V151))-1</f>
        <v>-3.2769608287350649E-2</v>
      </c>
      <c r="X139" s="31">
        <f>('1-Kurs'!X151/'1-Kurs'!X$8)^(12/COUNT('1-Kurs'!W$9:W151))-1</f>
        <v>-5.6901265943993695E-2</v>
      </c>
      <c r="Y139" s="31">
        <f>('1-Kurs'!Y151/'1-Kurs'!Y$8)^(12/COUNT('1-Kurs'!X$9:X151))-1</f>
        <v>-3.4854561151239416E-2</v>
      </c>
      <c r="Z139" s="31">
        <f>('1-Kurs'!Z151/'1-Kurs'!Z$8)^(12/COUNT('1-Kurs'!Y$9:Y151))-1</f>
        <v>8.8549471129777402E-2</v>
      </c>
      <c r="AA139" s="31">
        <f>('1-Kurs'!AA151/'1-Kurs'!AA$8)^(12/COUNT('1-Kurs'!Z$9:Z151))-1</f>
        <v>3.6283898694700056E-3</v>
      </c>
      <c r="AB139" s="31">
        <f>('1-Kurs'!AB151/'1-Kurs'!AB$8)^(12/COUNT('1-Kurs'!A$9:A151))-1</f>
        <v>4.1033521348063484E-2</v>
      </c>
      <c r="AC139" s="31">
        <f>('1-Kurs'!AC151/'1-Kurs'!AC$8)^(12/COUNT('1-Kurs'!B$9:B151))-1</f>
        <v>4.9899475133657223E-2</v>
      </c>
      <c r="AD139" s="31">
        <f>SUMPRODUCT(B139:AA139,'1-Kurs'!$B$6:$AA$6)</f>
        <v>1.447874228429653E-2</v>
      </c>
      <c r="AE139" s="31">
        <f t="shared" si="2"/>
        <v>2.6554779063766954E-2</v>
      </c>
    </row>
    <row r="140" spans="1:31" ht="12.75" x14ac:dyDescent="0.2">
      <c r="A140" s="9">
        <f>'2-artRendite'!A152</f>
        <v>37621</v>
      </c>
      <c r="B140" s="31">
        <f>('1-Kurs'!B152/'1-Kurs'!B$8)^(12/COUNT('1-Kurs'!A$9:A152))-1</f>
        <v>-2.6931198182220117E-2</v>
      </c>
      <c r="C140" s="31">
        <f>('1-Kurs'!C152/'1-Kurs'!C$8)^(12/COUNT('1-Kurs'!B$9:B152))-1</f>
        <v>0.11650200848852355</v>
      </c>
      <c r="D140" s="31">
        <f>('1-Kurs'!D152/'1-Kurs'!D$8)^(12/COUNT('1-Kurs'!C$9:C152))-1</f>
        <v>-4.7567384872082896E-2</v>
      </c>
      <c r="E140" s="31">
        <f>('1-Kurs'!E152/'1-Kurs'!E$8)^(12/COUNT('1-Kurs'!D$9:D152))-1</f>
        <v>1.6846090038491468E-2</v>
      </c>
      <c r="F140" s="31">
        <f>('1-Kurs'!F152/'1-Kurs'!F$8)^(12/COUNT('1-Kurs'!E$9:E152))-1</f>
        <v>-6.1319365150424132E-2</v>
      </c>
      <c r="G140" s="31">
        <f>('1-Kurs'!G152/'1-Kurs'!G$8)^(12/COUNT('1-Kurs'!F$9:F152))-1</f>
        <v>-2.0132344412277514E-2</v>
      </c>
      <c r="H140" s="31">
        <f>('1-Kurs'!H152/'1-Kurs'!H$8)^(12/COUNT('1-Kurs'!G$9:G152))-1</f>
        <v>-3.1723532170285784E-3</v>
      </c>
      <c r="I140" s="31">
        <f>('1-Kurs'!I152/'1-Kurs'!I$8)^(12/COUNT('1-Kurs'!H$9:H152))-1</f>
        <v>5.4892681060063175E-2</v>
      </c>
      <c r="J140" s="31">
        <f>('1-Kurs'!J152/'1-Kurs'!J$8)^(12/COUNT('1-Kurs'!I$9:I152))-1</f>
        <v>3.6191782724869448E-2</v>
      </c>
      <c r="K140" s="31">
        <f>('1-Kurs'!K152/'1-Kurs'!K$8)^(12/COUNT('1-Kurs'!J$9:J152))-1</f>
        <v>-3.9514824588799069E-2</v>
      </c>
      <c r="L140" s="31">
        <f>('1-Kurs'!L152/'1-Kurs'!L$8)^(12/COUNT('1-Kurs'!K$9:K152))-1</f>
        <v>2.9951953472308057E-2</v>
      </c>
      <c r="M140" s="31">
        <f>('1-Kurs'!M152/'1-Kurs'!M$8)^(12/COUNT('1-Kurs'!L$9:L152))-1</f>
        <v>-1.5247215035617545E-3</v>
      </c>
      <c r="N140" s="31">
        <f>('1-Kurs'!N152/'1-Kurs'!N$8)^(12/COUNT('1-Kurs'!M$9:M152))-1</f>
        <v>1.3715563611732096E-2</v>
      </c>
      <c r="O140" s="31">
        <f>('1-Kurs'!O152/'1-Kurs'!O$8)^(12/COUNT('1-Kurs'!N$9:N152))-1</f>
        <v>1.2113605746043143E-2</v>
      </c>
      <c r="P140" s="31">
        <f>('1-Kurs'!P152/'1-Kurs'!P$8)^(12/COUNT('1-Kurs'!O$9:O152))-1</f>
        <v>2.6948758865415812E-2</v>
      </c>
      <c r="Q140" s="31">
        <f>('1-Kurs'!Q152/'1-Kurs'!Q$8)^(12/COUNT('1-Kurs'!P$9:P152))-1</f>
        <v>6.1522729822135469E-2</v>
      </c>
      <c r="R140" s="31">
        <f>('1-Kurs'!R152/'1-Kurs'!R$8)^(12/COUNT('1-Kurs'!Q$9:Q152))-1</f>
        <v>-1.5473990302257601E-2</v>
      </c>
      <c r="S140" s="31">
        <f>('1-Kurs'!S152/'1-Kurs'!S$8)^(12/COUNT('1-Kurs'!R$9:R152))-1</f>
        <v>9.2755011362574358E-2</v>
      </c>
      <c r="T140" s="31">
        <f>('1-Kurs'!T152/'1-Kurs'!T$8)^(12/COUNT('1-Kurs'!S$9:S152))-1</f>
        <v>0.10833195124228512</v>
      </c>
      <c r="U140" s="31">
        <f>('1-Kurs'!U152/'1-Kurs'!U$8)^(12/COUNT('1-Kurs'!T$9:T152))-1</f>
        <v>-3.4806775118854105E-2</v>
      </c>
      <c r="V140" s="31">
        <f>('1-Kurs'!V152/'1-Kurs'!V$8)^(12/COUNT('1-Kurs'!U$9:U152))-1</f>
        <v>0.10460020345371812</v>
      </c>
      <c r="W140" s="31">
        <f>('1-Kurs'!W152/'1-Kurs'!W$8)^(12/COUNT('1-Kurs'!V$9:V152))-1</f>
        <v>-3.6101732964949451E-2</v>
      </c>
      <c r="X140" s="31">
        <f>('1-Kurs'!X152/'1-Kurs'!X$8)^(12/COUNT('1-Kurs'!W$9:W152))-1</f>
        <v>-4.2871031446862218E-2</v>
      </c>
      <c r="Y140" s="31">
        <f>('1-Kurs'!Y152/'1-Kurs'!Y$8)^(12/COUNT('1-Kurs'!X$9:X152))-1</f>
        <v>-4.0183870400642308E-2</v>
      </c>
      <c r="Z140" s="31">
        <f>('1-Kurs'!Z152/'1-Kurs'!Z$8)^(12/COUNT('1-Kurs'!Y$9:Y152))-1</f>
        <v>9.125155811924679E-2</v>
      </c>
      <c r="AA140" s="31">
        <f>('1-Kurs'!AA152/'1-Kurs'!AA$8)^(12/COUNT('1-Kurs'!Z$9:Z152))-1</f>
        <v>3.087123359035937E-3</v>
      </c>
      <c r="AB140" s="31">
        <f>('1-Kurs'!AB152/'1-Kurs'!AB$8)^(12/COUNT('1-Kurs'!A$9:A152))-1</f>
        <v>4.1986227892503836E-2</v>
      </c>
      <c r="AC140" s="31">
        <f>('1-Kurs'!AC152/'1-Kurs'!AC$8)^(12/COUNT('1-Kurs'!B$9:B152))-1</f>
        <v>5.373418424726828E-2</v>
      </c>
      <c r="AD140" s="31">
        <f>SUMPRODUCT(B140:AA140,'1-Kurs'!$B$6:$AA$6)</f>
        <v>1.5350439584864721E-2</v>
      </c>
      <c r="AE140" s="31">
        <f t="shared" si="2"/>
        <v>2.6635788307639116E-2</v>
      </c>
    </row>
    <row r="141" spans="1:31" ht="12.75" x14ac:dyDescent="0.2">
      <c r="A141" s="9">
        <f>'2-artRendite'!A153</f>
        <v>37652</v>
      </c>
      <c r="B141" s="31">
        <f>('1-Kurs'!B153/'1-Kurs'!B$8)^(12/COUNT('1-Kurs'!A$9:A153))-1</f>
        <v>-2.2942780556141185E-2</v>
      </c>
      <c r="C141" s="31">
        <f>('1-Kurs'!C153/'1-Kurs'!C$8)^(12/COUNT('1-Kurs'!B$9:B153))-1</f>
        <v>0.12748186796309158</v>
      </c>
      <c r="D141" s="31">
        <f>('1-Kurs'!D153/'1-Kurs'!D$8)^(12/COUNT('1-Kurs'!C$9:C153))-1</f>
        <v>-4.0733524610477745E-2</v>
      </c>
      <c r="E141" s="31">
        <f>('1-Kurs'!E153/'1-Kurs'!E$8)^(12/COUNT('1-Kurs'!D$9:D153))-1</f>
        <v>2.7222598649119245E-2</v>
      </c>
      <c r="F141" s="31">
        <f>('1-Kurs'!F153/'1-Kurs'!F$8)^(12/COUNT('1-Kurs'!E$9:E153))-1</f>
        <v>-6.0010622958273974E-2</v>
      </c>
      <c r="G141" s="31">
        <f>('1-Kurs'!G153/'1-Kurs'!G$8)^(12/COUNT('1-Kurs'!F$9:F153))-1</f>
        <v>-1.8030386164789469E-2</v>
      </c>
      <c r="H141" s="31">
        <f>('1-Kurs'!H153/'1-Kurs'!H$8)^(12/COUNT('1-Kurs'!G$9:G153))-1</f>
        <v>1.5424436017599241E-3</v>
      </c>
      <c r="I141" s="31">
        <f>('1-Kurs'!I153/'1-Kurs'!I$8)^(12/COUNT('1-Kurs'!H$9:H153))-1</f>
        <v>6.4168405078017798E-2</v>
      </c>
      <c r="J141" s="31">
        <f>('1-Kurs'!J153/'1-Kurs'!J$8)^(12/COUNT('1-Kurs'!I$9:I153))-1</f>
        <v>3.5186915888999248E-2</v>
      </c>
      <c r="K141" s="31">
        <f>('1-Kurs'!K153/'1-Kurs'!K$8)^(12/COUNT('1-Kurs'!J$9:J153))-1</f>
        <v>-4.0603849301849682E-2</v>
      </c>
      <c r="L141" s="31">
        <f>('1-Kurs'!L153/'1-Kurs'!L$8)^(12/COUNT('1-Kurs'!K$9:K153))-1</f>
        <v>3.1918756809689475E-2</v>
      </c>
      <c r="M141" s="31">
        <f>('1-Kurs'!M153/'1-Kurs'!M$8)^(12/COUNT('1-Kurs'!L$9:L153))-1</f>
        <v>1.3371382547116006E-2</v>
      </c>
      <c r="N141" s="31">
        <f>('1-Kurs'!N153/'1-Kurs'!N$8)^(12/COUNT('1-Kurs'!M$9:M153))-1</f>
        <v>2.5524781875901015E-2</v>
      </c>
      <c r="O141" s="31">
        <f>('1-Kurs'!O153/'1-Kurs'!O$8)^(12/COUNT('1-Kurs'!N$9:N153))-1</f>
        <v>1.2946031973025907E-2</v>
      </c>
      <c r="P141" s="31">
        <f>('1-Kurs'!P153/'1-Kurs'!P$8)^(12/COUNT('1-Kurs'!O$9:O153))-1</f>
        <v>2.6695880387258564E-2</v>
      </c>
      <c r="Q141" s="31">
        <f>('1-Kurs'!Q153/'1-Kurs'!Q$8)^(12/COUNT('1-Kurs'!P$9:P153))-1</f>
        <v>6.3352919244070494E-2</v>
      </c>
      <c r="R141" s="31">
        <f>('1-Kurs'!R153/'1-Kurs'!R$8)^(12/COUNT('1-Kurs'!Q$9:Q153))-1</f>
        <v>-1.9110904884521607E-2</v>
      </c>
      <c r="S141" s="31">
        <f>('1-Kurs'!S153/'1-Kurs'!S$8)^(12/COUNT('1-Kurs'!R$9:R153))-1</f>
        <v>0.10371161994454869</v>
      </c>
      <c r="T141" s="31">
        <f>('1-Kurs'!T153/'1-Kurs'!T$8)^(12/COUNT('1-Kurs'!S$9:S153))-1</f>
        <v>0.11852768650654677</v>
      </c>
      <c r="U141" s="31">
        <f>('1-Kurs'!U153/'1-Kurs'!U$8)^(12/COUNT('1-Kurs'!T$9:T153))-1</f>
        <v>-3.5603351979398123E-2</v>
      </c>
      <c r="V141" s="31">
        <f>('1-Kurs'!V153/'1-Kurs'!V$8)^(12/COUNT('1-Kurs'!U$9:U153))-1</f>
        <v>0.11229573861122844</v>
      </c>
      <c r="W141" s="31">
        <f>('1-Kurs'!W153/'1-Kurs'!W$8)^(12/COUNT('1-Kurs'!V$9:V153))-1</f>
        <v>-3.092063107626597E-2</v>
      </c>
      <c r="X141" s="31">
        <f>('1-Kurs'!X153/'1-Kurs'!X$8)^(12/COUNT('1-Kurs'!W$9:W153))-1</f>
        <v>-2.8484358484841321E-2</v>
      </c>
      <c r="Y141" s="31">
        <f>('1-Kurs'!Y153/'1-Kurs'!Y$8)^(12/COUNT('1-Kurs'!X$9:X153))-1</f>
        <v>-3.3493232145179741E-2</v>
      </c>
      <c r="Z141" s="31">
        <f>('1-Kurs'!Z153/'1-Kurs'!Z$8)^(12/COUNT('1-Kurs'!Y$9:Y153))-1</f>
        <v>0.10002408034624111</v>
      </c>
      <c r="AA141" s="31">
        <f>('1-Kurs'!AA153/'1-Kurs'!AA$8)^(12/COUNT('1-Kurs'!Z$9:Z153))-1</f>
        <v>8.070616058708513E-3</v>
      </c>
      <c r="AB141" s="31">
        <f>('1-Kurs'!AB153/'1-Kurs'!AB$8)^(12/COUNT('1-Kurs'!A$9:A153))-1</f>
        <v>4.7512373410815156E-2</v>
      </c>
      <c r="AC141" s="31">
        <f>('1-Kurs'!AC153/'1-Kurs'!AC$8)^(12/COUNT('1-Kurs'!B$9:B153))-1</f>
        <v>5.9838039378284025E-2</v>
      </c>
      <c r="AD141" s="31">
        <f>SUMPRODUCT(B141:AA141,'1-Kurs'!$B$6:$AA$6)</f>
        <v>2.0850310897060919E-2</v>
      </c>
      <c r="AE141" s="31">
        <f t="shared" si="2"/>
        <v>2.6662062513754237E-2</v>
      </c>
    </row>
    <row r="142" spans="1:31" ht="12.75" x14ac:dyDescent="0.2">
      <c r="A142" s="9">
        <f>'2-artRendite'!A154</f>
        <v>37680</v>
      </c>
      <c r="B142" s="31">
        <f>('1-Kurs'!B154/'1-Kurs'!B$8)^(12/COUNT('1-Kurs'!A$9:A154))-1</f>
        <v>-2.2342983209646339E-2</v>
      </c>
      <c r="C142" s="31">
        <f>('1-Kurs'!C154/'1-Kurs'!C$8)^(12/COUNT('1-Kurs'!B$9:B154))-1</f>
        <v>0.13201313002705395</v>
      </c>
      <c r="D142" s="31">
        <f>('1-Kurs'!D154/'1-Kurs'!D$8)^(12/COUNT('1-Kurs'!C$9:C154))-1</f>
        <v>-5.1669169167362083E-2</v>
      </c>
      <c r="E142" s="31">
        <f>('1-Kurs'!E154/'1-Kurs'!E$8)^(12/COUNT('1-Kurs'!D$9:D154))-1</f>
        <v>2.5061862838137605E-2</v>
      </c>
      <c r="F142" s="31">
        <f>('1-Kurs'!F154/'1-Kurs'!F$8)^(12/COUNT('1-Kurs'!E$9:E154))-1</f>
        <v>-6.2184104795743766E-2</v>
      </c>
      <c r="G142" s="31">
        <f>('1-Kurs'!G154/'1-Kurs'!G$8)^(12/COUNT('1-Kurs'!F$9:F154))-1</f>
        <v>-1.5642731059075987E-2</v>
      </c>
      <c r="H142" s="31">
        <f>('1-Kurs'!H154/'1-Kurs'!H$8)^(12/COUNT('1-Kurs'!G$9:G154))-1</f>
        <v>-2.6881167158279151E-3</v>
      </c>
      <c r="I142" s="31">
        <f>('1-Kurs'!I154/'1-Kurs'!I$8)^(12/COUNT('1-Kurs'!H$9:H154))-1</f>
        <v>8.0086118533002182E-2</v>
      </c>
      <c r="J142" s="31">
        <f>('1-Kurs'!J154/'1-Kurs'!J$8)^(12/COUNT('1-Kurs'!I$9:I154))-1</f>
        <v>3.1117411848028187E-2</v>
      </c>
      <c r="K142" s="31">
        <f>('1-Kurs'!K154/'1-Kurs'!K$8)^(12/COUNT('1-Kurs'!J$9:J154))-1</f>
        <v>-4.351254984075692E-2</v>
      </c>
      <c r="L142" s="31">
        <f>('1-Kurs'!L154/'1-Kurs'!L$8)^(12/COUNT('1-Kurs'!K$9:K154))-1</f>
        <v>2.7264190999663596E-2</v>
      </c>
      <c r="M142" s="31">
        <f>('1-Kurs'!M154/'1-Kurs'!M$8)^(12/COUNT('1-Kurs'!L$9:L154))-1</f>
        <v>2.757408721288801E-2</v>
      </c>
      <c r="N142" s="31">
        <f>('1-Kurs'!N154/'1-Kurs'!N$8)^(12/COUNT('1-Kurs'!M$9:M154))-1</f>
        <v>3.0972237861055074E-2</v>
      </c>
      <c r="O142" s="31">
        <f>('1-Kurs'!O154/'1-Kurs'!O$8)^(12/COUNT('1-Kurs'!N$9:N154))-1</f>
        <v>8.1474902604001809E-3</v>
      </c>
      <c r="P142" s="31">
        <f>('1-Kurs'!P154/'1-Kurs'!P$8)^(12/COUNT('1-Kurs'!O$9:O154))-1</f>
        <v>2.8374546763659581E-2</v>
      </c>
      <c r="Q142" s="31">
        <f>('1-Kurs'!Q154/'1-Kurs'!Q$8)^(12/COUNT('1-Kurs'!P$9:P154))-1</f>
        <v>6.5986535834142934E-2</v>
      </c>
      <c r="R142" s="31">
        <f>('1-Kurs'!R154/'1-Kurs'!R$8)^(12/COUNT('1-Kurs'!Q$9:Q154))-1</f>
        <v>-1.7143493066285376E-2</v>
      </c>
      <c r="S142" s="31">
        <f>('1-Kurs'!S154/'1-Kurs'!S$8)^(12/COUNT('1-Kurs'!R$9:R154))-1</f>
        <v>0.10527015791576777</v>
      </c>
      <c r="T142" s="31">
        <f>('1-Kurs'!T154/'1-Kurs'!T$8)^(12/COUNT('1-Kurs'!S$9:S154))-1</f>
        <v>0.12753604488646642</v>
      </c>
      <c r="U142" s="31">
        <f>('1-Kurs'!U154/'1-Kurs'!U$8)^(12/COUNT('1-Kurs'!T$9:T154))-1</f>
        <v>-3.8166505905614656E-2</v>
      </c>
      <c r="V142" s="31">
        <f>('1-Kurs'!V154/'1-Kurs'!V$8)^(12/COUNT('1-Kurs'!U$9:U154))-1</f>
        <v>0.120947462674317</v>
      </c>
      <c r="W142" s="31">
        <f>('1-Kurs'!W154/'1-Kurs'!W$8)^(12/COUNT('1-Kurs'!V$9:V154))-1</f>
        <v>-3.1790646000657397E-2</v>
      </c>
      <c r="X142" s="31">
        <f>('1-Kurs'!X154/'1-Kurs'!X$8)^(12/COUNT('1-Kurs'!W$9:W154))-1</f>
        <v>-4.0709718768040859E-2</v>
      </c>
      <c r="Y142" s="31">
        <f>('1-Kurs'!Y154/'1-Kurs'!Y$8)^(12/COUNT('1-Kurs'!X$9:X154))-1</f>
        <v>-3.3971257633527596E-2</v>
      </c>
      <c r="Z142" s="31">
        <f>('1-Kurs'!Z154/'1-Kurs'!Z$8)^(12/COUNT('1-Kurs'!Y$9:Y154))-1</f>
        <v>0.10123514728965599</v>
      </c>
      <c r="AA142" s="31">
        <f>('1-Kurs'!AA154/'1-Kurs'!AA$8)^(12/COUNT('1-Kurs'!Z$9:Z154))-1</f>
        <v>8.8917535556494176E-3</v>
      </c>
      <c r="AB142" s="31">
        <f>('1-Kurs'!AB154/'1-Kurs'!AB$8)^(12/COUNT('1-Kurs'!A$9:A154))-1</f>
        <v>4.8111984090316362E-2</v>
      </c>
      <c r="AC142" s="31">
        <f>('1-Kurs'!AC154/'1-Kurs'!AC$8)^(12/COUNT('1-Kurs'!B$9:B154))-1</f>
        <v>6.2301806944462301E-2</v>
      </c>
      <c r="AD142" s="31">
        <f>SUMPRODUCT(B142:AA142,'1-Kurs'!$B$6:$AA$6)</f>
        <v>2.1563727012974963E-2</v>
      </c>
      <c r="AE142" s="31">
        <f t="shared" si="2"/>
        <v>2.6548257077341399E-2</v>
      </c>
    </row>
    <row r="143" spans="1:31" ht="12.75" x14ac:dyDescent="0.2">
      <c r="A143" s="9">
        <f>'2-artRendite'!A155</f>
        <v>37711</v>
      </c>
      <c r="B143" s="31">
        <f>('1-Kurs'!B155/'1-Kurs'!B$8)^(12/COUNT('1-Kurs'!A$9:A155))-1</f>
        <v>-2.6491306594020658E-2</v>
      </c>
      <c r="C143" s="31">
        <f>('1-Kurs'!C155/'1-Kurs'!C$8)^(12/COUNT('1-Kurs'!B$9:B155))-1</f>
        <v>0.11760360870743281</v>
      </c>
      <c r="D143" s="31">
        <f>('1-Kurs'!D155/'1-Kurs'!D$8)^(12/COUNT('1-Kurs'!C$9:C155))-1</f>
        <v>-5.1908477091210048E-2</v>
      </c>
      <c r="E143" s="31">
        <f>('1-Kurs'!E155/'1-Kurs'!E$8)^(12/COUNT('1-Kurs'!D$9:D155))-1</f>
        <v>1.7551907922382481E-2</v>
      </c>
      <c r="F143" s="31">
        <f>('1-Kurs'!F155/'1-Kurs'!F$8)^(12/COUNT('1-Kurs'!E$9:E155))-1</f>
        <v>-6.0639423694965888E-2</v>
      </c>
      <c r="G143" s="31">
        <f>('1-Kurs'!G155/'1-Kurs'!G$8)^(12/COUNT('1-Kurs'!F$9:F155))-1</f>
        <v>-1.6262151265096225E-2</v>
      </c>
      <c r="H143" s="31">
        <f>('1-Kurs'!H155/'1-Kurs'!H$8)^(12/COUNT('1-Kurs'!G$9:G155))-1</f>
        <v>-5.9525350220542839E-3</v>
      </c>
      <c r="I143" s="31">
        <f>('1-Kurs'!I155/'1-Kurs'!I$8)^(12/COUNT('1-Kurs'!H$9:H155))-1</f>
        <v>6.1377148160427053E-2</v>
      </c>
      <c r="J143" s="31">
        <f>('1-Kurs'!J155/'1-Kurs'!J$8)^(12/COUNT('1-Kurs'!I$9:I155))-1</f>
        <v>2.7834933845467758E-2</v>
      </c>
      <c r="K143" s="31">
        <f>('1-Kurs'!K155/'1-Kurs'!K$8)^(12/COUNT('1-Kurs'!J$9:J155))-1</f>
        <v>-5.1561541526059185E-2</v>
      </c>
      <c r="L143" s="31">
        <f>('1-Kurs'!L155/'1-Kurs'!L$8)^(12/COUNT('1-Kurs'!K$9:K155))-1</f>
        <v>2.6161294329549944E-2</v>
      </c>
      <c r="M143" s="31">
        <f>('1-Kurs'!M155/'1-Kurs'!M$8)^(12/COUNT('1-Kurs'!L$9:L155))-1</f>
        <v>1.230087876665209E-2</v>
      </c>
      <c r="N143" s="31">
        <f>('1-Kurs'!N155/'1-Kurs'!N$8)^(12/COUNT('1-Kurs'!M$9:M155))-1</f>
        <v>2.1127998791173441E-2</v>
      </c>
      <c r="O143" s="31">
        <f>('1-Kurs'!O155/'1-Kurs'!O$8)^(12/COUNT('1-Kurs'!N$9:N155))-1</f>
        <v>5.7235100814594375E-3</v>
      </c>
      <c r="P143" s="31">
        <f>('1-Kurs'!P155/'1-Kurs'!P$8)^(12/COUNT('1-Kurs'!O$9:O155))-1</f>
        <v>2.8187606163352807E-2</v>
      </c>
      <c r="Q143" s="31">
        <f>('1-Kurs'!Q155/'1-Kurs'!Q$8)^(12/COUNT('1-Kurs'!P$9:P155))-1</f>
        <v>6.3461185172942525E-2</v>
      </c>
      <c r="R143" s="31">
        <f>('1-Kurs'!R155/'1-Kurs'!R$8)^(12/COUNT('1-Kurs'!Q$9:Q155))-1</f>
        <v>-1.5240224663058299E-2</v>
      </c>
      <c r="S143" s="31">
        <f>('1-Kurs'!S155/'1-Kurs'!S$8)^(12/COUNT('1-Kurs'!R$9:R155))-1</f>
        <v>9.6023979328773601E-2</v>
      </c>
      <c r="T143" s="31">
        <f>('1-Kurs'!T155/'1-Kurs'!T$8)^(12/COUNT('1-Kurs'!S$9:S155))-1</f>
        <v>0.11542858137899148</v>
      </c>
      <c r="U143" s="31">
        <f>('1-Kurs'!U155/'1-Kurs'!U$8)^(12/COUNT('1-Kurs'!T$9:T155))-1</f>
        <v>-4.400212184551E-2</v>
      </c>
      <c r="V143" s="31">
        <f>('1-Kurs'!V155/'1-Kurs'!V$8)^(12/COUNT('1-Kurs'!U$9:U155))-1</f>
        <v>0.10968125662756956</v>
      </c>
      <c r="W143" s="31">
        <f>('1-Kurs'!W155/'1-Kurs'!W$8)^(12/COUNT('1-Kurs'!V$9:V155))-1</f>
        <v>-3.6177960159112454E-2</v>
      </c>
      <c r="X143" s="31">
        <f>('1-Kurs'!X155/'1-Kurs'!X$8)^(12/COUNT('1-Kurs'!W$9:W155))-1</f>
        <v>-4.3260621242628305E-2</v>
      </c>
      <c r="Y143" s="31">
        <f>('1-Kurs'!Y155/'1-Kurs'!Y$8)^(12/COUNT('1-Kurs'!X$9:X155))-1</f>
        <v>-3.7537418170997983E-2</v>
      </c>
      <c r="Z143" s="31">
        <f>('1-Kurs'!Z155/'1-Kurs'!Z$8)^(12/COUNT('1-Kurs'!Y$9:Y155))-1</f>
        <v>9.6671700079389522E-2</v>
      </c>
      <c r="AA143" s="31">
        <f>('1-Kurs'!AA155/'1-Kurs'!AA$8)^(12/COUNT('1-Kurs'!Z$9:Z155))-1</f>
        <v>7.7028551672400081E-3</v>
      </c>
      <c r="AB143" s="31">
        <f>('1-Kurs'!AB155/'1-Kurs'!AB$8)^(12/COUNT('1-Kurs'!A$9:A155))-1</f>
        <v>4.257969603052425E-2</v>
      </c>
      <c r="AC143" s="31">
        <f>('1-Kurs'!AC155/'1-Kurs'!AC$8)^(12/COUNT('1-Kurs'!B$9:B155))-1</f>
        <v>5.5086868198106487E-2</v>
      </c>
      <c r="AD143" s="31">
        <f>SUMPRODUCT(B143:AA143,'1-Kurs'!$B$6:$AA$6)</f>
        <v>1.6069410124926589E-2</v>
      </c>
      <c r="AE143" s="31">
        <f t="shared" si="2"/>
        <v>2.6510285905597661E-2</v>
      </c>
    </row>
    <row r="144" spans="1:31" ht="12.75" x14ac:dyDescent="0.2">
      <c r="A144" s="9">
        <f>'2-artRendite'!A156</f>
        <v>37741</v>
      </c>
      <c r="B144" s="31">
        <f>('1-Kurs'!B156/'1-Kurs'!B$8)^(12/COUNT('1-Kurs'!A$9:A156))-1</f>
        <v>-2.5066396114558742E-2</v>
      </c>
      <c r="C144" s="31">
        <f>('1-Kurs'!C156/'1-Kurs'!C$8)^(12/COUNT('1-Kurs'!B$9:B156))-1</f>
        <v>0.10859713210077282</v>
      </c>
      <c r="D144" s="31">
        <f>('1-Kurs'!D156/'1-Kurs'!D$8)^(12/COUNT('1-Kurs'!C$9:C156))-1</f>
        <v>-4.1949572677265956E-2</v>
      </c>
      <c r="E144" s="31">
        <f>('1-Kurs'!E156/'1-Kurs'!E$8)^(12/COUNT('1-Kurs'!D$9:D156))-1</f>
        <v>1.8882540298549966E-2</v>
      </c>
      <c r="F144" s="31">
        <f>('1-Kurs'!F156/'1-Kurs'!F$8)^(12/COUNT('1-Kurs'!E$9:E156))-1</f>
        <v>-6.2334557685352787E-2</v>
      </c>
      <c r="G144" s="31">
        <f>('1-Kurs'!G156/'1-Kurs'!G$8)^(12/COUNT('1-Kurs'!F$9:F156))-1</f>
        <v>-2.1197938732606114E-2</v>
      </c>
      <c r="H144" s="31">
        <f>('1-Kurs'!H156/'1-Kurs'!H$8)^(12/COUNT('1-Kurs'!G$9:G156))-1</f>
        <v>-5.2398363925408864E-3</v>
      </c>
      <c r="I144" s="31">
        <f>('1-Kurs'!I156/'1-Kurs'!I$8)^(12/COUNT('1-Kurs'!H$9:H156))-1</f>
        <v>5.3157255805537096E-2</v>
      </c>
      <c r="J144" s="31">
        <f>('1-Kurs'!J156/'1-Kurs'!J$8)^(12/COUNT('1-Kurs'!I$9:I156))-1</f>
        <v>2.4157029600430313E-2</v>
      </c>
      <c r="K144" s="31">
        <f>('1-Kurs'!K156/'1-Kurs'!K$8)^(12/COUNT('1-Kurs'!J$9:J156))-1</f>
        <v>-4.5509024571553369E-2</v>
      </c>
      <c r="L144" s="31">
        <f>('1-Kurs'!L156/'1-Kurs'!L$8)^(12/COUNT('1-Kurs'!K$9:K156))-1</f>
        <v>2.7875185824252302E-2</v>
      </c>
      <c r="M144" s="31">
        <f>('1-Kurs'!M156/'1-Kurs'!M$8)^(12/COUNT('1-Kurs'!L$9:L156))-1</f>
        <v>1.7415886697709215E-2</v>
      </c>
      <c r="N144" s="31">
        <f>('1-Kurs'!N156/'1-Kurs'!N$8)^(12/COUNT('1-Kurs'!M$9:M156))-1</f>
        <v>2.3635567995563322E-2</v>
      </c>
      <c r="O144" s="31">
        <f>('1-Kurs'!O156/'1-Kurs'!O$8)^(12/COUNT('1-Kurs'!N$9:N156))-1</f>
        <v>8.8576871184329331E-3</v>
      </c>
      <c r="P144" s="31">
        <f>('1-Kurs'!P156/'1-Kurs'!P$8)^(12/COUNT('1-Kurs'!O$9:O156))-1</f>
        <v>3.5596925013297254E-2</v>
      </c>
      <c r="Q144" s="31">
        <f>('1-Kurs'!Q156/'1-Kurs'!Q$8)^(12/COUNT('1-Kurs'!P$9:P156))-1</f>
        <v>7.3822785424996651E-2</v>
      </c>
      <c r="R144" s="31">
        <f>('1-Kurs'!R156/'1-Kurs'!R$8)^(12/COUNT('1-Kurs'!Q$9:Q156))-1</f>
        <v>-1.3222950947993195E-2</v>
      </c>
      <c r="S144" s="31">
        <f>('1-Kurs'!S156/'1-Kurs'!S$8)^(12/COUNT('1-Kurs'!R$9:R156))-1</f>
        <v>9.3581038208938372E-2</v>
      </c>
      <c r="T144" s="31">
        <f>('1-Kurs'!T156/'1-Kurs'!T$8)^(12/COUNT('1-Kurs'!S$9:S156))-1</f>
        <v>9.9791756177096902E-2</v>
      </c>
      <c r="U144" s="31">
        <f>('1-Kurs'!U156/'1-Kurs'!U$8)^(12/COUNT('1-Kurs'!T$9:T156))-1</f>
        <v>-4.6134303220122352E-2</v>
      </c>
      <c r="V144" s="31">
        <f>('1-Kurs'!V156/'1-Kurs'!V$8)^(12/COUNT('1-Kurs'!U$9:U156))-1</f>
        <v>9.6648522228845346E-2</v>
      </c>
      <c r="W144" s="31">
        <f>('1-Kurs'!W156/'1-Kurs'!W$8)^(12/COUNT('1-Kurs'!V$9:V156))-1</f>
        <v>-3.5542728008609581E-2</v>
      </c>
      <c r="X144" s="31">
        <f>('1-Kurs'!X156/'1-Kurs'!X$8)^(12/COUNT('1-Kurs'!W$9:W156))-1</f>
        <v>-3.91002340987463E-2</v>
      </c>
      <c r="Y144" s="31">
        <f>('1-Kurs'!Y156/'1-Kurs'!Y$8)^(12/COUNT('1-Kurs'!X$9:X156))-1</f>
        <v>-3.5402322173610057E-2</v>
      </c>
      <c r="Z144" s="31">
        <f>('1-Kurs'!Z156/'1-Kurs'!Z$8)^(12/COUNT('1-Kurs'!Y$9:Y156))-1</f>
        <v>9.1305567198753934E-2</v>
      </c>
      <c r="AA144" s="31">
        <f>('1-Kurs'!AA156/'1-Kurs'!AA$8)^(12/COUNT('1-Kurs'!Z$9:Z156))-1</f>
        <v>9.8016237059688205E-3</v>
      </c>
      <c r="AB144" s="31">
        <f>('1-Kurs'!AB156/'1-Kurs'!AB$8)^(12/COUNT('1-Kurs'!A$9:A156))-1</f>
        <v>4.2565095709723666E-2</v>
      </c>
      <c r="AC144" s="31">
        <f>('1-Kurs'!AC156/'1-Kurs'!AC$8)^(12/COUNT('1-Kurs'!B$9:B156))-1</f>
        <v>5.4170772885085983E-2</v>
      </c>
      <c r="AD144" s="31">
        <f>SUMPRODUCT(B144:AA144,'1-Kurs'!$B$6:$AA$6)</f>
        <v>1.5862563029853304E-2</v>
      </c>
      <c r="AE144" s="31">
        <f t="shared" si="2"/>
        <v>2.6702532679870362E-2</v>
      </c>
    </row>
    <row r="145" spans="1:31" ht="12.75" x14ac:dyDescent="0.2">
      <c r="A145" s="9">
        <f>'2-artRendite'!A157</f>
        <v>37771</v>
      </c>
      <c r="B145" s="31">
        <f>('1-Kurs'!B157/'1-Kurs'!B$8)^(12/COUNT('1-Kurs'!A$9:A157))-1</f>
        <v>-2.096470811272666E-2</v>
      </c>
      <c r="C145" s="31">
        <f>('1-Kurs'!C157/'1-Kurs'!C$8)^(12/COUNT('1-Kurs'!B$9:B157))-1</f>
        <v>0.11522406097759208</v>
      </c>
      <c r="D145" s="31">
        <f>('1-Kurs'!D157/'1-Kurs'!D$8)^(12/COUNT('1-Kurs'!C$9:C157))-1</f>
        <v>-5.4732406383975363E-2</v>
      </c>
      <c r="E145" s="31">
        <f>('1-Kurs'!E157/'1-Kurs'!E$8)^(12/COUNT('1-Kurs'!D$9:D157))-1</f>
        <v>2.4429409707253269E-2</v>
      </c>
      <c r="F145" s="31">
        <f>('1-Kurs'!F157/'1-Kurs'!F$8)^(12/COUNT('1-Kurs'!E$9:E157))-1</f>
        <v>-5.7720280380754163E-2</v>
      </c>
      <c r="G145" s="31">
        <f>('1-Kurs'!G157/'1-Kurs'!G$8)^(12/COUNT('1-Kurs'!F$9:F157))-1</f>
        <v>-2.8517192319780116E-2</v>
      </c>
      <c r="H145" s="31">
        <f>('1-Kurs'!H157/'1-Kurs'!H$8)^(12/COUNT('1-Kurs'!G$9:G157))-1</f>
        <v>6.532098247158391E-4</v>
      </c>
      <c r="I145" s="31">
        <f>('1-Kurs'!I157/'1-Kurs'!I$8)^(12/COUNT('1-Kurs'!H$9:H157))-1</f>
        <v>6.0990242718026888E-2</v>
      </c>
      <c r="J145" s="31">
        <f>('1-Kurs'!J157/'1-Kurs'!J$8)^(12/COUNT('1-Kurs'!I$9:I157))-1</f>
        <v>3.2097312283235979E-2</v>
      </c>
      <c r="K145" s="31">
        <f>('1-Kurs'!K157/'1-Kurs'!K$8)^(12/COUNT('1-Kurs'!J$9:J157))-1</f>
        <v>-4.0864016779115553E-2</v>
      </c>
      <c r="L145" s="31">
        <f>('1-Kurs'!L157/'1-Kurs'!L$8)^(12/COUNT('1-Kurs'!K$9:K157))-1</f>
        <v>3.0285665746012658E-2</v>
      </c>
      <c r="M145" s="31">
        <f>('1-Kurs'!M157/'1-Kurs'!M$8)^(12/COUNT('1-Kurs'!L$9:L157))-1</f>
        <v>2.844111378964298E-2</v>
      </c>
      <c r="N145" s="31">
        <f>('1-Kurs'!N157/'1-Kurs'!N$8)^(12/COUNT('1-Kurs'!M$9:M157))-1</f>
        <v>3.213919059412107E-2</v>
      </c>
      <c r="O145" s="31">
        <f>('1-Kurs'!O157/'1-Kurs'!O$8)^(12/COUNT('1-Kurs'!N$9:N157))-1</f>
        <v>6.7674651525122531E-3</v>
      </c>
      <c r="P145" s="31">
        <f>('1-Kurs'!P157/'1-Kurs'!P$8)^(12/COUNT('1-Kurs'!O$9:O157))-1</f>
        <v>3.5062286178695778E-2</v>
      </c>
      <c r="Q145" s="31">
        <f>('1-Kurs'!Q157/'1-Kurs'!Q$8)^(12/COUNT('1-Kurs'!P$9:P157))-1</f>
        <v>7.1990378975774982E-2</v>
      </c>
      <c r="R145" s="31">
        <f>('1-Kurs'!R157/'1-Kurs'!R$8)^(12/COUNT('1-Kurs'!Q$9:Q157))-1</f>
        <v>-1.2629852798562879E-2</v>
      </c>
      <c r="S145" s="31">
        <f>('1-Kurs'!S157/'1-Kurs'!S$8)^(12/COUNT('1-Kurs'!R$9:R157))-1</f>
        <v>9.1525367226631404E-2</v>
      </c>
      <c r="T145" s="31">
        <f>('1-Kurs'!T157/'1-Kurs'!T$8)^(12/COUNT('1-Kurs'!S$9:S157))-1</f>
        <v>0.10698053537132024</v>
      </c>
      <c r="U145" s="31">
        <f>('1-Kurs'!U157/'1-Kurs'!U$8)^(12/COUNT('1-Kurs'!T$9:T157))-1</f>
        <v>-3.5180223319566606E-2</v>
      </c>
      <c r="V145" s="31">
        <f>('1-Kurs'!V157/'1-Kurs'!V$8)^(12/COUNT('1-Kurs'!U$9:U157))-1</f>
        <v>0.10930817848602103</v>
      </c>
      <c r="W145" s="31">
        <f>('1-Kurs'!W157/'1-Kurs'!W$8)^(12/COUNT('1-Kurs'!V$9:V157))-1</f>
        <v>-3.5636627788923514E-2</v>
      </c>
      <c r="X145" s="31">
        <f>('1-Kurs'!X157/'1-Kurs'!X$8)^(12/COUNT('1-Kurs'!W$9:W157))-1</f>
        <v>-6.0799463789536379E-2</v>
      </c>
      <c r="Y145" s="31">
        <f>('1-Kurs'!Y157/'1-Kurs'!Y$8)^(12/COUNT('1-Kurs'!X$9:X157))-1</f>
        <v>-3.3931250105578514E-2</v>
      </c>
      <c r="Z145" s="31">
        <f>('1-Kurs'!Z157/'1-Kurs'!Z$8)^(12/COUNT('1-Kurs'!Y$9:Y157))-1</f>
        <v>9.6088745423041244E-2</v>
      </c>
      <c r="AA145" s="31">
        <f>('1-Kurs'!AA157/'1-Kurs'!AA$8)^(12/COUNT('1-Kurs'!Z$9:Z157))-1</f>
        <v>1.2850477923210812E-2</v>
      </c>
      <c r="AB145" s="31">
        <f>('1-Kurs'!AB157/'1-Kurs'!AB$8)^(12/COUNT('1-Kurs'!A$9:A157))-1</f>
        <v>4.5003179069180499E-2</v>
      </c>
      <c r="AC145" s="31">
        <f>('1-Kurs'!AC157/'1-Kurs'!AC$8)^(12/COUNT('1-Kurs'!B$9:B157))-1</f>
        <v>5.8630224528761321E-2</v>
      </c>
      <c r="AD145" s="31">
        <f>SUMPRODUCT(B145:AA145,'1-Kurs'!$B$6:$AA$6)</f>
        <v>1.8225293023049569E-2</v>
      </c>
      <c r="AE145" s="31">
        <f t="shared" si="2"/>
        <v>2.677788604613093E-2</v>
      </c>
    </row>
    <row r="146" spans="1:31" ht="12.75" x14ac:dyDescent="0.2">
      <c r="A146" s="9">
        <f>'2-artRendite'!A158</f>
        <v>37802</v>
      </c>
      <c r="B146" s="31">
        <f>('1-Kurs'!B158/'1-Kurs'!B$8)^(12/COUNT('1-Kurs'!A$9:A158))-1</f>
        <v>-2.4036479062153338E-2</v>
      </c>
      <c r="C146" s="31">
        <f>('1-Kurs'!C158/'1-Kurs'!C$8)^(12/COUNT('1-Kurs'!B$9:B158))-1</f>
        <v>0.12243120506295679</v>
      </c>
      <c r="D146" s="31">
        <f>('1-Kurs'!D158/'1-Kurs'!D$8)^(12/COUNT('1-Kurs'!C$9:C158))-1</f>
        <v>-5.3341647714972185E-2</v>
      </c>
      <c r="E146" s="31">
        <f>('1-Kurs'!E158/'1-Kurs'!E$8)^(12/COUNT('1-Kurs'!D$9:D158))-1</f>
        <v>2.080822746752875E-2</v>
      </c>
      <c r="F146" s="31">
        <f>('1-Kurs'!F158/'1-Kurs'!F$8)^(12/COUNT('1-Kurs'!E$9:E158))-1</f>
        <v>-6.3342955689234981E-2</v>
      </c>
      <c r="G146" s="31">
        <f>('1-Kurs'!G158/'1-Kurs'!G$8)^(12/COUNT('1-Kurs'!F$9:F158))-1</f>
        <v>-1.9822754088449468E-2</v>
      </c>
      <c r="H146" s="31">
        <f>('1-Kurs'!H158/'1-Kurs'!H$8)^(12/COUNT('1-Kurs'!G$9:G158))-1</f>
        <v>-3.6174183515220726E-3</v>
      </c>
      <c r="I146" s="31">
        <f>('1-Kurs'!I158/'1-Kurs'!I$8)^(12/COUNT('1-Kurs'!H$9:H158))-1</f>
        <v>6.4388121532058307E-2</v>
      </c>
      <c r="J146" s="31">
        <f>('1-Kurs'!J158/'1-Kurs'!J$8)^(12/COUNT('1-Kurs'!I$9:I158))-1</f>
        <v>2.5831699207842895E-2</v>
      </c>
      <c r="K146" s="31">
        <f>('1-Kurs'!K158/'1-Kurs'!K$8)^(12/COUNT('1-Kurs'!J$9:J158))-1</f>
        <v>-4.5270490864999791E-2</v>
      </c>
      <c r="L146" s="31">
        <f>('1-Kurs'!L158/'1-Kurs'!L$8)^(12/COUNT('1-Kurs'!K$9:K158))-1</f>
        <v>3.0296296033903714E-2</v>
      </c>
      <c r="M146" s="31">
        <f>('1-Kurs'!M158/'1-Kurs'!M$8)^(12/COUNT('1-Kurs'!L$9:L158))-1</f>
        <v>1.5854336163799054E-2</v>
      </c>
      <c r="N146" s="31">
        <f>('1-Kurs'!N158/'1-Kurs'!N$8)^(12/COUNT('1-Kurs'!M$9:M158))-1</f>
        <v>2.5588594113725049E-2</v>
      </c>
      <c r="O146" s="31">
        <f>('1-Kurs'!O158/'1-Kurs'!O$8)^(12/COUNT('1-Kurs'!N$9:N158))-1</f>
        <v>7.1727014659646038E-3</v>
      </c>
      <c r="P146" s="31">
        <f>('1-Kurs'!P158/'1-Kurs'!P$8)^(12/COUNT('1-Kurs'!O$9:O158))-1</f>
        <v>3.1983003702068746E-2</v>
      </c>
      <c r="Q146" s="31">
        <f>('1-Kurs'!Q158/'1-Kurs'!Q$8)^(12/COUNT('1-Kurs'!P$9:P158))-1</f>
        <v>6.7604989462918263E-2</v>
      </c>
      <c r="R146" s="31">
        <f>('1-Kurs'!R158/'1-Kurs'!R$8)^(12/COUNT('1-Kurs'!Q$9:Q158))-1</f>
        <v>-1.3417978996574709E-2</v>
      </c>
      <c r="S146" s="31">
        <f>('1-Kurs'!S158/'1-Kurs'!S$8)^(12/COUNT('1-Kurs'!R$9:R158))-1</f>
        <v>8.1116420530633615E-2</v>
      </c>
      <c r="T146" s="31">
        <f>('1-Kurs'!T158/'1-Kurs'!T$8)^(12/COUNT('1-Kurs'!S$9:S158))-1</f>
        <v>0.11054186504039309</v>
      </c>
      <c r="U146" s="31">
        <f>('1-Kurs'!U158/'1-Kurs'!U$8)^(12/COUNT('1-Kurs'!T$9:T158))-1</f>
        <v>-4.0006461504103585E-2</v>
      </c>
      <c r="V146" s="31">
        <f>('1-Kurs'!V158/'1-Kurs'!V$8)^(12/COUNT('1-Kurs'!U$9:U158))-1</f>
        <v>0.1148420812597859</v>
      </c>
      <c r="W146" s="31">
        <f>('1-Kurs'!W158/'1-Kurs'!W$8)^(12/COUNT('1-Kurs'!V$9:V158))-1</f>
        <v>-3.4392732431733242E-2</v>
      </c>
      <c r="X146" s="31">
        <f>('1-Kurs'!X158/'1-Kurs'!X$8)^(12/COUNT('1-Kurs'!W$9:W158))-1</f>
        <v>-5.0758870679530443E-2</v>
      </c>
      <c r="Y146" s="31">
        <f>('1-Kurs'!Y158/'1-Kurs'!Y$8)^(12/COUNT('1-Kurs'!X$9:X158))-1</f>
        <v>-3.2119803576292849E-2</v>
      </c>
      <c r="Z146" s="31">
        <f>('1-Kurs'!Z158/'1-Kurs'!Z$8)^(12/COUNT('1-Kurs'!Y$9:Y158))-1</f>
        <v>9.9723421540350854E-2</v>
      </c>
      <c r="AA146" s="31">
        <f>('1-Kurs'!AA158/'1-Kurs'!AA$8)^(12/COUNT('1-Kurs'!Z$9:Z158))-1</f>
        <v>9.3372935951427927E-3</v>
      </c>
      <c r="AB146" s="31">
        <f>('1-Kurs'!AB158/'1-Kurs'!AB$8)^(12/COUNT('1-Kurs'!A$9:A158))-1</f>
        <v>4.3937200736185344E-2</v>
      </c>
      <c r="AC146" s="31">
        <f>('1-Kurs'!AC158/'1-Kurs'!AC$8)^(12/COUNT('1-Kurs'!B$9:B158))-1</f>
        <v>5.6110926656987692E-2</v>
      </c>
      <c r="AD146" s="31">
        <f>SUMPRODUCT(B146:AA146,'1-Kurs'!$B$6:$AA$6)</f>
        <v>1.7207410123827146E-2</v>
      </c>
      <c r="AE146" s="31">
        <f t="shared" si="2"/>
        <v>2.6729790612358199E-2</v>
      </c>
    </row>
    <row r="147" spans="1:31" ht="12.75" x14ac:dyDescent="0.2">
      <c r="A147" s="9">
        <f>'2-artRendite'!A159</f>
        <v>37833</v>
      </c>
      <c r="B147" s="31">
        <f>('1-Kurs'!B159/'1-Kurs'!B$8)^(12/COUNT('1-Kurs'!A$9:A159))-1</f>
        <v>-1.8131325736260973E-2</v>
      </c>
      <c r="C147" s="31">
        <f>('1-Kurs'!C159/'1-Kurs'!C$8)^(12/COUNT('1-Kurs'!B$9:B159))-1</f>
        <v>0.12276591272177995</v>
      </c>
      <c r="D147" s="31">
        <f>('1-Kurs'!D159/'1-Kurs'!D$8)^(12/COUNT('1-Kurs'!C$9:C159))-1</f>
        <v>-5.0095272139802471E-2</v>
      </c>
      <c r="E147" s="31">
        <f>('1-Kurs'!E159/'1-Kurs'!E$8)^(12/COUNT('1-Kurs'!D$9:D159))-1</f>
        <v>2.7718753470431512E-2</v>
      </c>
      <c r="F147" s="31">
        <f>('1-Kurs'!F159/'1-Kurs'!F$8)^(12/COUNT('1-Kurs'!E$9:E159))-1</f>
        <v>-6.9014685881786719E-2</v>
      </c>
      <c r="G147" s="31">
        <f>('1-Kurs'!G159/'1-Kurs'!G$8)^(12/COUNT('1-Kurs'!F$9:F159))-1</f>
        <v>-2.1475894405406093E-2</v>
      </c>
      <c r="H147" s="31">
        <f>('1-Kurs'!H159/'1-Kurs'!H$8)^(12/COUNT('1-Kurs'!G$9:G159))-1</f>
        <v>-1.7311047755173004E-3</v>
      </c>
      <c r="I147" s="31">
        <f>('1-Kurs'!I159/'1-Kurs'!I$8)^(12/COUNT('1-Kurs'!H$9:H159))-1</f>
        <v>6.4833065962874414E-2</v>
      </c>
      <c r="J147" s="31">
        <f>('1-Kurs'!J159/'1-Kurs'!J$8)^(12/COUNT('1-Kurs'!I$9:I159))-1</f>
        <v>3.395282357797047E-2</v>
      </c>
      <c r="K147" s="31">
        <f>('1-Kurs'!K159/'1-Kurs'!K$8)^(12/COUNT('1-Kurs'!J$9:J159))-1</f>
        <v>-5.3491744054790291E-2</v>
      </c>
      <c r="L147" s="31">
        <f>('1-Kurs'!L159/'1-Kurs'!L$8)^(12/COUNT('1-Kurs'!K$9:K159))-1</f>
        <v>3.7393493727979843E-2</v>
      </c>
      <c r="M147" s="31">
        <f>('1-Kurs'!M159/'1-Kurs'!M$8)^(12/COUNT('1-Kurs'!L$9:L159))-1</f>
        <v>4.1900960146956656E-3</v>
      </c>
      <c r="N147" s="31">
        <f>('1-Kurs'!N159/'1-Kurs'!N$8)^(12/COUNT('1-Kurs'!M$9:M159))-1</f>
        <v>3.5591129886410222E-2</v>
      </c>
      <c r="O147" s="31">
        <f>('1-Kurs'!O159/'1-Kurs'!O$8)^(12/COUNT('1-Kurs'!N$9:N159))-1</f>
        <v>1.6358854827175362E-2</v>
      </c>
      <c r="P147" s="31">
        <f>('1-Kurs'!P159/'1-Kurs'!P$8)^(12/COUNT('1-Kurs'!O$9:O159))-1</f>
        <v>2.512863371814622E-2</v>
      </c>
      <c r="Q147" s="31">
        <f>('1-Kurs'!Q159/'1-Kurs'!Q$8)^(12/COUNT('1-Kurs'!P$9:P159))-1</f>
        <v>6.2527319948494808E-2</v>
      </c>
      <c r="R147" s="31">
        <f>('1-Kurs'!R159/'1-Kurs'!R$8)^(12/COUNT('1-Kurs'!Q$9:Q159))-1</f>
        <v>-2.2776235564477831E-2</v>
      </c>
      <c r="S147" s="31">
        <f>('1-Kurs'!S159/'1-Kurs'!S$8)^(12/COUNT('1-Kurs'!R$9:R159))-1</f>
        <v>9.3382482463858496E-2</v>
      </c>
      <c r="T147" s="31">
        <f>('1-Kurs'!T159/'1-Kurs'!T$8)^(12/COUNT('1-Kurs'!S$9:S159))-1</f>
        <v>0.11380626709867125</v>
      </c>
      <c r="U147" s="31">
        <f>('1-Kurs'!U159/'1-Kurs'!U$8)^(12/COUNT('1-Kurs'!T$9:T159))-1</f>
        <v>-3.0836766232347657E-2</v>
      </c>
      <c r="V147" s="31">
        <f>('1-Kurs'!V159/'1-Kurs'!V$8)^(12/COUNT('1-Kurs'!U$9:U159))-1</f>
        <v>0.1163711864405641</v>
      </c>
      <c r="W147" s="31">
        <f>('1-Kurs'!W159/'1-Kurs'!W$8)^(12/COUNT('1-Kurs'!V$9:V159))-1</f>
        <v>-2.7595667712456251E-2</v>
      </c>
      <c r="X147" s="31">
        <f>('1-Kurs'!X159/'1-Kurs'!X$8)^(12/COUNT('1-Kurs'!W$9:W159))-1</f>
        <v>-5.9350499793720646E-2</v>
      </c>
      <c r="Y147" s="31">
        <f>('1-Kurs'!Y159/'1-Kurs'!Y$8)^(12/COUNT('1-Kurs'!X$9:X159))-1</f>
        <v>-2.4893209948631534E-2</v>
      </c>
      <c r="Z147" s="31">
        <f>('1-Kurs'!Z159/'1-Kurs'!Z$8)^(12/COUNT('1-Kurs'!Y$9:Y159))-1</f>
        <v>0.10316012676127673</v>
      </c>
      <c r="AA147" s="31">
        <f>('1-Kurs'!AA159/'1-Kurs'!AA$8)^(12/COUNT('1-Kurs'!Z$9:Z159))-1</f>
        <v>1.205509067828503E-2</v>
      </c>
      <c r="AB147" s="31">
        <f>('1-Kurs'!AB159/'1-Kurs'!AB$8)^(12/COUNT('1-Kurs'!A$9:A159))-1</f>
        <v>4.563742702807172E-2</v>
      </c>
      <c r="AC147" s="31">
        <f>('1-Kurs'!AC159/'1-Kurs'!AC$8)^(12/COUNT('1-Kurs'!B$9:B159))-1</f>
        <v>5.6232484934521487E-2</v>
      </c>
      <c r="AD147" s="31">
        <f>SUMPRODUCT(B147:AA147,'1-Kurs'!$B$6:$AA$6)</f>
        <v>1.884010888666986E-2</v>
      </c>
      <c r="AE147" s="31">
        <f t="shared" si="2"/>
        <v>2.6797318141401859E-2</v>
      </c>
    </row>
    <row r="148" spans="1:31" ht="12.75" x14ac:dyDescent="0.2">
      <c r="A148" s="9">
        <f>'2-artRendite'!A160</f>
        <v>37862</v>
      </c>
      <c r="B148" s="31">
        <f>('1-Kurs'!B160/'1-Kurs'!B$8)^(12/COUNT('1-Kurs'!A$9:A160))-1</f>
        <v>-1.9787081728749878E-2</v>
      </c>
      <c r="C148" s="31">
        <f>('1-Kurs'!C160/'1-Kurs'!C$8)^(12/COUNT('1-Kurs'!B$9:B160))-1</f>
        <v>0.12614310932727069</v>
      </c>
      <c r="D148" s="31">
        <f>('1-Kurs'!D160/'1-Kurs'!D$8)^(12/COUNT('1-Kurs'!C$9:C160))-1</f>
        <v>-5.302284165246185E-2</v>
      </c>
      <c r="E148" s="31">
        <f>('1-Kurs'!E160/'1-Kurs'!E$8)^(12/COUNT('1-Kurs'!D$9:D160))-1</f>
        <v>2.6237472056182209E-2</v>
      </c>
      <c r="F148" s="31">
        <f>('1-Kurs'!F160/'1-Kurs'!F$8)^(12/COUNT('1-Kurs'!E$9:E160))-1</f>
        <v>-5.9722748990418406E-2</v>
      </c>
      <c r="G148" s="31">
        <f>('1-Kurs'!G160/'1-Kurs'!G$8)^(12/COUNT('1-Kurs'!F$9:F160))-1</f>
        <v>-2.0290967177091446E-2</v>
      </c>
      <c r="H148" s="31">
        <f>('1-Kurs'!H160/'1-Kurs'!H$8)^(12/COUNT('1-Kurs'!G$9:G160))-1</f>
        <v>2.8704426387160531E-3</v>
      </c>
      <c r="I148" s="31">
        <f>('1-Kurs'!I160/'1-Kurs'!I$8)^(12/COUNT('1-Kurs'!H$9:H160))-1</f>
        <v>6.6700631899951457E-2</v>
      </c>
      <c r="J148" s="31">
        <f>('1-Kurs'!J160/'1-Kurs'!J$8)^(12/COUNT('1-Kurs'!I$9:I160))-1</f>
        <v>3.8964258984284905E-2</v>
      </c>
      <c r="K148" s="31">
        <f>('1-Kurs'!K160/'1-Kurs'!K$8)^(12/COUNT('1-Kurs'!J$9:J160))-1</f>
        <v>-4.8179866982877018E-2</v>
      </c>
      <c r="L148" s="31">
        <f>('1-Kurs'!L160/'1-Kurs'!L$8)^(12/COUNT('1-Kurs'!K$9:K160))-1</f>
        <v>4.2474040322049156E-2</v>
      </c>
      <c r="M148" s="31">
        <f>('1-Kurs'!M160/'1-Kurs'!M$8)^(12/COUNT('1-Kurs'!L$9:L160))-1</f>
        <v>4.7540885694659085E-3</v>
      </c>
      <c r="N148" s="31">
        <f>('1-Kurs'!N160/'1-Kurs'!N$8)^(12/COUNT('1-Kurs'!M$9:M160))-1</f>
        <v>3.6567498355245975E-2</v>
      </c>
      <c r="O148" s="31">
        <f>('1-Kurs'!O160/'1-Kurs'!O$8)^(12/COUNT('1-Kurs'!N$9:N160))-1</f>
        <v>1.6242380305710347E-2</v>
      </c>
      <c r="P148" s="31">
        <f>('1-Kurs'!P160/'1-Kurs'!P$8)^(12/COUNT('1-Kurs'!O$9:O160))-1</f>
        <v>3.6903897652408757E-2</v>
      </c>
      <c r="Q148" s="31">
        <f>('1-Kurs'!Q160/'1-Kurs'!Q$8)^(12/COUNT('1-Kurs'!P$9:P160))-1</f>
        <v>7.5551053428056569E-2</v>
      </c>
      <c r="R148" s="31">
        <f>('1-Kurs'!R160/'1-Kurs'!R$8)^(12/COUNT('1-Kurs'!Q$9:Q160))-1</f>
        <v>-1.4966731882953499E-2</v>
      </c>
      <c r="S148" s="31">
        <f>('1-Kurs'!S160/'1-Kurs'!S$8)^(12/COUNT('1-Kurs'!R$9:R160))-1</f>
        <v>8.109267480211102E-2</v>
      </c>
      <c r="T148" s="31">
        <f>('1-Kurs'!T160/'1-Kurs'!T$8)^(12/COUNT('1-Kurs'!S$9:S160))-1</f>
        <v>0.11927645233644268</v>
      </c>
      <c r="U148" s="31">
        <f>('1-Kurs'!U160/'1-Kurs'!U$8)^(12/COUNT('1-Kurs'!T$9:T160))-1</f>
        <v>-2.6454108264853615E-2</v>
      </c>
      <c r="V148" s="31">
        <f>('1-Kurs'!V160/'1-Kurs'!V$8)^(12/COUNT('1-Kurs'!U$9:U160))-1</f>
        <v>0.11940068631418743</v>
      </c>
      <c r="W148" s="31">
        <f>('1-Kurs'!W160/'1-Kurs'!W$8)^(12/COUNT('1-Kurs'!V$9:V160))-1</f>
        <v>-3.1840986096224433E-2</v>
      </c>
      <c r="X148" s="31">
        <f>('1-Kurs'!X160/'1-Kurs'!X$8)^(12/COUNT('1-Kurs'!W$9:W160))-1</f>
        <v>-4.3448735748829237E-2</v>
      </c>
      <c r="Y148" s="31">
        <f>('1-Kurs'!Y160/'1-Kurs'!Y$8)^(12/COUNT('1-Kurs'!X$9:X160))-1</f>
        <v>-2.8450071490660922E-2</v>
      </c>
      <c r="Z148" s="31">
        <f>('1-Kurs'!Z160/'1-Kurs'!Z$8)^(12/COUNT('1-Kurs'!Y$9:Y160))-1</f>
        <v>0.10537734883322702</v>
      </c>
      <c r="AA148" s="31">
        <f>('1-Kurs'!AA160/'1-Kurs'!AA$8)^(12/COUNT('1-Kurs'!Z$9:Z160))-1</f>
        <v>1.3091104575287504E-2</v>
      </c>
      <c r="AB148" s="31">
        <f>('1-Kurs'!AB160/'1-Kurs'!AB$8)^(12/COUNT('1-Kurs'!A$9:A160))-1</f>
        <v>4.8687668628697001E-2</v>
      </c>
      <c r="AC148" s="31">
        <f>('1-Kurs'!AC160/'1-Kurs'!AC$8)^(12/COUNT('1-Kurs'!B$9:B160))-1</f>
        <v>5.9085514987964327E-2</v>
      </c>
      <c r="AD148" s="31">
        <f>SUMPRODUCT(B148:AA148,'1-Kurs'!$B$6:$AA$6)</f>
        <v>2.1749346168672207E-2</v>
      </c>
      <c r="AE148" s="31">
        <f t="shared" si="2"/>
        <v>2.6938322460024793E-2</v>
      </c>
    </row>
    <row r="149" spans="1:31" ht="12.75" x14ac:dyDescent="0.2">
      <c r="A149" s="9">
        <f>'2-artRendite'!A161</f>
        <v>37894</v>
      </c>
      <c r="B149" s="31">
        <f>('1-Kurs'!B161/'1-Kurs'!B$8)^(12/COUNT('1-Kurs'!A$9:A161))-1</f>
        <v>-2.0350114213429804E-2</v>
      </c>
      <c r="C149" s="31">
        <f>('1-Kurs'!C161/'1-Kurs'!C$8)^(12/COUNT('1-Kurs'!B$9:B161))-1</f>
        <v>0.11943312829280939</v>
      </c>
      <c r="D149" s="31">
        <f>('1-Kurs'!D161/'1-Kurs'!D$8)^(12/COUNT('1-Kurs'!C$9:C161))-1</f>
        <v>-5.3211276800376295E-2</v>
      </c>
      <c r="E149" s="31">
        <f>('1-Kurs'!E161/'1-Kurs'!E$8)^(12/COUNT('1-Kurs'!D$9:D161))-1</f>
        <v>2.6922222952247443E-2</v>
      </c>
      <c r="F149" s="31">
        <f>('1-Kurs'!F161/'1-Kurs'!F$8)^(12/COUNT('1-Kurs'!E$9:E161))-1</f>
        <v>-6.6128868277454678E-2</v>
      </c>
      <c r="G149" s="31">
        <f>('1-Kurs'!G161/'1-Kurs'!G$8)^(12/COUNT('1-Kurs'!F$9:F161))-1</f>
        <v>-9.3483805223767424E-3</v>
      </c>
      <c r="H149" s="31">
        <f>('1-Kurs'!H161/'1-Kurs'!H$8)^(12/COUNT('1-Kurs'!G$9:G161))-1</f>
        <v>4.83751604024385E-3</v>
      </c>
      <c r="I149" s="31">
        <f>('1-Kurs'!I161/'1-Kurs'!I$8)^(12/COUNT('1-Kurs'!H$9:H161))-1</f>
        <v>6.1404599787832526E-2</v>
      </c>
      <c r="J149" s="31">
        <f>('1-Kurs'!J161/'1-Kurs'!J$8)^(12/COUNT('1-Kurs'!I$9:I161))-1</f>
        <v>3.4392861481916004E-2</v>
      </c>
      <c r="K149" s="31">
        <f>('1-Kurs'!K161/'1-Kurs'!K$8)^(12/COUNT('1-Kurs'!J$9:J161))-1</f>
        <v>-4.7857832992038163E-2</v>
      </c>
      <c r="L149" s="31">
        <f>('1-Kurs'!L161/'1-Kurs'!L$8)^(12/COUNT('1-Kurs'!K$9:K161))-1</f>
        <v>4.6895680565352427E-2</v>
      </c>
      <c r="M149" s="31">
        <f>('1-Kurs'!M161/'1-Kurs'!M$8)^(12/COUNT('1-Kurs'!L$9:L161))-1</f>
        <v>2.3662748061816785E-3</v>
      </c>
      <c r="N149" s="31">
        <f>('1-Kurs'!N161/'1-Kurs'!N$8)^(12/COUNT('1-Kurs'!M$9:M161))-1</f>
        <v>4.2483176170001746E-2</v>
      </c>
      <c r="O149" s="31">
        <f>('1-Kurs'!O161/'1-Kurs'!O$8)^(12/COUNT('1-Kurs'!N$9:N161))-1</f>
        <v>1.6357913902582233E-2</v>
      </c>
      <c r="P149" s="31">
        <f>('1-Kurs'!P161/'1-Kurs'!P$8)^(12/COUNT('1-Kurs'!O$9:O161))-1</f>
        <v>4.8141117649818987E-2</v>
      </c>
      <c r="Q149" s="31">
        <f>('1-Kurs'!Q161/'1-Kurs'!Q$8)^(12/COUNT('1-Kurs'!P$9:P161))-1</f>
        <v>8.2780134539839123E-2</v>
      </c>
      <c r="R149" s="31">
        <f>('1-Kurs'!R161/'1-Kurs'!R$8)^(12/COUNT('1-Kurs'!Q$9:Q161))-1</f>
        <v>-1.788716357039366E-3</v>
      </c>
      <c r="S149" s="31">
        <f>('1-Kurs'!S161/'1-Kurs'!S$8)^(12/COUNT('1-Kurs'!R$9:R161))-1</f>
        <v>7.8919668099883378E-2</v>
      </c>
      <c r="T149" s="31">
        <f>('1-Kurs'!T161/'1-Kurs'!T$8)^(12/COUNT('1-Kurs'!S$9:S161))-1</f>
        <v>0.11258279174532149</v>
      </c>
      <c r="U149" s="31">
        <f>('1-Kurs'!U161/'1-Kurs'!U$8)^(12/COUNT('1-Kurs'!T$9:T161))-1</f>
        <v>-3.0486687419411851E-2</v>
      </c>
      <c r="V149" s="31">
        <f>('1-Kurs'!V161/'1-Kurs'!V$8)^(12/COUNT('1-Kurs'!U$9:U161))-1</f>
        <v>0.11254561441645028</v>
      </c>
      <c r="W149" s="31">
        <f>('1-Kurs'!W161/'1-Kurs'!W$8)^(12/COUNT('1-Kurs'!V$9:V161))-1</f>
        <v>-3.0336514400823189E-2</v>
      </c>
      <c r="X149" s="31">
        <f>('1-Kurs'!X161/'1-Kurs'!X$8)^(12/COUNT('1-Kurs'!W$9:W161))-1</f>
        <v>-4.9074772859461824E-2</v>
      </c>
      <c r="Y149" s="31">
        <f>('1-Kurs'!Y161/'1-Kurs'!Y$8)^(12/COUNT('1-Kurs'!X$9:X161))-1</f>
        <v>-2.2369973820814626E-2</v>
      </c>
      <c r="Z149" s="31">
        <f>('1-Kurs'!Z161/'1-Kurs'!Z$8)^(12/COUNT('1-Kurs'!Y$9:Y161))-1</f>
        <v>0.10522274987346525</v>
      </c>
      <c r="AA149" s="31">
        <f>('1-Kurs'!AA161/'1-Kurs'!AA$8)^(12/COUNT('1-Kurs'!Z$9:Z161))-1</f>
        <v>1.5230486579652869E-2</v>
      </c>
      <c r="AB149" s="31">
        <f>('1-Kurs'!AB161/'1-Kurs'!AB$8)^(12/COUNT('1-Kurs'!A$9:A161))-1</f>
        <v>4.9315835088632243E-2</v>
      </c>
      <c r="AC149" s="31">
        <f>('1-Kurs'!AC161/'1-Kurs'!AC$8)^(12/COUNT('1-Kurs'!B$9:B161))-1</f>
        <v>5.8757736937224303E-2</v>
      </c>
      <c r="AD149" s="31">
        <f>SUMPRODUCT(B149:AA149,'1-Kurs'!$B$6:$AA$6)</f>
        <v>2.2290876893860462E-2</v>
      </c>
      <c r="AE149" s="31">
        <f t="shared" si="2"/>
        <v>2.702495819477178E-2</v>
      </c>
    </row>
    <row r="150" spans="1:31" ht="12.75" x14ac:dyDescent="0.2">
      <c r="A150" s="9">
        <f>'2-artRendite'!A162</f>
        <v>37925</v>
      </c>
      <c r="B150" s="31">
        <f>('1-Kurs'!B162/'1-Kurs'!B$8)^(12/COUNT('1-Kurs'!A$9:A162))-1</f>
        <v>-1.4904469609833715E-2</v>
      </c>
      <c r="C150" s="31">
        <f>('1-Kurs'!C162/'1-Kurs'!C$8)^(12/COUNT('1-Kurs'!B$9:B162))-1</f>
        <v>0.12016274416613459</v>
      </c>
      <c r="D150" s="31">
        <f>('1-Kurs'!D162/'1-Kurs'!D$8)^(12/COUNT('1-Kurs'!C$9:C162))-1</f>
        <v>-5.7965546680999736E-2</v>
      </c>
      <c r="E150" s="31">
        <f>('1-Kurs'!E162/'1-Kurs'!E$8)^(12/COUNT('1-Kurs'!D$9:D162))-1</f>
        <v>3.7813028647430968E-2</v>
      </c>
      <c r="F150" s="31">
        <f>('1-Kurs'!F162/'1-Kurs'!F$8)^(12/COUNT('1-Kurs'!E$9:E162))-1</f>
        <v>-5.7199052760453672E-2</v>
      </c>
      <c r="G150" s="31">
        <f>('1-Kurs'!G162/'1-Kurs'!G$8)^(12/COUNT('1-Kurs'!F$9:F162))-1</f>
        <v>1.3065220160046742E-4</v>
      </c>
      <c r="H150" s="31">
        <f>('1-Kurs'!H162/'1-Kurs'!H$8)^(12/COUNT('1-Kurs'!G$9:G162))-1</f>
        <v>4.5635321740087331E-3</v>
      </c>
      <c r="I150" s="31">
        <f>('1-Kurs'!I162/'1-Kurs'!I$8)^(12/COUNT('1-Kurs'!H$9:H162))-1</f>
        <v>6.1559204399850964E-2</v>
      </c>
      <c r="J150" s="31">
        <f>('1-Kurs'!J162/'1-Kurs'!J$8)^(12/COUNT('1-Kurs'!I$9:I162))-1</f>
        <v>3.6460186730121302E-2</v>
      </c>
      <c r="K150" s="31">
        <f>('1-Kurs'!K162/'1-Kurs'!K$8)^(12/COUNT('1-Kurs'!J$9:J162))-1</f>
        <v>-4.7877267219812447E-2</v>
      </c>
      <c r="L150" s="31">
        <f>('1-Kurs'!L162/'1-Kurs'!L$8)^(12/COUNT('1-Kurs'!K$9:K162))-1</f>
        <v>5.2184534266954907E-2</v>
      </c>
      <c r="M150" s="31">
        <f>('1-Kurs'!M162/'1-Kurs'!M$8)^(12/COUNT('1-Kurs'!L$9:L162))-1</f>
        <v>4.415976048739445E-4</v>
      </c>
      <c r="N150" s="31">
        <f>('1-Kurs'!N162/'1-Kurs'!N$8)^(12/COUNT('1-Kurs'!M$9:M162))-1</f>
        <v>5.6024195226825224E-2</v>
      </c>
      <c r="O150" s="31">
        <f>('1-Kurs'!O162/'1-Kurs'!O$8)^(12/COUNT('1-Kurs'!N$9:N162))-1</f>
        <v>1.5119621638567837E-2</v>
      </c>
      <c r="P150" s="31">
        <f>('1-Kurs'!P162/'1-Kurs'!P$8)^(12/COUNT('1-Kurs'!O$9:O162))-1</f>
        <v>6.1063067277979277E-2</v>
      </c>
      <c r="Q150" s="31">
        <f>('1-Kurs'!Q162/'1-Kurs'!Q$8)^(12/COUNT('1-Kurs'!P$9:P162))-1</f>
        <v>0.10144778848508329</v>
      </c>
      <c r="R150" s="31">
        <f>('1-Kurs'!R162/'1-Kurs'!R$8)^(12/COUNT('1-Kurs'!Q$9:Q162))-1</f>
        <v>1.7884333404138975E-3</v>
      </c>
      <c r="S150" s="31">
        <f>('1-Kurs'!S162/'1-Kurs'!S$8)^(12/COUNT('1-Kurs'!R$9:R162))-1</f>
        <v>7.154365961604281E-2</v>
      </c>
      <c r="T150" s="31">
        <f>('1-Kurs'!T162/'1-Kurs'!T$8)^(12/COUNT('1-Kurs'!S$9:S162))-1</f>
        <v>0.11324914277796538</v>
      </c>
      <c r="U150" s="31">
        <f>('1-Kurs'!U162/'1-Kurs'!U$8)^(12/COUNT('1-Kurs'!T$9:T162))-1</f>
        <v>-2.8313961718281599E-2</v>
      </c>
      <c r="V150" s="31">
        <f>('1-Kurs'!V162/'1-Kurs'!V$8)^(12/COUNT('1-Kurs'!U$9:U162))-1</f>
        <v>0.11175171380242666</v>
      </c>
      <c r="W150" s="31">
        <f>('1-Kurs'!W162/'1-Kurs'!W$8)^(12/COUNT('1-Kurs'!V$9:V162))-1</f>
        <v>-2.0143738209900564E-2</v>
      </c>
      <c r="X150" s="31">
        <f>('1-Kurs'!X162/'1-Kurs'!X$8)^(12/COUNT('1-Kurs'!W$9:W162))-1</f>
        <v>-5.766725290300645E-2</v>
      </c>
      <c r="Y150" s="31">
        <f>('1-Kurs'!Y162/'1-Kurs'!Y$8)^(12/COUNT('1-Kurs'!X$9:X162))-1</f>
        <v>-7.8118799268697137E-3</v>
      </c>
      <c r="Z150" s="31">
        <f>('1-Kurs'!Z162/'1-Kurs'!Z$8)^(12/COUNT('1-Kurs'!Y$9:Y162))-1</f>
        <v>0.11012737243950532</v>
      </c>
      <c r="AA150" s="31">
        <f>('1-Kurs'!AA162/'1-Kurs'!AA$8)^(12/COUNT('1-Kurs'!Z$9:Z162))-1</f>
        <v>2.0437412557096968E-2</v>
      </c>
      <c r="AB150" s="31">
        <f>('1-Kurs'!AB162/'1-Kurs'!AB$8)^(12/COUNT('1-Kurs'!A$9:A162))-1</f>
        <v>5.3516936280018079E-2</v>
      </c>
      <c r="AC150" s="31">
        <f>('1-Kurs'!AC162/'1-Kurs'!AC$8)^(12/COUNT('1-Kurs'!B$9:B162))-1</f>
        <v>6.2219545657774988E-2</v>
      </c>
      <c r="AD150" s="31">
        <f>SUMPRODUCT(B150:AA150,'1-Kurs'!$B$6:$AA$6)</f>
        <v>2.6307104550912487E-2</v>
      </c>
      <c r="AE150" s="31">
        <f t="shared" si="2"/>
        <v>2.7209831729105592E-2</v>
      </c>
    </row>
    <row r="151" spans="1:31" ht="12.75" x14ac:dyDescent="0.2">
      <c r="A151" s="9">
        <f>'2-artRendite'!A163</f>
        <v>37951</v>
      </c>
      <c r="B151" s="31">
        <f>('1-Kurs'!B163/'1-Kurs'!B$8)^(12/COUNT('1-Kurs'!A$9:A163))-1</f>
        <v>-1.5008106448631819E-2</v>
      </c>
      <c r="C151" s="31">
        <f>('1-Kurs'!C163/'1-Kurs'!C$8)^(12/COUNT('1-Kurs'!B$9:B163))-1</f>
        <v>0.12326888341403186</v>
      </c>
      <c r="D151" s="31">
        <f>('1-Kurs'!D163/'1-Kurs'!D$8)^(12/COUNT('1-Kurs'!C$9:C163))-1</f>
        <v>-5.881823010879883E-2</v>
      </c>
      <c r="E151" s="31">
        <f>('1-Kurs'!E163/'1-Kurs'!E$8)^(12/COUNT('1-Kurs'!D$9:D163))-1</f>
        <v>3.5012538637026802E-2</v>
      </c>
      <c r="F151" s="31">
        <f>('1-Kurs'!F163/'1-Kurs'!F$8)^(12/COUNT('1-Kurs'!E$9:E163))-1</f>
        <v>-5.8802607386360561E-2</v>
      </c>
      <c r="G151" s="31">
        <f>('1-Kurs'!G163/'1-Kurs'!G$8)^(12/COUNT('1-Kurs'!F$9:F163))-1</f>
        <v>-1.0135315281598611E-2</v>
      </c>
      <c r="H151" s="31">
        <f>('1-Kurs'!H163/'1-Kurs'!H$8)^(12/COUNT('1-Kurs'!G$9:G163))-1</f>
        <v>7.046114905955303E-3</v>
      </c>
      <c r="I151" s="31">
        <f>('1-Kurs'!I163/'1-Kurs'!I$8)^(12/COUNT('1-Kurs'!H$9:H163))-1</f>
        <v>6.4932089312278451E-2</v>
      </c>
      <c r="J151" s="31">
        <f>('1-Kurs'!J163/'1-Kurs'!J$8)^(12/COUNT('1-Kurs'!I$9:I163))-1</f>
        <v>4.016870136508599E-2</v>
      </c>
      <c r="K151" s="31">
        <f>('1-Kurs'!K163/'1-Kurs'!K$8)^(12/COUNT('1-Kurs'!J$9:J163))-1</f>
        <v>-5.6537158017775258E-2</v>
      </c>
      <c r="L151" s="31">
        <f>('1-Kurs'!L163/'1-Kurs'!L$8)^(12/COUNT('1-Kurs'!K$9:K163))-1</f>
        <v>5.7448412441243324E-2</v>
      </c>
      <c r="M151" s="31">
        <f>('1-Kurs'!M163/'1-Kurs'!M$8)^(12/COUNT('1-Kurs'!L$9:L163))-1</f>
        <v>-2.6471329990593873E-3</v>
      </c>
      <c r="N151" s="31">
        <f>('1-Kurs'!N163/'1-Kurs'!N$8)^(12/COUNT('1-Kurs'!M$9:M163))-1</f>
        <v>5.665783800476909E-2</v>
      </c>
      <c r="O151" s="31">
        <f>('1-Kurs'!O163/'1-Kurs'!O$8)^(12/COUNT('1-Kurs'!N$9:N163))-1</f>
        <v>1.9576090910851995E-2</v>
      </c>
      <c r="P151" s="31">
        <f>('1-Kurs'!P163/'1-Kurs'!P$8)^(12/COUNT('1-Kurs'!O$9:O163))-1</f>
        <v>5.5192338460801071E-2</v>
      </c>
      <c r="Q151" s="31">
        <f>('1-Kurs'!Q163/'1-Kurs'!Q$8)^(12/COUNT('1-Kurs'!P$9:P163))-1</f>
        <v>9.229437011030428E-2</v>
      </c>
      <c r="R151" s="31">
        <f>('1-Kurs'!R163/'1-Kurs'!R$8)^(12/COUNT('1-Kurs'!Q$9:Q163))-1</f>
        <v>4.4410296685222228E-3</v>
      </c>
      <c r="S151" s="31">
        <f>('1-Kurs'!S163/'1-Kurs'!S$8)^(12/COUNT('1-Kurs'!R$9:R163))-1</f>
        <v>7.5489432697076309E-2</v>
      </c>
      <c r="T151" s="31">
        <f>('1-Kurs'!T163/'1-Kurs'!T$8)^(12/COUNT('1-Kurs'!S$9:S163))-1</f>
        <v>0.11727909536872061</v>
      </c>
      <c r="U151" s="31">
        <f>('1-Kurs'!U163/'1-Kurs'!U$8)^(12/COUNT('1-Kurs'!T$9:T163))-1</f>
        <v>-2.4591406637490709E-2</v>
      </c>
      <c r="V151" s="31">
        <f>('1-Kurs'!V163/'1-Kurs'!V$8)^(12/COUNT('1-Kurs'!U$9:U163))-1</f>
        <v>0.11558966531033277</v>
      </c>
      <c r="W151" s="31">
        <f>('1-Kurs'!W163/'1-Kurs'!W$8)^(12/COUNT('1-Kurs'!V$9:V163))-1</f>
        <v>-2.3388875261072917E-2</v>
      </c>
      <c r="X151" s="31">
        <f>('1-Kurs'!X163/'1-Kurs'!X$8)^(12/COUNT('1-Kurs'!W$9:W163))-1</f>
        <v>-5.6586895880979982E-2</v>
      </c>
      <c r="Y151" s="31">
        <f>('1-Kurs'!Y163/'1-Kurs'!Y$8)^(12/COUNT('1-Kurs'!X$9:X163))-1</f>
        <v>-1.0083059364083935E-2</v>
      </c>
      <c r="Z151" s="31">
        <f>('1-Kurs'!Z163/'1-Kurs'!Z$8)^(12/COUNT('1-Kurs'!Y$9:Y163))-1</f>
        <v>0.11193710698033565</v>
      </c>
      <c r="AA151" s="31">
        <f>('1-Kurs'!AA163/'1-Kurs'!AA$8)^(12/COUNT('1-Kurs'!Z$9:Z163))-1</f>
        <v>2.2489058935170725E-2</v>
      </c>
      <c r="AB151" s="31">
        <f>('1-Kurs'!AB163/'1-Kurs'!AB$8)^(12/COUNT('1-Kurs'!A$9:A163))-1</f>
        <v>5.3314795117615166E-2</v>
      </c>
      <c r="AC151" s="31">
        <f>('1-Kurs'!AC163/'1-Kurs'!AC$8)^(12/COUNT('1-Kurs'!B$9:B163))-1</f>
        <v>6.1546949585505661E-2</v>
      </c>
      <c r="AD151" s="31">
        <f>SUMPRODUCT(B151:AA151,'1-Kurs'!$B$6:$AA$6)</f>
        <v>2.6239383812948248E-2</v>
      </c>
      <c r="AE151" s="31">
        <f t="shared" si="2"/>
        <v>2.7075411304666917E-2</v>
      </c>
    </row>
    <row r="152" spans="1:31" ht="12.75" x14ac:dyDescent="0.2">
      <c r="A152" s="9">
        <f>'2-artRendite'!A164</f>
        <v>37986</v>
      </c>
      <c r="B152" s="31">
        <f>('1-Kurs'!B164/'1-Kurs'!B$8)^(12/COUNT('1-Kurs'!A$9:A164))-1</f>
        <v>-1.0897253873871859E-2</v>
      </c>
      <c r="C152" s="31">
        <f>('1-Kurs'!C164/'1-Kurs'!C$8)^(12/COUNT('1-Kurs'!B$9:B164))-1</f>
        <v>0.12819093638933854</v>
      </c>
      <c r="D152" s="31">
        <f>('1-Kurs'!D164/'1-Kurs'!D$8)^(12/COUNT('1-Kurs'!C$9:C164))-1</f>
        <v>-5.3414769496101022E-2</v>
      </c>
      <c r="E152" s="31">
        <f>('1-Kurs'!E164/'1-Kurs'!E$8)^(12/COUNT('1-Kurs'!D$9:D164))-1</f>
        <v>4.5609070353660242E-2</v>
      </c>
      <c r="F152" s="31">
        <f>('1-Kurs'!F164/'1-Kurs'!F$8)^(12/COUNT('1-Kurs'!E$9:E164))-1</f>
        <v>-5.8740743764407632E-2</v>
      </c>
      <c r="G152" s="31">
        <f>('1-Kurs'!G164/'1-Kurs'!G$8)^(12/COUNT('1-Kurs'!F$9:F164))-1</f>
        <v>-4.763568790507211E-3</v>
      </c>
      <c r="H152" s="31">
        <f>('1-Kurs'!H164/'1-Kurs'!H$8)^(12/COUNT('1-Kurs'!G$9:G164))-1</f>
        <v>1.0519511996492703E-2</v>
      </c>
      <c r="I152" s="31">
        <f>('1-Kurs'!I164/'1-Kurs'!I$8)^(12/COUNT('1-Kurs'!H$9:H164))-1</f>
        <v>7.1967089746463042E-2</v>
      </c>
      <c r="J152" s="31">
        <f>('1-Kurs'!J164/'1-Kurs'!J$8)^(12/COUNT('1-Kurs'!I$9:I164))-1</f>
        <v>3.8330978746718758E-2</v>
      </c>
      <c r="K152" s="31">
        <f>('1-Kurs'!K164/'1-Kurs'!K$8)^(12/COUNT('1-Kurs'!J$9:J164))-1</f>
        <v>-5.5816014011912052E-2</v>
      </c>
      <c r="L152" s="31">
        <f>('1-Kurs'!L164/'1-Kurs'!L$8)^(12/COUNT('1-Kurs'!K$9:K164))-1</f>
        <v>3.8421007801837659E-2</v>
      </c>
      <c r="M152" s="31">
        <f>('1-Kurs'!M164/'1-Kurs'!M$8)^(12/COUNT('1-Kurs'!L$9:L164))-1</f>
        <v>1.7399025906595478E-2</v>
      </c>
      <c r="N152" s="31">
        <f>('1-Kurs'!N164/'1-Kurs'!N$8)^(12/COUNT('1-Kurs'!M$9:M164))-1</f>
        <v>8.2646784143470597E-2</v>
      </c>
      <c r="O152" s="31">
        <f>('1-Kurs'!O164/'1-Kurs'!O$8)^(12/COUNT('1-Kurs'!N$9:N164))-1</f>
        <v>2.761533440616093E-2</v>
      </c>
      <c r="P152" s="31">
        <f>('1-Kurs'!P164/'1-Kurs'!P$8)^(12/COUNT('1-Kurs'!O$9:O164))-1</f>
        <v>5.986153295476182E-2</v>
      </c>
      <c r="Q152" s="31">
        <f>('1-Kurs'!Q164/'1-Kurs'!Q$8)^(12/COUNT('1-Kurs'!P$9:P164))-1</f>
        <v>9.7445257540240027E-2</v>
      </c>
      <c r="R152" s="31">
        <f>('1-Kurs'!R164/'1-Kurs'!R$8)^(12/COUNT('1-Kurs'!Q$9:Q164))-1</f>
        <v>8.332148912317594E-3</v>
      </c>
      <c r="S152" s="31">
        <f>('1-Kurs'!S164/'1-Kurs'!S$8)^(12/COUNT('1-Kurs'!R$9:R164))-1</f>
        <v>6.7036870015228178E-2</v>
      </c>
      <c r="T152" s="31">
        <f>('1-Kurs'!T164/'1-Kurs'!T$8)^(12/COUNT('1-Kurs'!S$9:S164))-1</f>
        <v>0.12483243043056502</v>
      </c>
      <c r="U152" s="31">
        <f>('1-Kurs'!U164/'1-Kurs'!U$8)^(12/COUNT('1-Kurs'!T$9:T164))-1</f>
        <v>-2.8523539362265704E-2</v>
      </c>
      <c r="V152" s="31">
        <f>('1-Kurs'!V164/'1-Kurs'!V$8)^(12/COUNT('1-Kurs'!U$9:U164))-1</f>
        <v>0.12153937297406547</v>
      </c>
      <c r="W152" s="31">
        <f>('1-Kurs'!W164/'1-Kurs'!W$8)^(12/COUNT('1-Kurs'!V$9:V164))-1</f>
        <v>-1.6501710154609106E-2</v>
      </c>
      <c r="X152" s="31">
        <f>('1-Kurs'!X164/'1-Kurs'!X$8)^(12/COUNT('1-Kurs'!W$9:W164))-1</f>
        <v>-5.237682493718121E-2</v>
      </c>
      <c r="Y152" s="31">
        <f>('1-Kurs'!Y164/'1-Kurs'!Y$8)^(12/COUNT('1-Kurs'!X$9:X164))-1</f>
        <v>1.2158596784490605E-3</v>
      </c>
      <c r="Z152" s="31">
        <f>('1-Kurs'!Z164/'1-Kurs'!Z$8)^(12/COUNT('1-Kurs'!Y$9:Y164))-1</f>
        <v>0.11611319248088137</v>
      </c>
      <c r="AA152" s="31">
        <f>('1-Kurs'!AA164/'1-Kurs'!AA$8)^(12/COUNT('1-Kurs'!Z$9:Z164))-1</f>
        <v>3.6956336610072471E-2</v>
      </c>
      <c r="AB152" s="31">
        <f>('1-Kurs'!AB164/'1-Kurs'!AB$8)^(12/COUNT('1-Kurs'!A$9:A164))-1</f>
        <v>5.8699953509749436E-2</v>
      </c>
      <c r="AC152" s="31">
        <f>('1-Kurs'!AC164/'1-Kurs'!AC$8)^(12/COUNT('1-Kurs'!B$9:B164))-1</f>
        <v>6.6965266864312367E-2</v>
      </c>
      <c r="AD152" s="31">
        <f>SUMPRODUCT(B152:AA152,'1-Kurs'!$B$6:$AA$6)</f>
        <v>3.1269166026787053E-2</v>
      </c>
      <c r="AE152" s="31">
        <f t="shared" si="2"/>
        <v>2.7430787482962384E-2</v>
      </c>
    </row>
    <row r="153" spans="1:31" ht="12.75" x14ac:dyDescent="0.2">
      <c r="A153" s="9">
        <f>'2-artRendite'!A165</f>
        <v>38016</v>
      </c>
      <c r="B153" s="31">
        <f>('1-Kurs'!B165/'1-Kurs'!B$8)^(12/COUNT('1-Kurs'!A$9:A165))-1</f>
        <v>-8.4311471535698512E-3</v>
      </c>
      <c r="C153" s="31">
        <f>('1-Kurs'!C165/'1-Kurs'!C$8)^(12/COUNT('1-Kurs'!B$9:B165))-1</f>
        <v>0.12595392083340218</v>
      </c>
      <c r="D153" s="31">
        <f>('1-Kurs'!D165/'1-Kurs'!D$8)^(12/COUNT('1-Kurs'!C$9:C165))-1</f>
        <v>-4.207413404107152E-2</v>
      </c>
      <c r="E153" s="31">
        <f>('1-Kurs'!E165/'1-Kurs'!E$8)^(12/COUNT('1-Kurs'!D$9:D165))-1</f>
        <v>5.269496047040434E-2</v>
      </c>
      <c r="F153" s="31">
        <f>('1-Kurs'!F165/'1-Kurs'!F$8)^(12/COUNT('1-Kurs'!E$9:E165))-1</f>
        <v>-4.9940858814168543E-2</v>
      </c>
      <c r="G153" s="31">
        <f>('1-Kurs'!G165/'1-Kurs'!G$8)^(12/COUNT('1-Kurs'!F$9:F165))-1</f>
        <v>-9.1969662470735569E-3</v>
      </c>
      <c r="H153" s="31">
        <f>('1-Kurs'!H165/'1-Kurs'!H$8)^(12/COUNT('1-Kurs'!G$9:G165))-1</f>
        <v>7.8360746993206831E-3</v>
      </c>
      <c r="I153" s="31">
        <f>('1-Kurs'!I165/'1-Kurs'!I$8)^(12/COUNT('1-Kurs'!H$9:H165))-1</f>
        <v>7.2906531424790089E-2</v>
      </c>
      <c r="J153" s="31">
        <f>('1-Kurs'!J165/'1-Kurs'!J$8)^(12/COUNT('1-Kurs'!I$9:I165))-1</f>
        <v>4.0530139432691348E-2</v>
      </c>
      <c r="K153" s="31">
        <f>('1-Kurs'!K165/'1-Kurs'!K$8)^(12/COUNT('1-Kurs'!J$9:J165))-1</f>
        <v>-5.2717450442700153E-2</v>
      </c>
      <c r="L153" s="31">
        <f>('1-Kurs'!L165/'1-Kurs'!L$8)^(12/COUNT('1-Kurs'!K$9:K165))-1</f>
        <v>3.8756267966431057E-2</v>
      </c>
      <c r="M153" s="31">
        <f>('1-Kurs'!M165/'1-Kurs'!M$8)^(12/COUNT('1-Kurs'!L$9:L165))-1</f>
        <v>9.1932386012298917E-3</v>
      </c>
      <c r="N153" s="31">
        <f>('1-Kurs'!N165/'1-Kurs'!N$8)^(12/COUNT('1-Kurs'!M$9:M165))-1</f>
        <v>7.6412479407321321E-2</v>
      </c>
      <c r="O153" s="31">
        <f>('1-Kurs'!O165/'1-Kurs'!O$8)^(12/COUNT('1-Kurs'!N$9:N165))-1</f>
        <v>3.1166731835766237E-2</v>
      </c>
      <c r="P153" s="31">
        <f>('1-Kurs'!P165/'1-Kurs'!P$8)^(12/COUNT('1-Kurs'!O$9:O165))-1</f>
        <v>6.2091900772267339E-2</v>
      </c>
      <c r="Q153" s="31">
        <f>('1-Kurs'!Q165/'1-Kurs'!Q$8)^(12/COUNT('1-Kurs'!P$9:P165))-1</f>
        <v>0.10072350011908338</v>
      </c>
      <c r="R153" s="31">
        <f>('1-Kurs'!R165/'1-Kurs'!R$8)^(12/COUNT('1-Kurs'!Q$9:Q165))-1</f>
        <v>1.2203320579804888E-2</v>
      </c>
      <c r="S153" s="31">
        <f>('1-Kurs'!S165/'1-Kurs'!S$8)^(12/COUNT('1-Kurs'!R$9:R165))-1</f>
        <v>6.9346775793744042E-2</v>
      </c>
      <c r="T153" s="31">
        <f>('1-Kurs'!T165/'1-Kurs'!T$8)^(12/COUNT('1-Kurs'!S$9:S165))-1</f>
        <v>0.12708670193118965</v>
      </c>
      <c r="U153" s="31">
        <f>('1-Kurs'!U165/'1-Kurs'!U$8)^(12/COUNT('1-Kurs'!T$9:T165))-1</f>
        <v>-2.5959997144287095E-2</v>
      </c>
      <c r="V153" s="31">
        <f>('1-Kurs'!V165/'1-Kurs'!V$8)^(12/COUNT('1-Kurs'!U$9:U165))-1</f>
        <v>0.12280451349645882</v>
      </c>
      <c r="W153" s="31">
        <f>('1-Kurs'!W165/'1-Kurs'!W$8)^(12/COUNT('1-Kurs'!V$9:V165))-1</f>
        <v>-1.4949080920764413E-2</v>
      </c>
      <c r="X153" s="31">
        <f>('1-Kurs'!X165/'1-Kurs'!X$8)^(12/COUNT('1-Kurs'!W$9:W165))-1</f>
        <v>-5.1759364886103776E-2</v>
      </c>
      <c r="Y153" s="31">
        <f>('1-Kurs'!Y165/'1-Kurs'!Y$8)^(12/COUNT('1-Kurs'!X$9:X165))-1</f>
        <v>6.7627988834462194E-3</v>
      </c>
      <c r="Z153" s="31">
        <f>('1-Kurs'!Z165/'1-Kurs'!Z$8)^(12/COUNT('1-Kurs'!Y$9:Y165))-1</f>
        <v>0.11800472785772764</v>
      </c>
      <c r="AA153" s="31">
        <f>('1-Kurs'!AA165/'1-Kurs'!AA$8)^(12/COUNT('1-Kurs'!Z$9:Z165))-1</f>
        <v>3.6230319704288805E-2</v>
      </c>
      <c r="AB153" s="31">
        <f>('1-Kurs'!AB165/'1-Kurs'!AB$8)^(12/COUNT('1-Kurs'!A$9:A165))-1</f>
        <v>6.0382418745063671E-2</v>
      </c>
      <c r="AC153" s="31">
        <f>('1-Kurs'!AC165/'1-Kurs'!AC$8)^(12/COUNT('1-Kurs'!B$9:B165))-1</f>
        <v>6.7990516301415616E-2</v>
      </c>
      <c r="AD153" s="31">
        <f>SUMPRODUCT(B153:AA153,'1-Kurs'!$B$6:$AA$6)</f>
        <v>3.2910611698447272E-2</v>
      </c>
      <c r="AE153" s="31">
        <f t="shared" si="2"/>
        <v>2.7471807046616399E-2</v>
      </c>
    </row>
    <row r="154" spans="1:31" ht="12.75" x14ac:dyDescent="0.2">
      <c r="A154" s="9">
        <f>'2-artRendite'!A166</f>
        <v>38044</v>
      </c>
      <c r="B154" s="31">
        <f>('1-Kurs'!B166/'1-Kurs'!B$8)^(12/COUNT('1-Kurs'!A$9:A166))-1</f>
        <v>-5.5738106328430126E-3</v>
      </c>
      <c r="C154" s="31">
        <f>('1-Kurs'!C166/'1-Kurs'!C$8)^(12/COUNT('1-Kurs'!B$9:B166))-1</f>
        <v>0.13376608678654822</v>
      </c>
      <c r="D154" s="31">
        <f>('1-Kurs'!D166/'1-Kurs'!D$8)^(12/COUNT('1-Kurs'!C$9:C166))-1</f>
        <v>-4.281078641293723E-2</v>
      </c>
      <c r="E154" s="31">
        <f>('1-Kurs'!E166/'1-Kurs'!E$8)^(12/COUNT('1-Kurs'!D$9:D166))-1</f>
        <v>6.5933765221681817E-2</v>
      </c>
      <c r="F154" s="31">
        <f>('1-Kurs'!F166/'1-Kurs'!F$8)^(12/COUNT('1-Kurs'!E$9:E166))-1</f>
        <v>-4.4478540493257834E-2</v>
      </c>
      <c r="G154" s="31">
        <f>('1-Kurs'!G166/'1-Kurs'!G$8)^(12/COUNT('1-Kurs'!F$9:F166))-1</f>
        <v>-8.3962690753947022E-3</v>
      </c>
      <c r="H154" s="31">
        <f>('1-Kurs'!H166/'1-Kurs'!H$8)^(12/COUNT('1-Kurs'!G$9:G166))-1</f>
        <v>6.6738460819388834E-3</v>
      </c>
      <c r="I154" s="31">
        <f>('1-Kurs'!I166/'1-Kurs'!I$8)^(12/COUNT('1-Kurs'!H$9:H166))-1</f>
        <v>7.7484931721027994E-2</v>
      </c>
      <c r="J154" s="31">
        <f>('1-Kurs'!J166/'1-Kurs'!J$8)^(12/COUNT('1-Kurs'!I$9:I166))-1</f>
        <v>3.8630869381585553E-2</v>
      </c>
      <c r="K154" s="31">
        <f>('1-Kurs'!K166/'1-Kurs'!K$8)^(12/COUNT('1-Kurs'!J$9:J166))-1</f>
        <v>-4.8980382382864285E-2</v>
      </c>
      <c r="L154" s="31">
        <f>('1-Kurs'!L166/'1-Kurs'!L$8)^(12/COUNT('1-Kurs'!K$9:K166))-1</f>
        <v>4.2164874189459356E-2</v>
      </c>
      <c r="M154" s="31">
        <f>('1-Kurs'!M166/'1-Kurs'!M$8)^(12/COUNT('1-Kurs'!L$9:L166))-1</f>
        <v>1.173430628299843E-2</v>
      </c>
      <c r="N154" s="31">
        <f>('1-Kurs'!N166/'1-Kurs'!N$8)^(12/COUNT('1-Kurs'!M$9:M166))-1</f>
        <v>7.1660181090384967E-2</v>
      </c>
      <c r="O154" s="31">
        <f>('1-Kurs'!O166/'1-Kurs'!O$8)^(12/COUNT('1-Kurs'!N$9:N166))-1</f>
        <v>3.6462029104159965E-2</v>
      </c>
      <c r="P154" s="31">
        <f>('1-Kurs'!P166/'1-Kurs'!P$8)^(12/COUNT('1-Kurs'!O$9:O166))-1</f>
        <v>7.2579286871963467E-2</v>
      </c>
      <c r="Q154" s="31">
        <f>('1-Kurs'!Q166/'1-Kurs'!Q$8)^(12/COUNT('1-Kurs'!P$9:P166))-1</f>
        <v>0.1081713276097731</v>
      </c>
      <c r="R154" s="31">
        <f>('1-Kurs'!R166/'1-Kurs'!R$8)^(12/COUNT('1-Kurs'!Q$9:Q166))-1</f>
        <v>2.3894684305723501E-2</v>
      </c>
      <c r="S154" s="31">
        <f>('1-Kurs'!S166/'1-Kurs'!S$8)^(12/COUNT('1-Kurs'!R$9:R166))-1</f>
        <v>6.8200442069368261E-2</v>
      </c>
      <c r="T154" s="31">
        <f>('1-Kurs'!T166/'1-Kurs'!T$8)^(12/COUNT('1-Kurs'!S$9:S166))-1</f>
        <v>0.13419972044710682</v>
      </c>
      <c r="U154" s="31">
        <f>('1-Kurs'!U166/'1-Kurs'!U$8)^(12/COUNT('1-Kurs'!T$9:T166))-1</f>
        <v>-2.67604690974933E-2</v>
      </c>
      <c r="V154" s="31">
        <f>('1-Kurs'!V166/'1-Kurs'!V$8)^(12/COUNT('1-Kurs'!U$9:U166))-1</f>
        <v>0.13093315755074952</v>
      </c>
      <c r="W154" s="31">
        <f>('1-Kurs'!W166/'1-Kurs'!W$8)^(12/COUNT('1-Kurs'!V$9:V166))-1</f>
        <v>-8.2861853884291792E-3</v>
      </c>
      <c r="X154" s="31">
        <f>('1-Kurs'!X166/'1-Kurs'!X$8)^(12/COUNT('1-Kurs'!W$9:W166))-1</f>
        <v>-4.925132038234814E-2</v>
      </c>
      <c r="Y154" s="31">
        <f>('1-Kurs'!Y166/'1-Kurs'!Y$8)^(12/COUNT('1-Kurs'!X$9:X166))-1</f>
        <v>2.0429598800619786E-2</v>
      </c>
      <c r="Z154" s="31">
        <f>('1-Kurs'!Z166/'1-Kurs'!Z$8)^(12/COUNT('1-Kurs'!Y$9:Y166))-1</f>
        <v>0.12293409260606847</v>
      </c>
      <c r="AA154" s="31">
        <f>('1-Kurs'!AA166/'1-Kurs'!AA$8)^(12/COUNT('1-Kurs'!Z$9:Z166))-1</f>
        <v>4.2161014195284396E-2</v>
      </c>
      <c r="AB154" s="31">
        <f>('1-Kurs'!AB166/'1-Kurs'!AB$8)^(12/COUNT('1-Kurs'!A$9:A166))-1</f>
        <v>6.4933654060662427E-2</v>
      </c>
      <c r="AC154" s="31">
        <f>('1-Kurs'!AC166/'1-Kurs'!AC$8)^(12/COUNT('1-Kurs'!B$9:B166))-1</f>
        <v>7.265528634912366E-2</v>
      </c>
      <c r="AD154" s="31">
        <f>SUMPRODUCT(B154:AA154,'1-Kurs'!$B$6:$AA$6)</f>
        <v>3.7441401940418277E-2</v>
      </c>
      <c r="AE154" s="31">
        <f t="shared" si="2"/>
        <v>2.749225212024415E-2</v>
      </c>
    </row>
    <row r="155" spans="1:31" ht="12.75" x14ac:dyDescent="0.2">
      <c r="A155" s="9">
        <f>'2-artRendite'!A167</f>
        <v>38077</v>
      </c>
      <c r="B155" s="31">
        <f>('1-Kurs'!B167/'1-Kurs'!B$8)^(12/COUNT('1-Kurs'!A$9:A167))-1</f>
        <v>-5.5833774927243063E-3</v>
      </c>
      <c r="C155" s="31">
        <f>('1-Kurs'!C167/'1-Kurs'!C$8)^(12/COUNT('1-Kurs'!B$9:B167))-1</f>
        <v>0.13253997709302157</v>
      </c>
      <c r="D155" s="31">
        <f>('1-Kurs'!D167/'1-Kurs'!D$8)^(12/COUNT('1-Kurs'!C$9:C167))-1</f>
        <v>-4.5362237157079544E-2</v>
      </c>
      <c r="E155" s="31">
        <f>('1-Kurs'!E167/'1-Kurs'!E$8)^(12/COUNT('1-Kurs'!D$9:D167))-1</f>
        <v>6.6407288582638557E-2</v>
      </c>
      <c r="F155" s="31">
        <f>('1-Kurs'!F167/'1-Kurs'!F$8)^(12/COUNT('1-Kurs'!E$9:E167))-1</f>
        <v>-4.0197113227577352E-2</v>
      </c>
      <c r="G155" s="31">
        <f>('1-Kurs'!G167/'1-Kurs'!G$8)^(12/COUNT('1-Kurs'!F$9:F167))-1</f>
        <v>-2.1084652074633725E-2</v>
      </c>
      <c r="H155" s="31">
        <f>('1-Kurs'!H167/'1-Kurs'!H$8)^(12/COUNT('1-Kurs'!G$9:G167))-1</f>
        <v>1.2327562918968304E-2</v>
      </c>
      <c r="I155" s="31">
        <f>('1-Kurs'!I167/'1-Kurs'!I$8)^(12/COUNT('1-Kurs'!H$9:H167))-1</f>
        <v>7.5896289134141925E-2</v>
      </c>
      <c r="J155" s="31">
        <f>('1-Kurs'!J167/'1-Kurs'!J$8)^(12/COUNT('1-Kurs'!I$9:I167))-1</f>
        <v>4.2603706791444429E-2</v>
      </c>
      <c r="K155" s="31">
        <f>('1-Kurs'!K167/'1-Kurs'!K$8)^(12/COUNT('1-Kurs'!J$9:J167))-1</f>
        <v>-4.1911523949082152E-2</v>
      </c>
      <c r="L155" s="31">
        <f>('1-Kurs'!L167/'1-Kurs'!L$8)^(12/COUNT('1-Kurs'!K$9:K167))-1</f>
        <v>4.6445693718707659E-2</v>
      </c>
      <c r="M155" s="31">
        <f>('1-Kurs'!M167/'1-Kurs'!M$8)^(12/COUNT('1-Kurs'!L$9:L167))-1</f>
        <v>1.8075047704409819E-2</v>
      </c>
      <c r="N155" s="31">
        <f>('1-Kurs'!N167/'1-Kurs'!N$8)^(12/COUNT('1-Kurs'!M$9:M167))-1</f>
        <v>6.8465791018508915E-2</v>
      </c>
      <c r="O155" s="31">
        <f>('1-Kurs'!O167/'1-Kurs'!O$8)^(12/COUNT('1-Kurs'!N$9:N167))-1</f>
        <v>4.9534161276449051E-2</v>
      </c>
      <c r="P155" s="31">
        <f>('1-Kurs'!P167/'1-Kurs'!P$8)^(12/COUNT('1-Kurs'!O$9:O167))-1</f>
        <v>7.7003559256224152E-2</v>
      </c>
      <c r="Q155" s="31">
        <f>('1-Kurs'!Q167/'1-Kurs'!Q$8)^(12/COUNT('1-Kurs'!P$9:P167))-1</f>
        <v>0.11680805235911484</v>
      </c>
      <c r="R155" s="31">
        <f>('1-Kurs'!R167/'1-Kurs'!R$8)^(12/COUNT('1-Kurs'!Q$9:Q167))-1</f>
        <v>1.9618450622990169E-2</v>
      </c>
      <c r="S155" s="31">
        <f>('1-Kurs'!S167/'1-Kurs'!S$8)^(12/COUNT('1-Kurs'!R$9:R167))-1</f>
        <v>7.1437655572268666E-2</v>
      </c>
      <c r="T155" s="31">
        <f>('1-Kurs'!T167/'1-Kurs'!T$8)^(12/COUNT('1-Kurs'!S$9:S167))-1</f>
        <v>0.13519722843037174</v>
      </c>
      <c r="U155" s="31">
        <f>('1-Kurs'!U167/'1-Kurs'!U$8)^(12/COUNT('1-Kurs'!T$9:T167))-1</f>
        <v>-2.3352656878747435E-2</v>
      </c>
      <c r="V155" s="31">
        <f>('1-Kurs'!V167/'1-Kurs'!V$8)^(12/COUNT('1-Kurs'!U$9:U167))-1</f>
        <v>0.13138158810384204</v>
      </c>
      <c r="W155" s="31">
        <f>('1-Kurs'!W167/'1-Kurs'!W$8)^(12/COUNT('1-Kurs'!V$9:V167))-1</f>
        <v>-1.0503475805828888E-2</v>
      </c>
      <c r="X155" s="31">
        <f>('1-Kurs'!X167/'1-Kurs'!X$8)^(12/COUNT('1-Kurs'!W$9:W167))-1</f>
        <v>-4.9853906491925115E-2</v>
      </c>
      <c r="Y155" s="31">
        <f>('1-Kurs'!Y167/'1-Kurs'!Y$8)^(12/COUNT('1-Kurs'!X$9:X167))-1</f>
        <v>1.4227725230259392E-2</v>
      </c>
      <c r="Z155" s="31">
        <f>('1-Kurs'!Z167/'1-Kurs'!Z$8)^(12/COUNT('1-Kurs'!Y$9:Y167))-1</f>
        <v>0.12431623391722946</v>
      </c>
      <c r="AA155" s="31">
        <f>('1-Kurs'!AA167/'1-Kurs'!AA$8)^(12/COUNT('1-Kurs'!Z$9:Z167))-1</f>
        <v>5.8055526470075502E-2</v>
      </c>
      <c r="AB155" s="31">
        <f>('1-Kurs'!AB167/'1-Kurs'!AB$8)^(12/COUNT('1-Kurs'!A$9:A167))-1</f>
        <v>6.6877216281221452E-2</v>
      </c>
      <c r="AC155" s="31">
        <f>('1-Kurs'!AC167/'1-Kurs'!AC$8)^(12/COUNT('1-Kurs'!B$9:B167))-1</f>
        <v>7.4645776944365805E-2</v>
      </c>
      <c r="AD155" s="31">
        <f>SUMPRODUCT(B155:AA155,'1-Kurs'!$B$6:$AA$6)</f>
        <v>3.932663827396414E-2</v>
      </c>
      <c r="AE155" s="31">
        <f t="shared" si="2"/>
        <v>2.7550578007257312E-2</v>
      </c>
    </row>
    <row r="156" spans="1:31" ht="12.75" x14ac:dyDescent="0.2">
      <c r="A156" s="9">
        <f>'2-artRendite'!A168</f>
        <v>38107</v>
      </c>
      <c r="B156" s="31">
        <f>('1-Kurs'!B168/'1-Kurs'!B$8)^(12/COUNT('1-Kurs'!A$9:A168))-1</f>
        <v>-8.2001326192491231E-3</v>
      </c>
      <c r="C156" s="31">
        <f>('1-Kurs'!C168/'1-Kurs'!C$8)^(12/COUNT('1-Kurs'!B$9:B168))-1</f>
        <v>0.13981165518006922</v>
      </c>
      <c r="D156" s="31">
        <f>('1-Kurs'!D168/'1-Kurs'!D$8)^(12/COUNT('1-Kurs'!C$9:C168))-1</f>
        <v>-5.1983309919140575E-2</v>
      </c>
      <c r="E156" s="31">
        <f>('1-Kurs'!E168/'1-Kurs'!E$8)^(12/COUNT('1-Kurs'!D$9:D168))-1</f>
        <v>5.6488987029955862E-2</v>
      </c>
      <c r="F156" s="31">
        <f>('1-Kurs'!F168/'1-Kurs'!F$8)^(12/COUNT('1-Kurs'!E$9:E168))-1</f>
        <v>-4.1450041011921845E-2</v>
      </c>
      <c r="G156" s="31">
        <f>('1-Kurs'!G168/'1-Kurs'!G$8)^(12/COUNT('1-Kurs'!F$9:F168))-1</f>
        <v>-2.6607721791879424E-2</v>
      </c>
      <c r="H156" s="31">
        <f>('1-Kurs'!H168/'1-Kurs'!H$8)^(12/COUNT('1-Kurs'!G$9:G168))-1</f>
        <v>4.7374653568050817E-3</v>
      </c>
      <c r="I156" s="31">
        <f>('1-Kurs'!I168/'1-Kurs'!I$8)^(12/COUNT('1-Kurs'!H$9:H168))-1</f>
        <v>8.0816124429584191E-2</v>
      </c>
      <c r="J156" s="31">
        <f>('1-Kurs'!J168/'1-Kurs'!J$8)^(12/COUNT('1-Kurs'!I$9:I168))-1</f>
        <v>3.8498595259753632E-2</v>
      </c>
      <c r="K156" s="31">
        <f>('1-Kurs'!K168/'1-Kurs'!K$8)^(12/COUNT('1-Kurs'!J$9:J168))-1</f>
        <v>-4.2154726331960268E-2</v>
      </c>
      <c r="L156" s="31">
        <f>('1-Kurs'!L168/'1-Kurs'!L$8)^(12/COUNT('1-Kurs'!K$9:K168))-1</f>
        <v>5.040221803938949E-2</v>
      </c>
      <c r="M156" s="31">
        <f>('1-Kurs'!M168/'1-Kurs'!M$8)^(12/COUNT('1-Kurs'!L$9:L168))-1</f>
        <v>1.638010652023425E-2</v>
      </c>
      <c r="N156" s="31">
        <f>('1-Kurs'!N168/'1-Kurs'!N$8)^(12/COUNT('1-Kurs'!M$9:M168))-1</f>
        <v>4.9831535840295649E-2</v>
      </c>
      <c r="O156" s="31">
        <f>('1-Kurs'!O168/'1-Kurs'!O$8)^(12/COUNT('1-Kurs'!N$9:N168))-1</f>
        <v>2.8387748497488374E-2</v>
      </c>
      <c r="P156" s="31">
        <f>('1-Kurs'!P168/'1-Kurs'!P$8)^(12/COUNT('1-Kurs'!O$9:O168))-1</f>
        <v>7.7944061258210073E-2</v>
      </c>
      <c r="Q156" s="31">
        <f>('1-Kurs'!Q168/'1-Kurs'!Q$8)^(12/COUNT('1-Kurs'!P$9:P168))-1</f>
        <v>0.1171004569850862</v>
      </c>
      <c r="R156" s="31">
        <f>('1-Kurs'!R168/'1-Kurs'!R$8)^(12/COUNT('1-Kurs'!Q$9:Q168))-1</f>
        <v>2.2191125911922516E-2</v>
      </c>
      <c r="S156" s="31">
        <f>('1-Kurs'!S168/'1-Kurs'!S$8)^(12/COUNT('1-Kurs'!R$9:R168))-1</f>
        <v>7.4115415852886057E-2</v>
      </c>
      <c r="T156" s="31">
        <f>('1-Kurs'!T168/'1-Kurs'!T$8)^(12/COUNT('1-Kurs'!S$9:S168))-1</f>
        <v>0.14212550063561302</v>
      </c>
      <c r="U156" s="31">
        <f>('1-Kurs'!U168/'1-Kurs'!U$8)^(12/COUNT('1-Kurs'!T$9:T168))-1</f>
        <v>-2.8085066295554184E-2</v>
      </c>
      <c r="V156" s="31">
        <f>('1-Kurs'!V168/'1-Kurs'!V$8)^(12/COUNT('1-Kurs'!U$9:U168))-1</f>
        <v>0.13591724100808888</v>
      </c>
      <c r="W156" s="31">
        <f>('1-Kurs'!W168/'1-Kurs'!W$8)^(12/COUNT('1-Kurs'!V$9:V168))-1</f>
        <v>-1.5417975192325906E-2</v>
      </c>
      <c r="X156" s="31">
        <f>('1-Kurs'!X168/'1-Kurs'!X$8)^(12/COUNT('1-Kurs'!W$9:W168))-1</f>
        <v>-5.6530355504733065E-2</v>
      </c>
      <c r="Y156" s="31">
        <f>('1-Kurs'!Y168/'1-Kurs'!Y$8)^(12/COUNT('1-Kurs'!X$9:X168))-1</f>
        <v>4.8809678324563954E-3</v>
      </c>
      <c r="Z156" s="31">
        <f>('1-Kurs'!Z168/'1-Kurs'!Z$8)^(12/COUNT('1-Kurs'!Y$9:Y168))-1</f>
        <v>0.11305143052429467</v>
      </c>
      <c r="AA156" s="31">
        <f>('1-Kurs'!AA168/'1-Kurs'!AA$8)^(12/COUNT('1-Kurs'!Z$9:Z168))-1</f>
        <v>6.1299195751659763E-2</v>
      </c>
      <c r="AB156" s="31">
        <f>('1-Kurs'!AB168/'1-Kurs'!AB$8)^(12/COUNT('1-Kurs'!A$9:A168))-1</f>
        <v>6.3761500937341786E-2</v>
      </c>
      <c r="AC156" s="31">
        <f>('1-Kurs'!AC168/'1-Kurs'!AC$8)^(12/COUNT('1-Kurs'!B$9:B168))-1</f>
        <v>7.2721664794855423E-2</v>
      </c>
      <c r="AD156" s="31">
        <f>SUMPRODUCT(B156:AA156,'1-Kurs'!$B$6:$AA$6)</f>
        <v>3.6290403971039581E-2</v>
      </c>
      <c r="AE156" s="31">
        <f t="shared" si="2"/>
        <v>2.7471096966302205E-2</v>
      </c>
    </row>
    <row r="157" spans="1:31" ht="12.75" x14ac:dyDescent="0.2">
      <c r="A157" s="9">
        <f>'2-artRendite'!A169</f>
        <v>38135</v>
      </c>
      <c r="B157" s="31">
        <f>('1-Kurs'!B169/'1-Kurs'!B$8)^(12/COUNT('1-Kurs'!A$9:A169))-1</f>
        <v>-7.1214343397233426E-3</v>
      </c>
      <c r="C157" s="31">
        <f>('1-Kurs'!C169/'1-Kurs'!C$8)^(12/COUNT('1-Kurs'!B$9:B169))-1</f>
        <v>0.14509663451259214</v>
      </c>
      <c r="D157" s="31">
        <f>('1-Kurs'!D169/'1-Kurs'!D$8)^(12/COUNT('1-Kurs'!C$9:C169))-1</f>
        <v>-3.6397407990330088E-2</v>
      </c>
      <c r="E157" s="31">
        <f>('1-Kurs'!E169/'1-Kurs'!E$8)^(12/COUNT('1-Kurs'!D$9:D169))-1</f>
        <v>6.0636879733137805E-2</v>
      </c>
      <c r="F157" s="31">
        <f>('1-Kurs'!F169/'1-Kurs'!F$8)^(12/COUNT('1-Kurs'!E$9:E169))-1</f>
        <v>-4.48552875816981E-2</v>
      </c>
      <c r="G157" s="31">
        <f>('1-Kurs'!G169/'1-Kurs'!G$8)^(12/COUNT('1-Kurs'!F$9:F169))-1</f>
        <v>-2.4180989877666481E-2</v>
      </c>
      <c r="H157" s="31">
        <f>('1-Kurs'!H169/'1-Kurs'!H$8)^(12/COUNT('1-Kurs'!G$9:G169))-1</f>
        <v>5.9869774701544198E-3</v>
      </c>
      <c r="I157" s="31">
        <f>('1-Kurs'!I169/'1-Kurs'!I$8)^(12/COUNT('1-Kurs'!H$9:H169))-1</f>
        <v>8.5294596629806207E-2</v>
      </c>
      <c r="J157" s="31">
        <f>('1-Kurs'!J169/'1-Kurs'!J$8)^(12/COUNT('1-Kurs'!I$9:I169))-1</f>
        <v>3.4913009502650416E-2</v>
      </c>
      <c r="K157" s="31">
        <f>('1-Kurs'!K169/'1-Kurs'!K$8)^(12/COUNT('1-Kurs'!J$9:J169))-1</f>
        <v>-4.1326881365662649E-2</v>
      </c>
      <c r="L157" s="31">
        <f>('1-Kurs'!L169/'1-Kurs'!L$8)^(12/COUNT('1-Kurs'!K$9:K169))-1</f>
        <v>5.5900433734358046E-2</v>
      </c>
      <c r="M157" s="31">
        <f>('1-Kurs'!M169/'1-Kurs'!M$8)^(12/COUNT('1-Kurs'!L$9:L169))-1</f>
        <v>2.2373609759306801E-2</v>
      </c>
      <c r="N157" s="31">
        <f>('1-Kurs'!N169/'1-Kurs'!N$8)^(12/COUNT('1-Kurs'!M$9:M169))-1</f>
        <v>5.6731606190029371E-2</v>
      </c>
      <c r="O157" s="31">
        <f>('1-Kurs'!O169/'1-Kurs'!O$8)^(12/COUNT('1-Kurs'!N$9:N169))-1</f>
        <v>2.8521321907071906E-2</v>
      </c>
      <c r="P157" s="31">
        <f>('1-Kurs'!P169/'1-Kurs'!P$8)^(12/COUNT('1-Kurs'!O$9:O169))-1</f>
        <v>6.0083986162598357E-2</v>
      </c>
      <c r="Q157" s="31">
        <f>('1-Kurs'!Q169/'1-Kurs'!Q$8)^(12/COUNT('1-Kurs'!P$9:P169))-1</f>
        <v>9.8630383375090114E-2</v>
      </c>
      <c r="R157" s="31">
        <f>('1-Kurs'!R169/'1-Kurs'!R$8)^(12/COUNT('1-Kurs'!Q$9:Q169))-1</f>
        <v>9.1711716242173225E-3</v>
      </c>
      <c r="S157" s="31">
        <f>('1-Kurs'!S169/'1-Kurs'!S$8)^(12/COUNT('1-Kurs'!R$9:R169))-1</f>
        <v>7.495985507320535E-2</v>
      </c>
      <c r="T157" s="31">
        <f>('1-Kurs'!T169/'1-Kurs'!T$8)^(12/COUNT('1-Kurs'!S$9:S169))-1</f>
        <v>0.14633934891140532</v>
      </c>
      <c r="U157" s="31">
        <f>('1-Kurs'!U169/'1-Kurs'!U$8)^(12/COUNT('1-Kurs'!T$9:T169))-1</f>
        <v>-3.3238557530672397E-2</v>
      </c>
      <c r="V157" s="31">
        <f>('1-Kurs'!V169/'1-Kurs'!V$8)^(12/COUNT('1-Kurs'!U$9:U169))-1</f>
        <v>0.14126119424536299</v>
      </c>
      <c r="W157" s="31">
        <f>('1-Kurs'!W169/'1-Kurs'!W$8)^(12/COUNT('1-Kurs'!V$9:V169))-1</f>
        <v>-1.1099533400106831E-2</v>
      </c>
      <c r="X157" s="31">
        <f>('1-Kurs'!X169/'1-Kurs'!X$8)^(12/COUNT('1-Kurs'!W$9:W169))-1</f>
        <v>-5.3587029667310215E-2</v>
      </c>
      <c r="Y157" s="31">
        <f>('1-Kurs'!Y169/'1-Kurs'!Y$8)^(12/COUNT('1-Kurs'!X$9:X169))-1</f>
        <v>1.7110190410690285E-2</v>
      </c>
      <c r="Z157" s="31">
        <f>('1-Kurs'!Z169/'1-Kurs'!Z$8)^(12/COUNT('1-Kurs'!Y$9:Y169))-1</f>
        <v>0.11595851723996109</v>
      </c>
      <c r="AA157" s="31">
        <f>('1-Kurs'!AA169/'1-Kurs'!AA$8)^(12/COUNT('1-Kurs'!Z$9:Z169))-1</f>
        <v>6.5020399987359756E-2</v>
      </c>
      <c r="AB157" s="31">
        <f>('1-Kurs'!AB169/'1-Kurs'!AB$8)^(12/COUNT('1-Kurs'!A$9:A169))-1</f>
        <v>6.5125789833201608E-2</v>
      </c>
      <c r="AC157" s="31">
        <f>('1-Kurs'!AC169/'1-Kurs'!AC$8)^(12/COUNT('1-Kurs'!B$9:B169))-1</f>
        <v>7.3598600630110367E-2</v>
      </c>
      <c r="AD157" s="31">
        <f>SUMPRODUCT(B157:AA157,'1-Kurs'!$B$6:$AA$6)</f>
        <v>3.7391653642916446E-2</v>
      </c>
      <c r="AE157" s="31">
        <f t="shared" si="2"/>
        <v>2.7734136190285162E-2</v>
      </c>
    </row>
    <row r="158" spans="1:31" ht="12.75" x14ac:dyDescent="0.2">
      <c r="A158" s="9">
        <f>'2-artRendite'!A170</f>
        <v>38168</v>
      </c>
      <c r="B158" s="31">
        <f>('1-Kurs'!B170/'1-Kurs'!B$8)^(12/COUNT('1-Kurs'!A$9:A170))-1</f>
        <v>-5.644989480100171E-3</v>
      </c>
      <c r="C158" s="31">
        <f>('1-Kurs'!C170/'1-Kurs'!C$8)^(12/COUNT('1-Kurs'!B$9:B170))-1</f>
        <v>0.14121415564990603</v>
      </c>
      <c r="D158" s="31">
        <f>('1-Kurs'!D170/'1-Kurs'!D$8)^(12/COUNT('1-Kurs'!C$9:C170))-1</f>
        <v>-4.7157079578878935E-2</v>
      </c>
      <c r="E158" s="31">
        <f>('1-Kurs'!E170/'1-Kurs'!E$8)^(12/COUNT('1-Kurs'!D$9:D170))-1</f>
        <v>5.5924888624502955E-2</v>
      </c>
      <c r="F158" s="31">
        <f>('1-Kurs'!F170/'1-Kurs'!F$8)^(12/COUNT('1-Kurs'!E$9:E170))-1</f>
        <v>-5.5641870460329201E-2</v>
      </c>
      <c r="G158" s="31">
        <f>('1-Kurs'!G170/'1-Kurs'!G$8)^(12/COUNT('1-Kurs'!F$9:F170))-1</f>
        <v>-3.708956152067E-2</v>
      </c>
      <c r="H158" s="31">
        <f>('1-Kurs'!H170/'1-Kurs'!H$8)^(12/COUNT('1-Kurs'!G$9:G170))-1</f>
        <v>5.6761143505703604E-3</v>
      </c>
      <c r="I158" s="31">
        <f>('1-Kurs'!I170/'1-Kurs'!I$8)^(12/COUNT('1-Kurs'!H$9:H170))-1</f>
        <v>8.5708036959665446E-2</v>
      </c>
      <c r="J158" s="31">
        <f>('1-Kurs'!J170/'1-Kurs'!J$8)^(12/COUNT('1-Kurs'!I$9:I170))-1</f>
        <v>2.9578436347869941E-2</v>
      </c>
      <c r="K158" s="31">
        <f>('1-Kurs'!K170/'1-Kurs'!K$8)^(12/COUNT('1-Kurs'!J$9:J170))-1</f>
        <v>-3.9373805122718375E-2</v>
      </c>
      <c r="L158" s="31">
        <f>('1-Kurs'!L170/'1-Kurs'!L$8)^(12/COUNT('1-Kurs'!K$9:K170))-1</f>
        <v>5.3060524654305885E-2</v>
      </c>
      <c r="M158" s="31">
        <f>('1-Kurs'!M170/'1-Kurs'!M$8)^(12/COUNT('1-Kurs'!L$9:L170))-1</f>
        <v>1.8163530965200181E-2</v>
      </c>
      <c r="N158" s="31">
        <f>('1-Kurs'!N170/'1-Kurs'!N$8)^(12/COUNT('1-Kurs'!M$9:M170))-1</f>
        <v>7.4469185890064793E-2</v>
      </c>
      <c r="O158" s="31">
        <f>('1-Kurs'!O170/'1-Kurs'!O$8)^(12/COUNT('1-Kurs'!N$9:N170))-1</f>
        <v>2.4155635872241232E-2</v>
      </c>
      <c r="P158" s="31">
        <f>('1-Kurs'!P170/'1-Kurs'!P$8)^(12/COUNT('1-Kurs'!O$9:O170))-1</f>
        <v>6.2716593953367816E-2</v>
      </c>
      <c r="Q158" s="31">
        <f>('1-Kurs'!Q170/'1-Kurs'!Q$8)^(12/COUNT('1-Kurs'!P$9:P170))-1</f>
        <v>0.1020003936884577</v>
      </c>
      <c r="R158" s="31">
        <f>('1-Kurs'!R170/'1-Kurs'!R$8)^(12/COUNT('1-Kurs'!Q$9:Q170))-1</f>
        <v>8.6441922156306195E-3</v>
      </c>
      <c r="S158" s="31">
        <f>('1-Kurs'!S170/'1-Kurs'!S$8)^(12/COUNT('1-Kurs'!R$9:R170))-1</f>
        <v>7.6374740821591347E-2</v>
      </c>
      <c r="T158" s="31">
        <f>('1-Kurs'!T170/'1-Kurs'!T$8)^(12/COUNT('1-Kurs'!S$9:S170))-1</f>
        <v>0.13892507045053004</v>
      </c>
      <c r="U158" s="31">
        <f>('1-Kurs'!U170/'1-Kurs'!U$8)^(12/COUNT('1-Kurs'!T$9:T170))-1</f>
        <v>-3.8358846463080631E-2</v>
      </c>
      <c r="V158" s="31">
        <f>('1-Kurs'!V170/'1-Kurs'!V$8)^(12/COUNT('1-Kurs'!U$9:U170))-1</f>
        <v>0.13424371688734049</v>
      </c>
      <c r="W158" s="31">
        <f>('1-Kurs'!W170/'1-Kurs'!W$8)^(12/COUNT('1-Kurs'!V$9:V170))-1</f>
        <v>-1.9617166023665811E-2</v>
      </c>
      <c r="X158" s="31">
        <f>('1-Kurs'!X170/'1-Kurs'!X$8)^(12/COUNT('1-Kurs'!W$9:W170))-1</f>
        <v>-6.0006992060661957E-2</v>
      </c>
      <c r="Y158" s="31">
        <f>('1-Kurs'!Y170/'1-Kurs'!Y$8)^(12/COUNT('1-Kurs'!X$9:X170))-1</f>
        <v>1.7876152163280645E-2</v>
      </c>
      <c r="Z158" s="31">
        <f>('1-Kurs'!Z170/'1-Kurs'!Z$8)^(12/COUNT('1-Kurs'!Y$9:Y170))-1</f>
        <v>0.11121494609395111</v>
      </c>
      <c r="AA158" s="31">
        <f>('1-Kurs'!AA170/'1-Kurs'!AA$8)^(12/COUNT('1-Kurs'!Z$9:Z170))-1</f>
        <v>6.2908156924578185E-2</v>
      </c>
      <c r="AB158" s="31">
        <f>('1-Kurs'!AB170/'1-Kurs'!AB$8)^(12/COUNT('1-Kurs'!A$9:A170))-1</f>
        <v>6.2242179801127451E-2</v>
      </c>
      <c r="AC158" s="31">
        <f>('1-Kurs'!AC170/'1-Kurs'!AC$8)^(12/COUNT('1-Kurs'!B$9:B170))-1</f>
        <v>6.9767255321407262E-2</v>
      </c>
      <c r="AD158" s="31">
        <f>SUMPRODUCT(B158:AA158,'1-Kurs'!$B$6:$AA$6)</f>
        <v>3.4614006223190379E-2</v>
      </c>
      <c r="AE158" s="31">
        <f t="shared" si="2"/>
        <v>2.7628173577937072E-2</v>
      </c>
    </row>
    <row r="159" spans="1:31" ht="12.75" x14ac:dyDescent="0.2">
      <c r="A159" s="9">
        <f>'2-artRendite'!A171</f>
        <v>38198</v>
      </c>
      <c r="B159" s="31">
        <f>('1-Kurs'!B171/'1-Kurs'!B$8)^(12/COUNT('1-Kurs'!A$9:A171))-1</f>
        <v>-6.5761973722572309E-3</v>
      </c>
      <c r="C159" s="31">
        <f>('1-Kurs'!C171/'1-Kurs'!C$8)^(12/COUNT('1-Kurs'!B$9:B171))-1</f>
        <v>0.15165187597505181</v>
      </c>
      <c r="D159" s="31">
        <f>('1-Kurs'!D171/'1-Kurs'!D$8)^(12/COUNT('1-Kurs'!C$9:C171))-1</f>
        <v>-5.5529176193716889E-2</v>
      </c>
      <c r="E159" s="31">
        <f>('1-Kurs'!E171/'1-Kurs'!E$8)^(12/COUNT('1-Kurs'!D$9:D171))-1</f>
        <v>6.185856188802874E-2</v>
      </c>
      <c r="F159" s="31">
        <f>('1-Kurs'!F171/'1-Kurs'!F$8)^(12/COUNT('1-Kurs'!E$9:E171))-1</f>
        <v>-6.8300051793811933E-2</v>
      </c>
      <c r="G159" s="31">
        <f>('1-Kurs'!G171/'1-Kurs'!G$8)^(12/COUNT('1-Kurs'!F$9:F171))-1</f>
        <v>-4.7057125589102577E-2</v>
      </c>
      <c r="H159" s="31">
        <f>('1-Kurs'!H171/'1-Kurs'!H$8)^(12/COUNT('1-Kurs'!G$9:G171))-1</f>
        <v>5.3514307304185493E-3</v>
      </c>
      <c r="I159" s="31">
        <f>('1-Kurs'!I171/'1-Kurs'!I$8)^(12/COUNT('1-Kurs'!H$9:H171))-1</f>
        <v>9.5525524686460139E-2</v>
      </c>
      <c r="J159" s="31">
        <f>('1-Kurs'!J171/'1-Kurs'!J$8)^(12/COUNT('1-Kurs'!I$9:I171))-1</f>
        <v>2.2615072827338212E-2</v>
      </c>
      <c r="K159" s="31">
        <f>('1-Kurs'!K171/'1-Kurs'!K$8)^(12/COUNT('1-Kurs'!J$9:J171))-1</f>
        <v>-3.7364874578255214E-2</v>
      </c>
      <c r="L159" s="31">
        <f>('1-Kurs'!L171/'1-Kurs'!L$8)^(12/COUNT('1-Kurs'!K$9:K171))-1</f>
        <v>5.3066476962540854E-2</v>
      </c>
      <c r="M159" s="31">
        <f>('1-Kurs'!M171/'1-Kurs'!M$8)^(12/COUNT('1-Kurs'!L$9:L171))-1</f>
        <v>1.7379050117680706E-2</v>
      </c>
      <c r="N159" s="31">
        <f>('1-Kurs'!N171/'1-Kurs'!N$8)^(12/COUNT('1-Kurs'!M$9:M171))-1</f>
        <v>6.6463653170848014E-2</v>
      </c>
      <c r="O159" s="31">
        <f>('1-Kurs'!O171/'1-Kurs'!O$8)^(12/COUNT('1-Kurs'!N$9:N171))-1</f>
        <v>3.3481201827944451E-2</v>
      </c>
      <c r="P159" s="31">
        <f>('1-Kurs'!P171/'1-Kurs'!P$8)^(12/COUNT('1-Kurs'!O$9:O171))-1</f>
        <v>4.982033085440829E-2</v>
      </c>
      <c r="Q159" s="31">
        <f>('1-Kurs'!Q171/'1-Kurs'!Q$8)^(12/COUNT('1-Kurs'!P$9:P171))-1</f>
        <v>8.879135298793317E-2</v>
      </c>
      <c r="R159" s="31">
        <f>('1-Kurs'!R171/'1-Kurs'!R$8)^(12/COUNT('1-Kurs'!Q$9:Q171))-1</f>
        <v>-4.4271708724002989E-3</v>
      </c>
      <c r="S159" s="31">
        <f>('1-Kurs'!S171/'1-Kurs'!S$8)^(12/COUNT('1-Kurs'!R$9:R171))-1</f>
        <v>8.1848532490919501E-2</v>
      </c>
      <c r="T159" s="31">
        <f>('1-Kurs'!T171/'1-Kurs'!T$8)^(12/COUNT('1-Kurs'!S$9:S171))-1</f>
        <v>0.14914521658537816</v>
      </c>
      <c r="U159" s="31">
        <f>('1-Kurs'!U171/'1-Kurs'!U$8)^(12/COUNT('1-Kurs'!T$9:T171))-1</f>
        <v>-4.5188043010394696E-2</v>
      </c>
      <c r="V159" s="31">
        <f>('1-Kurs'!V171/'1-Kurs'!V$8)^(12/COUNT('1-Kurs'!U$9:U171))-1</f>
        <v>0.14730754337887775</v>
      </c>
      <c r="W159" s="31">
        <f>('1-Kurs'!W171/'1-Kurs'!W$8)^(12/COUNT('1-Kurs'!V$9:V171))-1</f>
        <v>-1.5872203101173432E-2</v>
      </c>
      <c r="X159" s="31">
        <f>('1-Kurs'!X171/'1-Kurs'!X$8)^(12/COUNT('1-Kurs'!W$9:W171))-1</f>
        <v>-4.532015425858904E-2</v>
      </c>
      <c r="Y159" s="31">
        <f>('1-Kurs'!Y171/'1-Kurs'!Y$8)^(12/COUNT('1-Kurs'!X$9:X171))-1</f>
        <v>2.3085766449367329E-2</v>
      </c>
      <c r="Z159" s="31">
        <f>('1-Kurs'!Z171/'1-Kurs'!Z$8)^(12/COUNT('1-Kurs'!Y$9:Y171))-1</f>
        <v>0.11426364339800354</v>
      </c>
      <c r="AA159" s="31">
        <f>('1-Kurs'!AA171/'1-Kurs'!AA$8)^(12/COUNT('1-Kurs'!Z$9:Z171))-1</f>
        <v>6.3704492843822402E-2</v>
      </c>
      <c r="AB159" s="31">
        <f>('1-Kurs'!AB171/'1-Kurs'!AB$8)^(12/COUNT('1-Kurs'!A$9:A171))-1</f>
        <v>6.2355437103577049E-2</v>
      </c>
      <c r="AC159" s="31">
        <f>('1-Kurs'!AC171/'1-Kurs'!AC$8)^(12/COUNT('1-Kurs'!B$9:B171))-1</f>
        <v>7.0704079789926988E-2</v>
      </c>
      <c r="AD159" s="31">
        <f>SUMPRODUCT(B159:AA159,'1-Kurs'!$B$6:$AA$6)</f>
        <v>3.4604797323281554E-2</v>
      </c>
      <c r="AE159" s="31">
        <f t="shared" si="2"/>
        <v>2.7750639780295495E-2</v>
      </c>
    </row>
    <row r="160" spans="1:31" ht="12.75" x14ac:dyDescent="0.2">
      <c r="A160" s="9">
        <f>'2-artRendite'!A172</f>
        <v>38230</v>
      </c>
      <c r="B160" s="31">
        <f>('1-Kurs'!B172/'1-Kurs'!B$8)^(12/COUNT('1-Kurs'!A$9:A172))-1</f>
        <v>-6.7459345213322086E-3</v>
      </c>
      <c r="C160" s="31">
        <f>('1-Kurs'!C172/'1-Kurs'!C$8)^(12/COUNT('1-Kurs'!B$9:B172))-1</f>
        <v>0.15216239252335528</v>
      </c>
      <c r="D160" s="31">
        <f>('1-Kurs'!D172/'1-Kurs'!D$8)^(12/COUNT('1-Kurs'!C$9:C172))-1</f>
        <v>-5.2409435898384427E-2</v>
      </c>
      <c r="E160" s="31">
        <f>('1-Kurs'!E172/'1-Kurs'!E$8)^(12/COUNT('1-Kurs'!D$9:D172))-1</f>
        <v>6.0686414416677437E-2</v>
      </c>
      <c r="F160" s="31">
        <f>('1-Kurs'!F172/'1-Kurs'!F$8)^(12/COUNT('1-Kurs'!E$9:E172))-1</f>
        <v>-6.4963574714528183E-2</v>
      </c>
      <c r="G160" s="31">
        <f>('1-Kurs'!G172/'1-Kurs'!G$8)^(12/COUNT('1-Kurs'!F$9:F172))-1</f>
        <v>-3.2463534569456498E-2</v>
      </c>
      <c r="H160" s="31">
        <f>('1-Kurs'!H172/'1-Kurs'!H$8)^(12/COUNT('1-Kurs'!G$9:G172))-1</f>
        <v>8.8349355302281829E-3</v>
      </c>
      <c r="I160" s="31">
        <f>('1-Kurs'!I172/'1-Kurs'!I$8)^(12/COUNT('1-Kurs'!H$9:H172))-1</f>
        <v>9.1056118085073967E-2</v>
      </c>
      <c r="J160" s="31">
        <f>('1-Kurs'!J172/'1-Kurs'!J$8)^(12/COUNT('1-Kurs'!I$9:I172))-1</f>
        <v>2.1613876818203925E-2</v>
      </c>
      <c r="K160" s="31">
        <f>('1-Kurs'!K172/'1-Kurs'!K$8)^(12/COUNT('1-Kurs'!J$9:J172))-1</f>
        <v>-4.0430546317309135E-2</v>
      </c>
      <c r="L160" s="31">
        <f>('1-Kurs'!L172/'1-Kurs'!L$8)^(12/COUNT('1-Kurs'!K$9:K172))-1</f>
        <v>4.9198511712370108E-2</v>
      </c>
      <c r="M160" s="31">
        <f>('1-Kurs'!M172/'1-Kurs'!M$8)^(12/COUNT('1-Kurs'!L$9:L172))-1</f>
        <v>4.5662087723379319E-3</v>
      </c>
      <c r="N160" s="31">
        <f>('1-Kurs'!N172/'1-Kurs'!N$8)^(12/COUNT('1-Kurs'!M$9:M172))-1</f>
        <v>5.844547997105054E-2</v>
      </c>
      <c r="O160" s="31">
        <f>('1-Kurs'!O172/'1-Kurs'!O$8)^(12/COUNT('1-Kurs'!N$9:N172))-1</f>
        <v>3.58344831748445E-2</v>
      </c>
      <c r="P160" s="31">
        <f>('1-Kurs'!P172/'1-Kurs'!P$8)^(12/COUNT('1-Kurs'!O$9:O172))-1</f>
        <v>5.7121594000630882E-2</v>
      </c>
      <c r="Q160" s="31">
        <f>('1-Kurs'!Q172/'1-Kurs'!Q$8)^(12/COUNT('1-Kurs'!P$9:P172))-1</f>
        <v>9.0879230592494364E-2</v>
      </c>
      <c r="R160" s="31">
        <f>('1-Kurs'!R172/'1-Kurs'!R$8)^(12/COUNT('1-Kurs'!Q$9:Q172))-1</f>
        <v>1.0919758130860657E-2</v>
      </c>
      <c r="S160" s="31">
        <f>('1-Kurs'!S172/'1-Kurs'!S$8)^(12/COUNT('1-Kurs'!R$9:R172))-1</f>
        <v>7.8616615187702577E-2</v>
      </c>
      <c r="T160" s="31">
        <f>('1-Kurs'!T172/'1-Kurs'!T$8)^(12/COUNT('1-Kurs'!S$9:S172))-1</f>
        <v>0.13889872372751255</v>
      </c>
      <c r="U160" s="31">
        <f>('1-Kurs'!U172/'1-Kurs'!U$8)^(12/COUNT('1-Kurs'!T$9:T172))-1</f>
        <v>-4.5833486663570455E-2</v>
      </c>
      <c r="V160" s="31">
        <f>('1-Kurs'!V172/'1-Kurs'!V$8)^(12/COUNT('1-Kurs'!U$9:U172))-1</f>
        <v>0.14478491603854238</v>
      </c>
      <c r="W160" s="31">
        <f>('1-Kurs'!W172/'1-Kurs'!W$8)^(12/COUNT('1-Kurs'!V$9:V172))-1</f>
        <v>-2.1431684721636812E-2</v>
      </c>
      <c r="X160" s="31">
        <f>('1-Kurs'!X172/'1-Kurs'!X$8)^(12/COUNT('1-Kurs'!W$9:W172))-1</f>
        <v>-4.4421450769543847E-2</v>
      </c>
      <c r="Y160" s="31">
        <f>('1-Kurs'!Y172/'1-Kurs'!Y$8)^(12/COUNT('1-Kurs'!X$9:X172))-1</f>
        <v>2.230063385593084E-2</v>
      </c>
      <c r="Z160" s="31">
        <f>('1-Kurs'!Z172/'1-Kurs'!Z$8)^(12/COUNT('1-Kurs'!Y$9:Y172))-1</f>
        <v>0.11850015675228653</v>
      </c>
      <c r="AA160" s="31">
        <f>('1-Kurs'!AA172/'1-Kurs'!AA$8)^(12/COUNT('1-Kurs'!Z$9:Z172))-1</f>
        <v>6.4904165632387656E-2</v>
      </c>
      <c r="AB160" s="31">
        <f>('1-Kurs'!AB172/'1-Kurs'!AB$8)^(12/COUNT('1-Kurs'!A$9:A172))-1</f>
        <v>6.2579978180594908E-2</v>
      </c>
      <c r="AC160" s="31">
        <f>('1-Kurs'!AC172/'1-Kurs'!AC$8)^(12/COUNT('1-Kurs'!B$9:B172))-1</f>
        <v>6.8818653047477252E-2</v>
      </c>
      <c r="AD160" s="31">
        <f>SUMPRODUCT(B160:AA160,'1-Kurs'!$B$6:$AA$6)</f>
        <v>3.4639406413335724E-2</v>
      </c>
      <c r="AE160" s="31">
        <f t="shared" si="2"/>
        <v>2.7940571767259184E-2</v>
      </c>
    </row>
    <row r="161" spans="1:31" ht="12.75" x14ac:dyDescent="0.2">
      <c r="A161" s="9">
        <f>'2-artRendite'!A173</f>
        <v>38260</v>
      </c>
      <c r="B161" s="31">
        <f>('1-Kurs'!B173/'1-Kurs'!B$8)^(12/COUNT('1-Kurs'!A$9:A173))-1</f>
        <v>-1.4172798242828577E-4</v>
      </c>
      <c r="C161" s="31">
        <f>('1-Kurs'!C173/'1-Kurs'!C$8)^(12/COUNT('1-Kurs'!B$9:B173))-1</f>
        <v>0.16308912775116191</v>
      </c>
      <c r="D161" s="31">
        <f>('1-Kurs'!D173/'1-Kurs'!D$8)^(12/COUNT('1-Kurs'!C$9:C173))-1</f>
        <v>-4.3278541334046738E-2</v>
      </c>
      <c r="E161" s="31">
        <f>('1-Kurs'!E173/'1-Kurs'!E$8)^(12/COUNT('1-Kurs'!D$9:D173))-1</f>
        <v>6.7063569081648344E-2</v>
      </c>
      <c r="F161" s="31">
        <f>('1-Kurs'!F173/'1-Kurs'!F$8)^(12/COUNT('1-Kurs'!E$9:E173))-1</f>
        <v>-7.4354593062254559E-2</v>
      </c>
      <c r="G161" s="31">
        <f>('1-Kurs'!G173/'1-Kurs'!G$8)^(12/COUNT('1-Kurs'!F$9:F173))-1</f>
        <v>-4.3328801043668763E-2</v>
      </c>
      <c r="H161" s="31">
        <f>('1-Kurs'!H173/'1-Kurs'!H$8)^(12/COUNT('1-Kurs'!G$9:G173))-1</f>
        <v>1.0292455922453536E-2</v>
      </c>
      <c r="I161" s="31">
        <f>('1-Kurs'!I173/'1-Kurs'!I$8)^(12/COUNT('1-Kurs'!H$9:H173))-1</f>
        <v>0.10659125594113394</v>
      </c>
      <c r="J161" s="31">
        <f>('1-Kurs'!J173/'1-Kurs'!J$8)^(12/COUNT('1-Kurs'!I$9:I173))-1</f>
        <v>2.0326430673323292E-2</v>
      </c>
      <c r="K161" s="31">
        <f>('1-Kurs'!K173/'1-Kurs'!K$8)^(12/COUNT('1-Kurs'!J$9:J173))-1</f>
        <v>-3.4468184469497842E-2</v>
      </c>
      <c r="L161" s="31">
        <f>('1-Kurs'!L173/'1-Kurs'!L$8)^(12/COUNT('1-Kurs'!K$9:K173))-1</f>
        <v>4.8292510701005931E-2</v>
      </c>
      <c r="M161" s="31">
        <f>('1-Kurs'!M173/'1-Kurs'!M$8)^(12/COUNT('1-Kurs'!L$9:L173))-1</f>
        <v>1.7338809662168941E-2</v>
      </c>
      <c r="N161" s="31">
        <f>('1-Kurs'!N173/'1-Kurs'!N$8)^(12/COUNT('1-Kurs'!M$9:M173))-1</f>
        <v>8.0565970641786944E-2</v>
      </c>
      <c r="O161" s="31">
        <f>('1-Kurs'!O173/'1-Kurs'!O$8)^(12/COUNT('1-Kurs'!N$9:N173))-1</f>
        <v>3.7098531577914429E-2</v>
      </c>
      <c r="P161" s="31">
        <f>('1-Kurs'!P173/'1-Kurs'!P$8)^(12/COUNT('1-Kurs'!O$9:O173))-1</f>
        <v>4.3571392372339091E-2</v>
      </c>
      <c r="Q161" s="31">
        <f>('1-Kurs'!Q173/'1-Kurs'!Q$8)^(12/COUNT('1-Kurs'!P$9:P173))-1</f>
        <v>8.0443319335132157E-2</v>
      </c>
      <c r="R161" s="31">
        <f>('1-Kurs'!R173/'1-Kurs'!R$8)^(12/COUNT('1-Kurs'!Q$9:Q173))-1</f>
        <v>-3.2646845774458866E-3</v>
      </c>
      <c r="S161" s="31">
        <f>('1-Kurs'!S173/'1-Kurs'!S$8)^(12/COUNT('1-Kurs'!R$9:R173))-1</f>
        <v>7.9929051987513322E-2</v>
      </c>
      <c r="T161" s="31">
        <f>('1-Kurs'!T173/'1-Kurs'!T$8)^(12/COUNT('1-Kurs'!S$9:S173))-1</f>
        <v>0.15113264360374767</v>
      </c>
      <c r="U161" s="31">
        <f>('1-Kurs'!U173/'1-Kurs'!U$8)^(12/COUNT('1-Kurs'!T$9:T173))-1</f>
        <v>-4.8989731193843866E-2</v>
      </c>
      <c r="V161" s="31">
        <f>('1-Kurs'!V173/'1-Kurs'!V$8)^(12/COUNT('1-Kurs'!U$9:U173))-1</f>
        <v>0.15786962041016706</v>
      </c>
      <c r="W161" s="31">
        <f>('1-Kurs'!W173/'1-Kurs'!W$8)^(12/COUNT('1-Kurs'!V$9:V173))-1</f>
        <v>-1.2183102793271061E-2</v>
      </c>
      <c r="X161" s="31">
        <f>('1-Kurs'!X173/'1-Kurs'!X$8)^(12/COUNT('1-Kurs'!W$9:W173))-1</f>
        <v>-5.434615741291704E-2</v>
      </c>
      <c r="Y161" s="31">
        <f>('1-Kurs'!Y173/'1-Kurs'!Y$8)^(12/COUNT('1-Kurs'!X$9:X173))-1</f>
        <v>2.8259772302758668E-2</v>
      </c>
      <c r="Z161" s="31">
        <f>('1-Kurs'!Z173/'1-Kurs'!Z$8)^(12/COUNT('1-Kurs'!Y$9:Y173))-1</f>
        <v>0.11802953728242249</v>
      </c>
      <c r="AA161" s="31">
        <f>('1-Kurs'!AA173/'1-Kurs'!AA$8)^(12/COUNT('1-Kurs'!Z$9:Z173))-1</f>
        <v>6.6700488149923576E-2</v>
      </c>
      <c r="AB161" s="31">
        <f>('1-Kurs'!AB173/'1-Kurs'!AB$8)^(12/COUNT('1-Kurs'!A$9:A173))-1</f>
        <v>6.5216890397172378E-2</v>
      </c>
      <c r="AC161" s="31">
        <f>('1-Kurs'!AC173/'1-Kurs'!AC$8)^(12/COUNT('1-Kurs'!B$9:B173))-1</f>
        <v>7.3545708712553726E-2</v>
      </c>
      <c r="AD161" s="31">
        <f>SUMPRODUCT(B161:AA161,'1-Kurs'!$B$6:$AA$6)</f>
        <v>3.7009190904893359E-2</v>
      </c>
      <c r="AE161" s="31">
        <f t="shared" ref="AE161:AE224" si="3">AB161-AD161</f>
        <v>2.8207699492279019E-2</v>
      </c>
    </row>
    <row r="162" spans="1:31" ht="12.75" x14ac:dyDescent="0.2">
      <c r="A162" s="9">
        <f>'2-artRendite'!A174</f>
        <v>38289</v>
      </c>
      <c r="B162" s="31">
        <f>('1-Kurs'!B174/'1-Kurs'!B$8)^(12/COUNT('1-Kurs'!A$9:A174))-1</f>
        <v>-7.6684628904610808E-4</v>
      </c>
      <c r="C162" s="31">
        <f>('1-Kurs'!C174/'1-Kurs'!C$8)^(12/COUNT('1-Kurs'!B$9:B174))-1</f>
        <v>0.16903416024241347</v>
      </c>
      <c r="D162" s="31">
        <f>('1-Kurs'!D174/'1-Kurs'!D$8)^(12/COUNT('1-Kurs'!C$9:C174))-1</f>
        <v>-4.9924213853057453E-2</v>
      </c>
      <c r="E162" s="31">
        <f>('1-Kurs'!E174/'1-Kurs'!E$8)^(12/COUNT('1-Kurs'!D$9:D174))-1</f>
        <v>6.3458654125144509E-2</v>
      </c>
      <c r="F162" s="31">
        <f>('1-Kurs'!F174/'1-Kurs'!F$8)^(12/COUNT('1-Kurs'!E$9:E174))-1</f>
        <v>-7.4814094950305998E-2</v>
      </c>
      <c r="G162" s="31">
        <f>('1-Kurs'!G174/'1-Kurs'!G$8)^(12/COUNT('1-Kurs'!F$9:F174))-1</f>
        <v>-4.5050374209522182E-2</v>
      </c>
      <c r="H162" s="31">
        <f>('1-Kurs'!H174/'1-Kurs'!H$8)^(12/COUNT('1-Kurs'!G$9:G174))-1</f>
        <v>1.1880495699135629E-2</v>
      </c>
      <c r="I162" s="31">
        <f>('1-Kurs'!I174/'1-Kurs'!I$8)^(12/COUNT('1-Kurs'!H$9:H174))-1</f>
        <v>0.11052303085506043</v>
      </c>
      <c r="J162" s="31">
        <f>('1-Kurs'!J174/'1-Kurs'!J$8)^(12/COUNT('1-Kurs'!I$9:I174))-1</f>
        <v>2.251966604663358E-2</v>
      </c>
      <c r="K162" s="31">
        <f>('1-Kurs'!K174/'1-Kurs'!K$8)^(12/COUNT('1-Kurs'!J$9:J174))-1</f>
        <v>-3.5877120472392776E-2</v>
      </c>
      <c r="L162" s="31">
        <f>('1-Kurs'!L174/'1-Kurs'!L$8)^(12/COUNT('1-Kurs'!K$9:K174))-1</f>
        <v>4.5633109243228054E-2</v>
      </c>
      <c r="M162" s="31">
        <f>('1-Kurs'!M174/'1-Kurs'!M$8)^(12/COUNT('1-Kurs'!L$9:L174))-1</f>
        <v>2.5851179112523548E-2</v>
      </c>
      <c r="N162" s="31">
        <f>('1-Kurs'!N174/'1-Kurs'!N$8)^(12/COUNT('1-Kurs'!M$9:M174))-1</f>
        <v>6.6428622061828424E-2</v>
      </c>
      <c r="O162" s="31">
        <f>('1-Kurs'!O174/'1-Kurs'!O$8)^(12/COUNT('1-Kurs'!N$9:N174))-1</f>
        <v>4.0847058033532724E-2</v>
      </c>
      <c r="P162" s="31">
        <f>('1-Kurs'!P174/'1-Kurs'!P$8)^(12/COUNT('1-Kurs'!O$9:O174))-1</f>
        <v>4.306081663527328E-2</v>
      </c>
      <c r="Q162" s="31">
        <f>('1-Kurs'!Q174/'1-Kurs'!Q$8)^(12/COUNT('1-Kurs'!P$9:P174))-1</f>
        <v>7.7391534230711656E-2</v>
      </c>
      <c r="R162" s="31">
        <f>('1-Kurs'!R174/'1-Kurs'!R$8)^(12/COUNT('1-Kurs'!Q$9:Q174))-1</f>
        <v>-9.8287358691451221E-4</v>
      </c>
      <c r="S162" s="31">
        <f>('1-Kurs'!S174/'1-Kurs'!S$8)^(12/COUNT('1-Kurs'!R$9:R174))-1</f>
        <v>7.5479590112930595E-2</v>
      </c>
      <c r="T162" s="31">
        <f>('1-Kurs'!T174/'1-Kurs'!T$8)^(12/COUNT('1-Kurs'!S$9:S174))-1</f>
        <v>0.15157361707248374</v>
      </c>
      <c r="U162" s="31">
        <f>('1-Kurs'!U174/'1-Kurs'!U$8)^(12/COUNT('1-Kurs'!T$9:T174))-1</f>
        <v>-4.6451527453877262E-2</v>
      </c>
      <c r="V162" s="31">
        <f>('1-Kurs'!V174/'1-Kurs'!V$8)^(12/COUNT('1-Kurs'!U$9:U174))-1</f>
        <v>0.16171148196763929</v>
      </c>
      <c r="W162" s="31">
        <f>('1-Kurs'!W174/'1-Kurs'!W$8)^(12/COUNT('1-Kurs'!V$9:V174))-1</f>
        <v>-1.5205271794654363E-2</v>
      </c>
      <c r="X162" s="31">
        <f>('1-Kurs'!X174/'1-Kurs'!X$8)^(12/COUNT('1-Kurs'!W$9:W174))-1</f>
        <v>-5.3183050798389475E-2</v>
      </c>
      <c r="Y162" s="31">
        <f>('1-Kurs'!Y174/'1-Kurs'!Y$8)^(12/COUNT('1-Kurs'!X$9:X174))-1</f>
        <v>2.5607770131250707E-2</v>
      </c>
      <c r="Z162" s="31">
        <f>('1-Kurs'!Z174/'1-Kurs'!Z$8)^(12/COUNT('1-Kurs'!Y$9:Y174))-1</f>
        <v>0.11467754855175705</v>
      </c>
      <c r="AA162" s="31">
        <f>('1-Kurs'!AA174/'1-Kurs'!AA$8)^(12/COUNT('1-Kurs'!Z$9:Z174))-1</f>
        <v>6.5359898790873228E-2</v>
      </c>
      <c r="AB162" s="31">
        <f>('1-Kurs'!AB174/'1-Kurs'!AB$8)^(12/COUNT('1-Kurs'!A$9:A174))-1</f>
        <v>6.4600360926023503E-2</v>
      </c>
      <c r="AC162" s="31">
        <f>('1-Kurs'!AC174/'1-Kurs'!AC$8)^(12/COUNT('1-Kurs'!B$9:B174))-1</f>
        <v>7.4389379519868237E-2</v>
      </c>
      <c r="AD162" s="31">
        <f>SUMPRODUCT(B162:AA162,'1-Kurs'!$B$6:$AA$6)</f>
        <v>3.6491648442471533E-2</v>
      </c>
      <c r="AE162" s="31">
        <f t="shared" si="3"/>
        <v>2.810871248355197E-2</v>
      </c>
    </row>
    <row r="163" spans="1:31" ht="12.75" x14ac:dyDescent="0.2">
      <c r="A163" s="9">
        <f>'2-artRendite'!A175</f>
        <v>38321</v>
      </c>
      <c r="B163" s="31">
        <f>('1-Kurs'!B175/'1-Kurs'!B$8)^(12/COUNT('1-Kurs'!A$9:A175))-1</f>
        <v>1.5340480938808021E-4</v>
      </c>
      <c r="C163" s="31">
        <f>('1-Kurs'!C175/'1-Kurs'!C$8)^(12/COUNT('1-Kurs'!B$9:B175))-1</f>
        <v>0.16309922063956783</v>
      </c>
      <c r="D163" s="31">
        <f>('1-Kurs'!D175/'1-Kurs'!D$8)^(12/COUNT('1-Kurs'!C$9:C175))-1</f>
        <v>-3.356866905695377E-2</v>
      </c>
      <c r="E163" s="31">
        <f>('1-Kurs'!E175/'1-Kurs'!E$8)^(12/COUNT('1-Kurs'!D$9:D175))-1</f>
        <v>6.920132031107018E-2</v>
      </c>
      <c r="F163" s="31">
        <f>('1-Kurs'!F175/'1-Kurs'!F$8)^(12/COUNT('1-Kurs'!E$9:E175))-1</f>
        <v>-7.7803817012189636E-2</v>
      </c>
      <c r="G163" s="31">
        <f>('1-Kurs'!G175/'1-Kurs'!G$8)^(12/COUNT('1-Kurs'!F$9:F175))-1</f>
        <v>-4.4409791362454376E-2</v>
      </c>
      <c r="H163" s="31">
        <f>('1-Kurs'!H175/'1-Kurs'!H$8)^(12/COUNT('1-Kurs'!G$9:G175))-1</f>
        <v>1.5539451331792353E-2</v>
      </c>
      <c r="I163" s="31">
        <f>('1-Kurs'!I175/'1-Kurs'!I$8)^(12/COUNT('1-Kurs'!H$9:H175))-1</f>
        <v>0.10711486770444179</v>
      </c>
      <c r="J163" s="31">
        <f>('1-Kurs'!J175/'1-Kurs'!J$8)^(12/COUNT('1-Kurs'!I$9:I175))-1</f>
        <v>1.883639310957208E-2</v>
      </c>
      <c r="K163" s="31">
        <f>('1-Kurs'!K175/'1-Kurs'!K$8)^(12/COUNT('1-Kurs'!J$9:J175))-1</f>
        <v>-2.6049875305325765E-2</v>
      </c>
      <c r="L163" s="31">
        <f>('1-Kurs'!L175/'1-Kurs'!L$8)^(12/COUNT('1-Kurs'!K$9:K175))-1</f>
        <v>4.6998573796371845E-2</v>
      </c>
      <c r="M163" s="31">
        <f>('1-Kurs'!M175/'1-Kurs'!M$8)^(12/COUNT('1-Kurs'!L$9:L175))-1</f>
        <v>1.060462833219078E-2</v>
      </c>
      <c r="N163" s="31">
        <f>('1-Kurs'!N175/'1-Kurs'!N$8)^(12/COUNT('1-Kurs'!M$9:M175))-1</f>
        <v>6.8363996124488402E-2</v>
      </c>
      <c r="O163" s="31">
        <f>('1-Kurs'!O175/'1-Kurs'!O$8)^(12/COUNT('1-Kurs'!N$9:N175))-1</f>
        <v>4.4953866900697248E-2</v>
      </c>
      <c r="P163" s="31">
        <f>('1-Kurs'!P175/'1-Kurs'!P$8)^(12/COUNT('1-Kurs'!O$9:O175))-1</f>
        <v>4.3109692832075996E-2</v>
      </c>
      <c r="Q163" s="31">
        <f>('1-Kurs'!Q175/'1-Kurs'!Q$8)^(12/COUNT('1-Kurs'!P$9:P175))-1</f>
        <v>7.7051975123164196E-2</v>
      </c>
      <c r="R163" s="31">
        <f>('1-Kurs'!R175/'1-Kurs'!R$8)^(12/COUNT('1-Kurs'!Q$9:Q175))-1</f>
        <v>-3.8302820336610921E-3</v>
      </c>
      <c r="S163" s="31">
        <f>('1-Kurs'!S175/'1-Kurs'!S$8)^(12/COUNT('1-Kurs'!R$9:R175))-1</f>
        <v>7.7279972825306409E-2</v>
      </c>
      <c r="T163" s="31">
        <f>('1-Kurs'!T175/'1-Kurs'!T$8)^(12/COUNT('1-Kurs'!S$9:S175))-1</f>
        <v>0.1471431066234874</v>
      </c>
      <c r="U163" s="31">
        <f>('1-Kurs'!U175/'1-Kurs'!U$8)^(12/COUNT('1-Kurs'!T$9:T175))-1</f>
        <v>-5.2183305326354845E-2</v>
      </c>
      <c r="V163" s="31">
        <f>('1-Kurs'!V175/'1-Kurs'!V$8)^(12/COUNT('1-Kurs'!U$9:U175))-1</f>
        <v>0.15673727618716637</v>
      </c>
      <c r="W163" s="31">
        <f>('1-Kurs'!W175/'1-Kurs'!W$8)^(12/COUNT('1-Kurs'!V$9:V175))-1</f>
        <v>-8.5678104877855432E-3</v>
      </c>
      <c r="X163" s="31">
        <f>('1-Kurs'!X175/'1-Kurs'!X$8)^(12/COUNT('1-Kurs'!W$9:W175))-1</f>
        <v>-4.4602302856549203E-2</v>
      </c>
      <c r="Y163" s="31">
        <f>('1-Kurs'!Y175/'1-Kurs'!Y$8)^(12/COUNT('1-Kurs'!X$9:X175))-1</f>
        <v>3.1983764093604261E-2</v>
      </c>
      <c r="Z163" s="31">
        <f>('1-Kurs'!Z175/'1-Kurs'!Z$8)^(12/COUNT('1-Kurs'!Y$9:Y175))-1</f>
        <v>0.11779520118880105</v>
      </c>
      <c r="AA163" s="31">
        <f>('1-Kurs'!AA175/'1-Kurs'!AA$8)^(12/COUNT('1-Kurs'!Z$9:Z175))-1</f>
        <v>6.2690789019455018E-2</v>
      </c>
      <c r="AB163" s="31">
        <f>('1-Kurs'!AB175/'1-Kurs'!AB$8)^(12/COUNT('1-Kurs'!A$9:A175))-1</f>
        <v>6.5565330582642911E-2</v>
      </c>
      <c r="AC163" s="31">
        <f>('1-Kurs'!AC175/'1-Kurs'!AC$8)^(12/COUNT('1-Kurs'!B$9:B175))-1</f>
        <v>7.2998323372775786E-2</v>
      </c>
      <c r="AD163" s="31">
        <f>SUMPRODUCT(B163:AA163,'1-Kurs'!$B$6:$AA$6)</f>
        <v>3.7216986442744897E-2</v>
      </c>
      <c r="AE163" s="31">
        <f t="shared" si="3"/>
        <v>2.8348344139898014E-2</v>
      </c>
    </row>
    <row r="164" spans="1:31" ht="12.75" x14ac:dyDescent="0.2">
      <c r="A164" s="9">
        <f>'2-artRendite'!A176</f>
        <v>38351</v>
      </c>
      <c r="B164" s="31">
        <f>('1-Kurs'!B176/'1-Kurs'!B$8)^(12/COUNT('1-Kurs'!A$9:A176))-1</f>
        <v>5.1671040814125213E-3</v>
      </c>
      <c r="C164" s="31">
        <f>('1-Kurs'!C176/'1-Kurs'!C$8)^(12/COUNT('1-Kurs'!B$9:B176))-1</f>
        <v>0.15240955413251989</v>
      </c>
      <c r="D164" s="31">
        <f>('1-Kurs'!D176/'1-Kurs'!D$8)^(12/COUNT('1-Kurs'!C$9:C176))-1</f>
        <v>-2.8909793463514744E-2</v>
      </c>
      <c r="E164" s="31">
        <f>('1-Kurs'!E176/'1-Kurs'!E$8)^(12/COUNT('1-Kurs'!D$9:D176))-1</f>
        <v>6.9894527025830655E-2</v>
      </c>
      <c r="F164" s="31">
        <f>('1-Kurs'!F176/'1-Kurs'!F$8)^(12/COUNT('1-Kurs'!E$9:E176))-1</f>
        <v>-7.691554900654618E-2</v>
      </c>
      <c r="G164" s="31">
        <f>('1-Kurs'!G176/'1-Kurs'!G$8)^(12/COUNT('1-Kurs'!F$9:F176))-1</f>
        <v>-4.4041351638505755E-2</v>
      </c>
      <c r="H164" s="31">
        <f>('1-Kurs'!H176/'1-Kurs'!H$8)^(12/COUNT('1-Kurs'!G$9:G176))-1</f>
        <v>1.317390047666378E-2</v>
      </c>
      <c r="I164" s="31">
        <f>('1-Kurs'!I176/'1-Kurs'!I$8)^(12/COUNT('1-Kurs'!H$9:H176))-1</f>
        <v>9.6504432256683481E-2</v>
      </c>
      <c r="J164" s="31">
        <f>('1-Kurs'!J176/'1-Kurs'!J$8)^(12/COUNT('1-Kurs'!I$9:I176))-1</f>
        <v>2.0546516999264686E-2</v>
      </c>
      <c r="K164" s="31">
        <f>('1-Kurs'!K176/'1-Kurs'!K$8)^(12/COUNT('1-Kurs'!J$9:J176))-1</f>
        <v>-2.6448401750424289E-2</v>
      </c>
      <c r="L164" s="31">
        <f>('1-Kurs'!L176/'1-Kurs'!L$8)^(12/COUNT('1-Kurs'!K$9:K176))-1</f>
        <v>4.5396352373478388E-2</v>
      </c>
      <c r="M164" s="31">
        <f>('1-Kurs'!M176/'1-Kurs'!M$8)^(12/COUNT('1-Kurs'!L$9:L176))-1</f>
        <v>-4.9462801182248439E-3</v>
      </c>
      <c r="N164" s="31">
        <f>('1-Kurs'!N176/'1-Kurs'!N$8)^(12/COUNT('1-Kurs'!M$9:M176))-1</f>
        <v>7.3178807320560146E-2</v>
      </c>
      <c r="O164" s="31">
        <f>('1-Kurs'!O176/'1-Kurs'!O$8)^(12/COUNT('1-Kurs'!N$9:N176))-1</f>
        <v>3.5248043559870323E-2</v>
      </c>
      <c r="P164" s="31">
        <f>('1-Kurs'!P176/'1-Kurs'!P$8)^(12/COUNT('1-Kurs'!O$9:O176))-1</f>
        <v>4.4634533131324261E-2</v>
      </c>
      <c r="Q164" s="31">
        <f>('1-Kurs'!Q176/'1-Kurs'!Q$8)^(12/COUNT('1-Kurs'!P$9:P176))-1</f>
        <v>7.9948043160676052E-2</v>
      </c>
      <c r="R164" s="31">
        <f>('1-Kurs'!R176/'1-Kurs'!R$8)^(12/COUNT('1-Kurs'!Q$9:Q176))-1</f>
        <v>-4.0438042771974159E-3</v>
      </c>
      <c r="S164" s="31">
        <f>('1-Kurs'!S176/'1-Kurs'!S$8)^(12/COUNT('1-Kurs'!R$9:R176))-1</f>
        <v>7.8665794089025853E-2</v>
      </c>
      <c r="T164" s="31">
        <f>('1-Kurs'!T176/'1-Kurs'!T$8)^(12/COUNT('1-Kurs'!S$9:S176))-1</f>
        <v>0.13380504231707513</v>
      </c>
      <c r="U164" s="31">
        <f>('1-Kurs'!U176/'1-Kurs'!U$8)^(12/COUNT('1-Kurs'!T$9:T176))-1</f>
        <v>-5.0364628311064141E-2</v>
      </c>
      <c r="V164" s="31">
        <f>('1-Kurs'!V176/'1-Kurs'!V$8)^(12/COUNT('1-Kurs'!U$9:U176))-1</f>
        <v>0.14468007348552581</v>
      </c>
      <c r="W164" s="31">
        <f>('1-Kurs'!W176/'1-Kurs'!W$8)^(12/COUNT('1-Kurs'!V$9:V176))-1</f>
        <v>-3.4149925956484806E-3</v>
      </c>
      <c r="X164" s="31">
        <f>('1-Kurs'!X176/'1-Kurs'!X$8)^(12/COUNT('1-Kurs'!W$9:W176))-1</f>
        <v>-4.8648671348268002E-2</v>
      </c>
      <c r="Y164" s="31">
        <f>('1-Kurs'!Y176/'1-Kurs'!Y$8)^(12/COUNT('1-Kurs'!X$9:X176))-1</f>
        <v>3.7008658275778039E-2</v>
      </c>
      <c r="Z164" s="31">
        <f>('1-Kurs'!Z176/'1-Kurs'!Z$8)^(12/COUNT('1-Kurs'!Y$9:Y176))-1</f>
        <v>0.11624231660637174</v>
      </c>
      <c r="AA164" s="31">
        <f>('1-Kurs'!AA176/'1-Kurs'!AA$8)^(12/COUNT('1-Kurs'!Z$9:Z176))-1</f>
        <v>5.3330802167646407E-2</v>
      </c>
      <c r="AB164" s="31">
        <f>('1-Kurs'!AB176/'1-Kurs'!AB$8)^(12/COUNT('1-Kurs'!A$9:A176))-1</f>
        <v>6.359580199266146E-2</v>
      </c>
      <c r="AC164" s="31">
        <f>('1-Kurs'!AC176/'1-Kurs'!AC$8)^(12/COUNT('1-Kurs'!B$9:B176))-1</f>
        <v>6.8697962622387365E-2</v>
      </c>
      <c r="AD164" s="31">
        <f>SUMPRODUCT(B164:AA164,'1-Kurs'!$B$6:$AA$6)</f>
        <v>3.5080808805781287E-2</v>
      </c>
      <c r="AE164" s="31">
        <f t="shared" si="3"/>
        <v>2.8514993186880173E-2</v>
      </c>
    </row>
    <row r="165" spans="1:31" ht="12.75" x14ac:dyDescent="0.2">
      <c r="A165" s="9">
        <f>'2-artRendite'!A177</f>
        <v>38383</v>
      </c>
      <c r="B165" s="31">
        <f>('1-Kurs'!B177/'1-Kurs'!B$8)^(12/COUNT('1-Kurs'!A$9:A177))-1</f>
        <v>1.4206155958682576E-3</v>
      </c>
      <c r="C165" s="31">
        <f>('1-Kurs'!C177/'1-Kurs'!C$8)^(12/COUNT('1-Kurs'!B$9:B177))-1</f>
        <v>0.16217316897442235</v>
      </c>
      <c r="D165" s="31">
        <f>('1-Kurs'!D177/'1-Kurs'!D$8)^(12/COUNT('1-Kurs'!C$9:C177))-1</f>
        <v>-2.7543790373775412E-2</v>
      </c>
      <c r="E165" s="31">
        <f>('1-Kurs'!E177/'1-Kurs'!E$8)^(12/COUNT('1-Kurs'!D$9:D177))-1</f>
        <v>6.8702864565379773E-2</v>
      </c>
      <c r="F165" s="31">
        <f>('1-Kurs'!F177/'1-Kurs'!F$8)^(12/COUNT('1-Kurs'!E$9:E177))-1</f>
        <v>-7.887019129795092E-2</v>
      </c>
      <c r="G165" s="31">
        <f>('1-Kurs'!G177/'1-Kurs'!G$8)^(12/COUNT('1-Kurs'!F$9:F177))-1</f>
        <v>-4.5194989254107698E-2</v>
      </c>
      <c r="H165" s="31">
        <f>('1-Kurs'!H177/'1-Kurs'!H$8)^(12/COUNT('1-Kurs'!G$9:G177))-1</f>
        <v>1.0488200631177946E-2</v>
      </c>
      <c r="I165" s="31">
        <f>('1-Kurs'!I177/'1-Kurs'!I$8)^(12/COUNT('1-Kurs'!H$9:H177))-1</f>
        <v>0.10318733336808128</v>
      </c>
      <c r="J165" s="31">
        <f>('1-Kurs'!J177/'1-Kurs'!J$8)^(12/COUNT('1-Kurs'!I$9:I177))-1</f>
        <v>1.790178732558978E-2</v>
      </c>
      <c r="K165" s="31">
        <f>('1-Kurs'!K177/'1-Kurs'!K$8)^(12/COUNT('1-Kurs'!J$9:J177))-1</f>
        <v>-2.7853670854326884E-2</v>
      </c>
      <c r="L165" s="31">
        <f>('1-Kurs'!L177/'1-Kurs'!L$8)^(12/COUNT('1-Kurs'!K$9:K177))-1</f>
        <v>4.7105990134242548E-2</v>
      </c>
      <c r="M165" s="31">
        <f>('1-Kurs'!M177/'1-Kurs'!M$8)^(12/COUNT('1-Kurs'!L$9:L177))-1</f>
        <v>-3.3471008344128084E-3</v>
      </c>
      <c r="N165" s="31">
        <f>('1-Kurs'!N177/'1-Kurs'!N$8)^(12/COUNT('1-Kurs'!M$9:M177))-1</f>
        <v>6.9421449325199447E-2</v>
      </c>
      <c r="O165" s="31">
        <f>('1-Kurs'!O177/'1-Kurs'!O$8)^(12/COUNT('1-Kurs'!N$9:N177))-1</f>
        <v>3.4214196345943915E-2</v>
      </c>
      <c r="P165" s="31">
        <f>('1-Kurs'!P177/'1-Kurs'!P$8)^(12/COUNT('1-Kurs'!O$9:O177))-1</f>
        <v>3.9986843321923038E-2</v>
      </c>
      <c r="Q165" s="31">
        <f>('1-Kurs'!Q177/'1-Kurs'!Q$8)^(12/COUNT('1-Kurs'!P$9:P177))-1</f>
        <v>7.5170251820267708E-2</v>
      </c>
      <c r="R165" s="31">
        <f>('1-Kurs'!R177/'1-Kurs'!R$8)^(12/COUNT('1-Kurs'!Q$9:Q177))-1</f>
        <v>-8.9012428634691609E-3</v>
      </c>
      <c r="S165" s="31">
        <f>('1-Kurs'!S177/'1-Kurs'!S$8)^(12/COUNT('1-Kurs'!R$9:R177))-1</f>
        <v>7.9850631606542155E-2</v>
      </c>
      <c r="T165" s="31">
        <f>('1-Kurs'!T177/'1-Kurs'!T$8)^(12/COUNT('1-Kurs'!S$9:S177))-1</f>
        <v>0.14568914872748073</v>
      </c>
      <c r="U165" s="31">
        <f>('1-Kurs'!U177/'1-Kurs'!U$8)^(12/COUNT('1-Kurs'!T$9:T177))-1</f>
        <v>-5.3648072834185045E-2</v>
      </c>
      <c r="V165" s="31">
        <f>('1-Kurs'!V177/'1-Kurs'!V$8)^(12/COUNT('1-Kurs'!U$9:U177))-1</f>
        <v>0.15205197234415535</v>
      </c>
      <c r="W165" s="31">
        <f>('1-Kurs'!W177/'1-Kurs'!W$8)^(12/COUNT('1-Kurs'!V$9:V177))-1</f>
        <v>-1.1451305194134509E-3</v>
      </c>
      <c r="X165" s="31">
        <f>('1-Kurs'!X177/'1-Kurs'!X$8)^(12/COUNT('1-Kurs'!W$9:W177))-1</f>
        <v>-4.9195975582092655E-2</v>
      </c>
      <c r="Y165" s="31">
        <f>('1-Kurs'!Y177/'1-Kurs'!Y$8)^(12/COUNT('1-Kurs'!X$9:X177))-1</f>
        <v>3.2206364872317428E-2</v>
      </c>
      <c r="Z165" s="31">
        <f>('1-Kurs'!Z177/'1-Kurs'!Z$8)^(12/COUNT('1-Kurs'!Y$9:Y177))-1</f>
        <v>0.11696851006631293</v>
      </c>
      <c r="AA165" s="31">
        <f>('1-Kurs'!AA177/'1-Kurs'!AA$8)^(12/COUNT('1-Kurs'!Z$9:Z177))-1</f>
        <v>5.6126713290808317E-2</v>
      </c>
      <c r="AB165" s="31">
        <f>('1-Kurs'!AB177/'1-Kurs'!AB$8)^(12/COUNT('1-Kurs'!A$9:A177))-1</f>
        <v>6.3586561882674975E-2</v>
      </c>
      <c r="AC165" s="31">
        <f>('1-Kurs'!AC177/'1-Kurs'!AC$8)^(12/COUNT('1-Kurs'!B$9:B177))-1</f>
        <v>6.9065436333886288E-2</v>
      </c>
      <c r="AD165" s="31">
        <f>SUMPRODUCT(B165:AA165,'1-Kurs'!$B$6:$AA$6)</f>
        <v>3.5267918380845344E-2</v>
      </c>
      <c r="AE165" s="31">
        <f t="shared" si="3"/>
        <v>2.8318643501829631E-2</v>
      </c>
    </row>
    <row r="166" spans="1:31" ht="12.75" x14ac:dyDescent="0.2">
      <c r="A166" s="9">
        <f>'2-artRendite'!A178</f>
        <v>38411</v>
      </c>
      <c r="B166" s="31">
        <f>('1-Kurs'!B178/'1-Kurs'!B$8)^(12/COUNT('1-Kurs'!A$9:A178))-1</f>
        <v>3.9014601468843058E-3</v>
      </c>
      <c r="C166" s="31">
        <f>('1-Kurs'!C178/'1-Kurs'!C$8)^(12/COUNT('1-Kurs'!B$9:B178))-1</f>
        <v>0.16752507214761247</v>
      </c>
      <c r="D166" s="31">
        <f>('1-Kurs'!D178/'1-Kurs'!D$8)^(12/COUNT('1-Kurs'!C$9:C178))-1</f>
        <v>-1.8949739357912221E-2</v>
      </c>
      <c r="E166" s="31">
        <f>('1-Kurs'!E178/'1-Kurs'!E$8)^(12/COUNT('1-Kurs'!D$9:D178))-1</f>
        <v>7.2348997772299528E-2</v>
      </c>
      <c r="F166" s="31">
        <f>('1-Kurs'!F178/'1-Kurs'!F$8)^(12/COUNT('1-Kurs'!E$9:E178))-1</f>
        <v>-7.287159254310982E-2</v>
      </c>
      <c r="G166" s="31">
        <f>('1-Kurs'!G178/'1-Kurs'!G$8)^(12/COUNT('1-Kurs'!F$9:F178))-1</f>
        <v>-3.6022484712199487E-2</v>
      </c>
      <c r="H166" s="31">
        <f>('1-Kurs'!H178/'1-Kurs'!H$8)^(12/COUNT('1-Kurs'!G$9:G178))-1</f>
        <v>1.2803940014439519E-2</v>
      </c>
      <c r="I166" s="31">
        <f>('1-Kurs'!I178/'1-Kurs'!I$8)^(12/COUNT('1-Kurs'!H$9:H178))-1</f>
        <v>0.10837969116080548</v>
      </c>
      <c r="J166" s="31">
        <f>('1-Kurs'!J178/'1-Kurs'!J$8)^(12/COUNT('1-Kurs'!I$9:I178))-1</f>
        <v>2.6823726559719319E-2</v>
      </c>
      <c r="K166" s="31">
        <f>('1-Kurs'!K178/'1-Kurs'!K$8)^(12/COUNT('1-Kurs'!J$9:J178))-1</f>
        <v>-2.8770886366451864E-2</v>
      </c>
      <c r="L166" s="31">
        <f>('1-Kurs'!L178/'1-Kurs'!L$8)^(12/COUNT('1-Kurs'!K$9:K178))-1</f>
        <v>4.5041426113128891E-2</v>
      </c>
      <c r="M166" s="31">
        <f>('1-Kurs'!M178/'1-Kurs'!M$8)^(12/COUNT('1-Kurs'!L$9:L178))-1</f>
        <v>6.4399199071840663E-4</v>
      </c>
      <c r="N166" s="31">
        <f>('1-Kurs'!N178/'1-Kurs'!N$8)^(12/COUNT('1-Kurs'!M$9:M178))-1</f>
        <v>7.7999504328551295E-2</v>
      </c>
      <c r="O166" s="31">
        <f>('1-Kurs'!O178/'1-Kurs'!O$8)^(12/COUNT('1-Kurs'!N$9:N178))-1</f>
        <v>4.0448866379001913E-2</v>
      </c>
      <c r="P166" s="31">
        <f>('1-Kurs'!P178/'1-Kurs'!P$8)^(12/COUNT('1-Kurs'!O$9:O178))-1</f>
        <v>5.3661175913098047E-2</v>
      </c>
      <c r="Q166" s="31">
        <f>('1-Kurs'!Q178/'1-Kurs'!Q$8)^(12/COUNT('1-Kurs'!P$9:P178))-1</f>
        <v>8.8765698538257221E-2</v>
      </c>
      <c r="R166" s="31">
        <f>('1-Kurs'!R178/'1-Kurs'!R$8)^(12/COUNT('1-Kurs'!Q$9:Q178))-1</f>
        <v>3.7754836931482849E-3</v>
      </c>
      <c r="S166" s="31">
        <f>('1-Kurs'!S178/'1-Kurs'!S$8)^(12/COUNT('1-Kurs'!R$9:R178))-1</f>
        <v>7.5911958057418571E-2</v>
      </c>
      <c r="T166" s="31">
        <f>('1-Kurs'!T178/'1-Kurs'!T$8)^(12/COUNT('1-Kurs'!S$9:S178))-1</f>
        <v>0.1440915747362701</v>
      </c>
      <c r="U166" s="31">
        <f>('1-Kurs'!U178/'1-Kurs'!U$8)^(12/COUNT('1-Kurs'!T$9:T178))-1</f>
        <v>-4.3673305607532686E-2</v>
      </c>
      <c r="V166" s="31">
        <f>('1-Kurs'!V178/'1-Kurs'!V$8)^(12/COUNT('1-Kurs'!U$9:U178))-1</f>
        <v>0.15635210481661921</v>
      </c>
      <c r="W166" s="31">
        <f>('1-Kurs'!W178/'1-Kurs'!W$8)^(12/COUNT('1-Kurs'!V$9:V178))-1</f>
        <v>3.5709415023912339E-3</v>
      </c>
      <c r="X166" s="31">
        <f>('1-Kurs'!X178/'1-Kurs'!X$8)^(12/COUNT('1-Kurs'!W$9:W178))-1</f>
        <v>-4.0646195228061122E-2</v>
      </c>
      <c r="Y166" s="31">
        <f>('1-Kurs'!Y178/'1-Kurs'!Y$8)^(12/COUNT('1-Kurs'!X$9:X178))-1</f>
        <v>3.4365085750126756E-2</v>
      </c>
      <c r="Z166" s="31">
        <f>('1-Kurs'!Z178/'1-Kurs'!Z$8)^(12/COUNT('1-Kurs'!Y$9:Y178))-1</f>
        <v>0.11569958816354275</v>
      </c>
      <c r="AA166" s="31">
        <f>('1-Kurs'!AA178/'1-Kurs'!AA$8)^(12/COUNT('1-Kurs'!Z$9:Z178))-1</f>
        <v>5.9513940439631652E-2</v>
      </c>
      <c r="AB166" s="31">
        <f>('1-Kurs'!AB178/'1-Kurs'!AB$8)^(12/COUNT('1-Kurs'!A$9:A178))-1</f>
        <v>6.8948256334455227E-2</v>
      </c>
      <c r="AC166" s="31">
        <f>('1-Kurs'!AC178/'1-Kurs'!AC$8)^(12/COUNT('1-Kurs'!B$9:B178))-1</f>
        <v>7.3807223372803321E-2</v>
      </c>
      <c r="AD166" s="31">
        <f>SUMPRODUCT(B166:AA166,'1-Kurs'!$B$6:$AA$6)</f>
        <v>4.0411154784938383E-2</v>
      </c>
      <c r="AE166" s="31">
        <f t="shared" si="3"/>
        <v>2.8537101549516844E-2</v>
      </c>
    </row>
    <row r="167" spans="1:31" ht="12.75" x14ac:dyDescent="0.2">
      <c r="A167" s="9">
        <f>'2-artRendite'!A179</f>
        <v>38442</v>
      </c>
      <c r="B167" s="31">
        <f>('1-Kurs'!B179/'1-Kurs'!B$8)^(12/COUNT('1-Kurs'!A$9:A179))-1</f>
        <v>6.4157476183717144E-3</v>
      </c>
      <c r="C167" s="31">
        <f>('1-Kurs'!C179/'1-Kurs'!C$8)^(12/COUNT('1-Kurs'!B$9:B179))-1</f>
        <v>0.17576617420809648</v>
      </c>
      <c r="D167" s="31">
        <f>('1-Kurs'!D179/'1-Kurs'!D$8)^(12/COUNT('1-Kurs'!C$9:C179))-1</f>
        <v>-1.5979130826702881E-2</v>
      </c>
      <c r="E167" s="31">
        <f>('1-Kurs'!E179/'1-Kurs'!E$8)^(12/COUNT('1-Kurs'!D$9:D179))-1</f>
        <v>7.2290170540111554E-2</v>
      </c>
      <c r="F167" s="31">
        <f>('1-Kurs'!F179/'1-Kurs'!F$8)^(12/COUNT('1-Kurs'!E$9:E179))-1</f>
        <v>-7.5215503309852938E-2</v>
      </c>
      <c r="G167" s="31">
        <f>('1-Kurs'!G179/'1-Kurs'!G$8)^(12/COUNT('1-Kurs'!F$9:F179))-1</f>
        <v>-3.336885249701127E-2</v>
      </c>
      <c r="H167" s="31">
        <f>('1-Kurs'!H179/'1-Kurs'!H$8)^(12/COUNT('1-Kurs'!G$9:G179))-1</f>
        <v>1.1417878586569508E-2</v>
      </c>
      <c r="I167" s="31">
        <f>('1-Kurs'!I179/'1-Kurs'!I$8)^(12/COUNT('1-Kurs'!H$9:H179))-1</f>
        <v>0.11898979191668713</v>
      </c>
      <c r="J167" s="31">
        <f>('1-Kurs'!J179/'1-Kurs'!J$8)^(12/COUNT('1-Kurs'!I$9:I179))-1</f>
        <v>2.2802638634557448E-2</v>
      </c>
      <c r="K167" s="31">
        <f>('1-Kurs'!K179/'1-Kurs'!K$8)^(12/COUNT('1-Kurs'!J$9:J179))-1</f>
        <v>-2.9627749149045424E-2</v>
      </c>
      <c r="L167" s="31">
        <f>('1-Kurs'!L179/'1-Kurs'!L$8)^(12/COUNT('1-Kurs'!K$9:K179))-1</f>
        <v>4.7469168155382935E-2</v>
      </c>
      <c r="M167" s="31">
        <f>('1-Kurs'!M179/'1-Kurs'!M$8)^(12/COUNT('1-Kurs'!L$9:L179))-1</f>
        <v>9.0358145524602751E-3</v>
      </c>
      <c r="N167" s="31">
        <f>('1-Kurs'!N179/'1-Kurs'!N$8)^(12/COUNT('1-Kurs'!M$9:M179))-1</f>
        <v>7.6914676640480018E-2</v>
      </c>
      <c r="O167" s="31">
        <f>('1-Kurs'!O179/'1-Kurs'!O$8)^(12/COUNT('1-Kurs'!N$9:N179))-1</f>
        <v>3.8229738976313987E-2</v>
      </c>
      <c r="P167" s="31">
        <f>('1-Kurs'!P179/'1-Kurs'!P$8)^(12/COUNT('1-Kurs'!O$9:O179))-1</f>
        <v>5.4166298453047768E-2</v>
      </c>
      <c r="Q167" s="31">
        <f>('1-Kurs'!Q179/'1-Kurs'!Q$8)^(12/COUNT('1-Kurs'!P$9:P179))-1</f>
        <v>8.9600372635509462E-2</v>
      </c>
      <c r="R167" s="31">
        <f>('1-Kurs'!R179/'1-Kurs'!R$8)^(12/COUNT('1-Kurs'!Q$9:Q179))-1</f>
        <v>2.551369496916589E-3</v>
      </c>
      <c r="S167" s="31">
        <f>('1-Kurs'!S179/'1-Kurs'!S$8)^(12/COUNT('1-Kurs'!R$9:R179))-1</f>
        <v>7.1667317115682305E-2</v>
      </c>
      <c r="T167" s="31">
        <f>('1-Kurs'!T179/'1-Kurs'!T$8)^(12/COUNT('1-Kurs'!S$9:S179))-1</f>
        <v>0.1547272246698046</v>
      </c>
      <c r="U167" s="31">
        <f>('1-Kurs'!U179/'1-Kurs'!U$8)^(12/COUNT('1-Kurs'!T$9:T179))-1</f>
        <v>-4.6089088176459625E-2</v>
      </c>
      <c r="V167" s="31">
        <f>('1-Kurs'!V179/'1-Kurs'!V$8)^(12/COUNT('1-Kurs'!U$9:U179))-1</f>
        <v>0.16019444786934822</v>
      </c>
      <c r="W167" s="31">
        <f>('1-Kurs'!W179/'1-Kurs'!W$8)^(12/COUNT('1-Kurs'!V$9:V179))-1</f>
        <v>2.5673115531774648E-3</v>
      </c>
      <c r="X167" s="31">
        <f>('1-Kurs'!X179/'1-Kurs'!X$8)^(12/COUNT('1-Kurs'!W$9:W179))-1</f>
        <v>-4.4957057579069981E-2</v>
      </c>
      <c r="Y167" s="31">
        <f>('1-Kurs'!Y179/'1-Kurs'!Y$8)^(12/COUNT('1-Kurs'!X$9:X179))-1</f>
        <v>3.8001157905550365E-2</v>
      </c>
      <c r="Z167" s="31">
        <f>('1-Kurs'!Z179/'1-Kurs'!Z$8)^(12/COUNT('1-Kurs'!Y$9:Y179))-1</f>
        <v>0.11548813744952446</v>
      </c>
      <c r="AA167" s="31">
        <f>('1-Kurs'!AA179/'1-Kurs'!AA$8)^(12/COUNT('1-Kurs'!Z$9:Z179))-1</f>
        <v>5.7352232841234141E-2</v>
      </c>
      <c r="AB167" s="31">
        <f>('1-Kurs'!AB179/'1-Kurs'!AB$8)^(12/COUNT('1-Kurs'!A$9:A179))-1</f>
        <v>6.9946338171986033E-2</v>
      </c>
      <c r="AC167" s="31">
        <f>('1-Kurs'!AC179/'1-Kurs'!AC$8)^(12/COUNT('1-Kurs'!B$9:B179))-1</f>
        <v>7.600192279649054E-2</v>
      </c>
      <c r="AD167" s="31">
        <f>SUMPRODUCT(B167:AA167,'1-Kurs'!$B$6:$AA$6)</f>
        <v>4.1554241856949399E-2</v>
      </c>
      <c r="AE167" s="31">
        <f t="shared" si="3"/>
        <v>2.8392096315036634E-2</v>
      </c>
    </row>
    <row r="168" spans="1:31" ht="12.75" x14ac:dyDescent="0.2">
      <c r="A168" s="9">
        <f>'2-artRendite'!A180</f>
        <v>38471</v>
      </c>
      <c r="B168" s="31">
        <f>('1-Kurs'!B180/'1-Kurs'!B$8)^(12/COUNT('1-Kurs'!A$9:A180))-1</f>
        <v>8.2436111190742345E-4</v>
      </c>
      <c r="C168" s="31">
        <f>('1-Kurs'!C180/'1-Kurs'!C$8)^(12/COUNT('1-Kurs'!B$9:B180))-1</f>
        <v>0.16913844831324787</v>
      </c>
      <c r="D168" s="31">
        <f>('1-Kurs'!D180/'1-Kurs'!D$8)^(12/COUNT('1-Kurs'!C$9:C180))-1</f>
        <v>-1.6643766439379148E-2</v>
      </c>
      <c r="E168" s="31">
        <f>('1-Kurs'!E180/'1-Kurs'!E$8)^(12/COUNT('1-Kurs'!D$9:D180))-1</f>
        <v>7.0446680410859219E-2</v>
      </c>
      <c r="F168" s="31">
        <f>('1-Kurs'!F180/'1-Kurs'!F$8)^(12/COUNT('1-Kurs'!E$9:E180))-1</f>
        <v>-7.7096836532446034E-2</v>
      </c>
      <c r="G168" s="31">
        <f>('1-Kurs'!G180/'1-Kurs'!G$8)^(12/COUNT('1-Kurs'!F$9:F180))-1</f>
        <v>-3.0194045125630065E-2</v>
      </c>
      <c r="H168" s="31">
        <f>('1-Kurs'!H180/'1-Kurs'!H$8)^(12/COUNT('1-Kurs'!G$9:G180))-1</f>
        <v>1.2323246103756347E-2</v>
      </c>
      <c r="I168" s="31">
        <f>('1-Kurs'!I180/'1-Kurs'!I$8)^(12/COUNT('1-Kurs'!H$9:H180))-1</f>
        <v>0.1086832238025095</v>
      </c>
      <c r="J168" s="31">
        <f>('1-Kurs'!J180/'1-Kurs'!J$8)^(12/COUNT('1-Kurs'!I$9:I180))-1</f>
        <v>2.1829797646693239E-2</v>
      </c>
      <c r="K168" s="31">
        <f>('1-Kurs'!K180/'1-Kurs'!K$8)^(12/COUNT('1-Kurs'!J$9:J180))-1</f>
        <v>-3.0881886268264713E-2</v>
      </c>
      <c r="L168" s="31">
        <f>('1-Kurs'!L180/'1-Kurs'!L$8)^(12/COUNT('1-Kurs'!K$9:K180))-1</f>
        <v>4.7671251251273139E-2</v>
      </c>
      <c r="M168" s="31">
        <f>('1-Kurs'!M180/'1-Kurs'!M$8)^(12/COUNT('1-Kurs'!L$9:L180))-1</f>
        <v>-2.3119487267896366E-3</v>
      </c>
      <c r="N168" s="31">
        <f>('1-Kurs'!N180/'1-Kurs'!N$8)^(12/COUNT('1-Kurs'!M$9:M180))-1</f>
        <v>7.6278160981068988E-2</v>
      </c>
      <c r="O168" s="31">
        <f>('1-Kurs'!O180/'1-Kurs'!O$8)^(12/COUNT('1-Kurs'!N$9:N180))-1</f>
        <v>3.5248456868147926E-2</v>
      </c>
      <c r="P168" s="31">
        <f>('1-Kurs'!P180/'1-Kurs'!P$8)^(12/COUNT('1-Kurs'!O$9:O180))-1</f>
        <v>5.2981039522121076E-2</v>
      </c>
      <c r="Q168" s="31">
        <f>('1-Kurs'!Q180/'1-Kurs'!Q$8)^(12/COUNT('1-Kurs'!P$9:P180))-1</f>
        <v>9.1404726823830273E-2</v>
      </c>
      <c r="R168" s="31">
        <f>('1-Kurs'!R180/'1-Kurs'!R$8)^(12/COUNT('1-Kurs'!Q$9:Q180))-1</f>
        <v>1.2583196424842402E-3</v>
      </c>
      <c r="S168" s="31">
        <f>('1-Kurs'!S180/'1-Kurs'!S$8)^(12/COUNT('1-Kurs'!R$9:R180))-1</f>
        <v>6.9747054019293708E-2</v>
      </c>
      <c r="T168" s="31">
        <f>('1-Kurs'!T180/'1-Kurs'!T$8)^(12/COUNT('1-Kurs'!S$9:S180))-1</f>
        <v>0.14405913100717527</v>
      </c>
      <c r="U168" s="31">
        <f>('1-Kurs'!U180/'1-Kurs'!U$8)^(12/COUNT('1-Kurs'!T$9:T180))-1</f>
        <v>-4.8808698399508743E-2</v>
      </c>
      <c r="V168" s="31">
        <f>('1-Kurs'!V180/'1-Kurs'!V$8)^(12/COUNT('1-Kurs'!U$9:U180))-1</f>
        <v>0.14998928443293424</v>
      </c>
      <c r="W168" s="31">
        <f>('1-Kurs'!W180/'1-Kurs'!W$8)^(12/COUNT('1-Kurs'!V$9:V180))-1</f>
        <v>-1.4834657588146394E-3</v>
      </c>
      <c r="X168" s="31">
        <f>('1-Kurs'!X180/'1-Kurs'!X$8)^(12/COUNT('1-Kurs'!W$9:W180))-1</f>
        <v>-5.077631151681572E-2</v>
      </c>
      <c r="Y168" s="31">
        <f>('1-Kurs'!Y180/'1-Kurs'!Y$8)^(12/COUNT('1-Kurs'!X$9:X180))-1</f>
        <v>3.5638194178480687E-2</v>
      </c>
      <c r="Z168" s="31">
        <f>('1-Kurs'!Z180/'1-Kurs'!Z$8)^(12/COUNT('1-Kurs'!Y$9:Y180))-1</f>
        <v>0.11504356301327578</v>
      </c>
      <c r="AA168" s="31">
        <f>('1-Kurs'!AA180/'1-Kurs'!AA$8)^(12/COUNT('1-Kurs'!Z$9:Z180))-1</f>
        <v>5.654690896769754E-2</v>
      </c>
      <c r="AB168" s="31">
        <f>('1-Kurs'!AB180/'1-Kurs'!AB$8)^(12/COUNT('1-Kurs'!A$9:A180))-1</f>
        <v>6.6789673091504298E-2</v>
      </c>
      <c r="AC168" s="31">
        <f>('1-Kurs'!AC180/'1-Kurs'!AC$8)^(12/COUNT('1-Kurs'!B$9:B180))-1</f>
        <v>7.1042279793429142E-2</v>
      </c>
      <c r="AD168" s="31">
        <f>SUMPRODUCT(B168:AA168,'1-Kurs'!$B$6:$AA$6)</f>
        <v>3.8496726512658001E-2</v>
      </c>
      <c r="AE168" s="31">
        <f t="shared" si="3"/>
        <v>2.8292946578846297E-2</v>
      </c>
    </row>
    <row r="169" spans="1:31" ht="12.75" x14ac:dyDescent="0.2">
      <c r="A169" s="9">
        <f>'2-artRendite'!A181</f>
        <v>38503</v>
      </c>
      <c r="B169" s="31">
        <f>('1-Kurs'!B181/'1-Kurs'!B$8)^(12/COUNT('1-Kurs'!A$9:A181))-1</f>
        <v>-2.2240222674045906E-3</v>
      </c>
      <c r="C169" s="31">
        <f>('1-Kurs'!C181/'1-Kurs'!C$8)^(12/COUNT('1-Kurs'!B$9:B181))-1</f>
        <v>0.16706917272574207</v>
      </c>
      <c r="D169" s="31">
        <f>('1-Kurs'!D181/'1-Kurs'!D$8)^(12/COUNT('1-Kurs'!C$9:C181))-1</f>
        <v>-2.1679708910082529E-2</v>
      </c>
      <c r="E169" s="31">
        <f>('1-Kurs'!E181/'1-Kurs'!E$8)^(12/COUNT('1-Kurs'!D$9:D181))-1</f>
        <v>6.9833486466361228E-2</v>
      </c>
      <c r="F169" s="31">
        <f>('1-Kurs'!F181/'1-Kurs'!F$8)^(12/COUNT('1-Kurs'!E$9:E181))-1</f>
        <v>-7.4001773051340147E-2</v>
      </c>
      <c r="G169" s="31">
        <f>('1-Kurs'!G181/'1-Kurs'!G$8)^(12/COUNT('1-Kurs'!F$9:F181))-1</f>
        <v>-4.0522108361402798E-2</v>
      </c>
      <c r="H169" s="31">
        <f>('1-Kurs'!H181/'1-Kurs'!H$8)^(12/COUNT('1-Kurs'!G$9:G181))-1</f>
        <v>9.1771116168664069E-3</v>
      </c>
      <c r="I169" s="31">
        <f>('1-Kurs'!I181/'1-Kurs'!I$8)^(12/COUNT('1-Kurs'!H$9:H181))-1</f>
        <v>0.10880898243272452</v>
      </c>
      <c r="J169" s="31">
        <f>('1-Kurs'!J181/'1-Kurs'!J$8)^(12/COUNT('1-Kurs'!I$9:I181))-1</f>
        <v>2.3049387821928002E-2</v>
      </c>
      <c r="K169" s="31">
        <f>('1-Kurs'!K181/'1-Kurs'!K$8)^(12/COUNT('1-Kurs'!J$9:J181))-1</f>
        <v>-3.6282207997988536E-2</v>
      </c>
      <c r="L169" s="31">
        <f>('1-Kurs'!L181/'1-Kurs'!L$8)^(12/COUNT('1-Kurs'!K$9:K181))-1</f>
        <v>4.6670132446064549E-2</v>
      </c>
      <c r="M169" s="31">
        <f>('1-Kurs'!M181/'1-Kurs'!M$8)^(12/COUNT('1-Kurs'!L$9:L181))-1</f>
        <v>-5.4527579625535116E-3</v>
      </c>
      <c r="N169" s="31">
        <f>('1-Kurs'!N181/'1-Kurs'!N$8)^(12/COUNT('1-Kurs'!M$9:M181))-1</f>
        <v>7.9043147082554777E-2</v>
      </c>
      <c r="O169" s="31">
        <f>('1-Kurs'!O181/'1-Kurs'!O$8)^(12/COUNT('1-Kurs'!N$9:N181))-1</f>
        <v>4.0347292756721886E-2</v>
      </c>
      <c r="P169" s="31">
        <f>('1-Kurs'!P181/'1-Kurs'!P$8)^(12/COUNT('1-Kurs'!O$9:O181))-1</f>
        <v>5.8909628303786654E-2</v>
      </c>
      <c r="Q169" s="31">
        <f>('1-Kurs'!Q181/'1-Kurs'!Q$8)^(12/COUNT('1-Kurs'!P$9:P181))-1</f>
        <v>9.8941642391653595E-2</v>
      </c>
      <c r="R169" s="31">
        <f>('1-Kurs'!R181/'1-Kurs'!R$8)^(12/COUNT('1-Kurs'!Q$9:Q181))-1</f>
        <v>2.9149757862982906E-3</v>
      </c>
      <c r="S169" s="31">
        <f>('1-Kurs'!S181/'1-Kurs'!S$8)^(12/COUNT('1-Kurs'!R$9:R181))-1</f>
        <v>7.0371282127730694E-2</v>
      </c>
      <c r="T169" s="31">
        <f>('1-Kurs'!T181/'1-Kurs'!T$8)^(12/COUNT('1-Kurs'!S$9:S181))-1</f>
        <v>0.14113005511724941</v>
      </c>
      <c r="U169" s="31">
        <f>('1-Kurs'!U181/'1-Kurs'!U$8)^(12/COUNT('1-Kurs'!T$9:T181))-1</f>
        <v>-4.7210828241795122E-2</v>
      </c>
      <c r="V169" s="31">
        <f>('1-Kurs'!V181/'1-Kurs'!V$8)^(12/COUNT('1-Kurs'!U$9:U181))-1</f>
        <v>0.15006514787724812</v>
      </c>
      <c r="W169" s="31">
        <f>('1-Kurs'!W181/'1-Kurs'!W$8)^(12/COUNT('1-Kurs'!V$9:V181))-1</f>
        <v>-2.1560163284990441E-3</v>
      </c>
      <c r="X169" s="31">
        <f>('1-Kurs'!X181/'1-Kurs'!X$8)^(12/COUNT('1-Kurs'!W$9:W181))-1</f>
        <v>-5.3482798022861044E-2</v>
      </c>
      <c r="Y169" s="31">
        <f>('1-Kurs'!Y181/'1-Kurs'!Y$8)^(12/COUNT('1-Kurs'!X$9:X181))-1</f>
        <v>3.7247520271272538E-2</v>
      </c>
      <c r="Z169" s="31">
        <f>('1-Kurs'!Z181/'1-Kurs'!Z$8)^(12/COUNT('1-Kurs'!Y$9:Y181))-1</f>
        <v>0.11388754531553169</v>
      </c>
      <c r="AA169" s="31">
        <f>('1-Kurs'!AA181/'1-Kurs'!AA$8)^(12/COUNT('1-Kurs'!Z$9:Z181))-1</f>
        <v>5.5272411753352069E-2</v>
      </c>
      <c r="AB169" s="31">
        <f>('1-Kurs'!AB181/'1-Kurs'!AB$8)^(12/COUNT('1-Kurs'!A$9:A181))-1</f>
        <v>6.6218497431028478E-2</v>
      </c>
      <c r="AC169" s="31">
        <f>('1-Kurs'!AC181/'1-Kurs'!AC$8)^(12/COUNT('1-Kurs'!B$9:B181))-1</f>
        <v>7.0038798145173109E-2</v>
      </c>
      <c r="AD169" s="31">
        <f>SUMPRODUCT(B169:AA169,'1-Kurs'!$B$6:$AA$6)</f>
        <v>3.806641158265997E-2</v>
      </c>
      <c r="AE169" s="31">
        <f t="shared" si="3"/>
        <v>2.8152085848368508E-2</v>
      </c>
    </row>
    <row r="170" spans="1:31" ht="12.75" x14ac:dyDescent="0.2">
      <c r="A170" s="9">
        <f>'2-artRendite'!A182</f>
        <v>38533</v>
      </c>
      <c r="B170" s="31">
        <f>('1-Kurs'!B182/'1-Kurs'!B$8)^(12/COUNT('1-Kurs'!A$9:A182))-1</f>
        <v>-3.1702636721476773E-3</v>
      </c>
      <c r="C170" s="31">
        <f>('1-Kurs'!C182/'1-Kurs'!C$8)^(12/COUNT('1-Kurs'!B$9:B182))-1</f>
        <v>0.17351493267891049</v>
      </c>
      <c r="D170" s="31">
        <f>('1-Kurs'!D182/'1-Kurs'!D$8)^(12/COUNT('1-Kurs'!C$9:C182))-1</f>
        <v>-2.9398673501951023E-2</v>
      </c>
      <c r="E170" s="31">
        <f>('1-Kurs'!E182/'1-Kurs'!E$8)^(12/COUNT('1-Kurs'!D$9:D182))-1</f>
        <v>7.4688511187946949E-2</v>
      </c>
      <c r="F170" s="31">
        <f>('1-Kurs'!F182/'1-Kurs'!F$8)^(12/COUNT('1-Kurs'!E$9:E182))-1</f>
        <v>-7.6172553401743337E-2</v>
      </c>
      <c r="G170" s="31">
        <f>('1-Kurs'!G182/'1-Kurs'!G$8)^(12/COUNT('1-Kurs'!F$9:F182))-1</f>
        <v>-3.5960259668857297E-2</v>
      </c>
      <c r="H170" s="31">
        <f>('1-Kurs'!H182/'1-Kurs'!H$8)^(12/COUNT('1-Kurs'!G$9:G182))-1</f>
        <v>1.2261576938249252E-2</v>
      </c>
      <c r="I170" s="31">
        <f>('1-Kurs'!I182/'1-Kurs'!I$8)^(12/COUNT('1-Kurs'!H$9:H182))-1</f>
        <v>0.11727414073819875</v>
      </c>
      <c r="J170" s="31">
        <f>('1-Kurs'!J182/'1-Kurs'!J$8)^(12/COUNT('1-Kurs'!I$9:I182))-1</f>
        <v>2.0760509062782928E-2</v>
      </c>
      <c r="K170" s="31">
        <f>('1-Kurs'!K182/'1-Kurs'!K$8)^(12/COUNT('1-Kurs'!J$9:J182))-1</f>
        <v>-4.136032403207246E-2</v>
      </c>
      <c r="L170" s="31">
        <f>('1-Kurs'!L182/'1-Kurs'!L$8)^(12/COUNT('1-Kurs'!K$9:K182))-1</f>
        <v>4.1831617091265594E-2</v>
      </c>
      <c r="M170" s="31">
        <f>('1-Kurs'!M182/'1-Kurs'!M$8)^(12/COUNT('1-Kurs'!L$9:L182))-1</f>
        <v>6.3198654573848323E-4</v>
      </c>
      <c r="N170" s="31">
        <f>('1-Kurs'!N182/'1-Kurs'!N$8)^(12/COUNT('1-Kurs'!M$9:M182))-1</f>
        <v>7.0510993084550222E-2</v>
      </c>
      <c r="O170" s="31">
        <f>('1-Kurs'!O182/'1-Kurs'!O$8)^(12/COUNT('1-Kurs'!N$9:N182))-1</f>
        <v>3.6143022818650783E-2</v>
      </c>
      <c r="P170" s="31">
        <f>('1-Kurs'!P182/'1-Kurs'!P$8)^(12/COUNT('1-Kurs'!O$9:O182))-1</f>
        <v>5.5981694507775792E-2</v>
      </c>
      <c r="Q170" s="31">
        <f>('1-Kurs'!Q182/'1-Kurs'!Q$8)^(12/COUNT('1-Kurs'!P$9:P182))-1</f>
        <v>9.5153341723207774E-2</v>
      </c>
      <c r="R170" s="31">
        <f>('1-Kurs'!R182/'1-Kurs'!R$8)^(12/COUNT('1-Kurs'!Q$9:Q182))-1</f>
        <v>4.495935518698424E-3</v>
      </c>
      <c r="S170" s="31">
        <f>('1-Kurs'!S182/'1-Kurs'!S$8)^(12/COUNT('1-Kurs'!R$9:R182))-1</f>
        <v>7.3899167780121067E-2</v>
      </c>
      <c r="T170" s="31">
        <f>('1-Kurs'!T182/'1-Kurs'!T$8)^(12/COUNT('1-Kurs'!S$9:S182))-1</f>
        <v>0.14521066911391367</v>
      </c>
      <c r="U170" s="31">
        <f>('1-Kurs'!U182/'1-Kurs'!U$8)^(12/COUNT('1-Kurs'!T$9:T182))-1</f>
        <v>-4.8986213142018675E-2</v>
      </c>
      <c r="V170" s="31">
        <f>('1-Kurs'!V182/'1-Kurs'!V$8)^(12/COUNT('1-Kurs'!U$9:U182))-1</f>
        <v>0.15458057375111345</v>
      </c>
      <c r="W170" s="31">
        <f>('1-Kurs'!W182/'1-Kurs'!W$8)^(12/COUNT('1-Kurs'!V$9:V182))-1</f>
        <v>-5.4991775097223972E-3</v>
      </c>
      <c r="X170" s="31">
        <f>('1-Kurs'!X182/'1-Kurs'!X$8)^(12/COUNT('1-Kurs'!W$9:W182))-1</f>
        <v>-5.2579453826117839E-2</v>
      </c>
      <c r="Y170" s="31">
        <f>('1-Kurs'!Y182/'1-Kurs'!Y$8)^(12/COUNT('1-Kurs'!X$9:X182))-1</f>
        <v>3.2248889576805384E-2</v>
      </c>
      <c r="Z170" s="31">
        <f>('1-Kurs'!Z182/'1-Kurs'!Z$8)^(12/COUNT('1-Kurs'!Y$9:Y182))-1</f>
        <v>0.11547828853363695</v>
      </c>
      <c r="AA170" s="31">
        <f>('1-Kurs'!AA182/'1-Kurs'!AA$8)^(12/COUNT('1-Kurs'!Z$9:Z182))-1</f>
        <v>5.0121147105512076E-2</v>
      </c>
      <c r="AB170" s="31">
        <f>('1-Kurs'!AB182/'1-Kurs'!AB$8)^(12/COUNT('1-Kurs'!A$9:A182))-1</f>
        <v>6.5780080875631253E-2</v>
      </c>
      <c r="AC170" s="31">
        <f>('1-Kurs'!AC182/'1-Kurs'!AC$8)^(12/COUNT('1-Kurs'!B$9:B182))-1</f>
        <v>7.0854870327738517E-2</v>
      </c>
      <c r="AD170" s="31">
        <f>SUMPRODUCT(B170:AA170,'1-Kurs'!$B$6:$AA$6)</f>
        <v>3.7756156884709513E-2</v>
      </c>
      <c r="AE170" s="31">
        <f t="shared" si="3"/>
        <v>2.802392399092174E-2</v>
      </c>
    </row>
    <row r="171" spans="1:31" ht="12.75" x14ac:dyDescent="0.2">
      <c r="A171" s="9">
        <f>'2-artRendite'!A183</f>
        <v>38562</v>
      </c>
      <c r="B171" s="31">
        <f>('1-Kurs'!B183/'1-Kurs'!B$8)^(12/COUNT('1-Kurs'!A$9:A183))-1</f>
        <v>2.0929579508095486E-3</v>
      </c>
      <c r="C171" s="31">
        <f>('1-Kurs'!C183/'1-Kurs'!C$8)^(12/COUNT('1-Kurs'!B$9:B183))-1</f>
        <v>0.1770359968732993</v>
      </c>
      <c r="D171" s="31">
        <f>('1-Kurs'!D183/'1-Kurs'!D$8)^(12/COUNT('1-Kurs'!C$9:C183))-1</f>
        <v>-3.2146240272427073E-2</v>
      </c>
      <c r="E171" s="31">
        <f>('1-Kurs'!E183/'1-Kurs'!E$8)^(12/COUNT('1-Kurs'!D$9:D183))-1</f>
        <v>8.0739267136149317E-2</v>
      </c>
      <c r="F171" s="31">
        <f>('1-Kurs'!F183/'1-Kurs'!F$8)^(12/COUNT('1-Kurs'!E$9:E183))-1</f>
        <v>-7.1644862836454104E-2</v>
      </c>
      <c r="G171" s="31">
        <f>('1-Kurs'!G183/'1-Kurs'!G$8)^(12/COUNT('1-Kurs'!F$9:F183))-1</f>
        <v>-4.032868235971554E-2</v>
      </c>
      <c r="H171" s="31">
        <f>('1-Kurs'!H183/'1-Kurs'!H$8)^(12/COUNT('1-Kurs'!G$9:G183))-1</f>
        <v>1.1201909471252325E-2</v>
      </c>
      <c r="I171" s="31">
        <f>('1-Kurs'!I183/'1-Kurs'!I$8)^(12/COUNT('1-Kurs'!H$9:H183))-1</f>
        <v>0.11773366954098852</v>
      </c>
      <c r="J171" s="31">
        <f>('1-Kurs'!J183/'1-Kurs'!J$8)^(12/COUNT('1-Kurs'!I$9:I183))-1</f>
        <v>2.1807385816795311E-2</v>
      </c>
      <c r="K171" s="31">
        <f>('1-Kurs'!K183/'1-Kurs'!K$8)^(12/COUNT('1-Kurs'!J$9:J183))-1</f>
        <v>-4.0788723578428554E-2</v>
      </c>
      <c r="L171" s="31">
        <f>('1-Kurs'!L183/'1-Kurs'!L$8)^(12/COUNT('1-Kurs'!K$9:K183))-1</f>
        <v>4.2340150137247123E-2</v>
      </c>
      <c r="M171" s="31">
        <f>('1-Kurs'!M183/'1-Kurs'!M$8)^(12/COUNT('1-Kurs'!L$9:L183))-1</f>
        <v>8.7016876170298296E-3</v>
      </c>
      <c r="N171" s="31">
        <f>('1-Kurs'!N183/'1-Kurs'!N$8)^(12/COUNT('1-Kurs'!M$9:M183))-1</f>
        <v>6.8968347656464868E-2</v>
      </c>
      <c r="O171" s="31">
        <f>('1-Kurs'!O183/'1-Kurs'!O$8)^(12/COUNT('1-Kurs'!N$9:N183))-1</f>
        <v>3.7970206746482882E-2</v>
      </c>
      <c r="P171" s="31">
        <f>('1-Kurs'!P183/'1-Kurs'!P$8)^(12/COUNT('1-Kurs'!O$9:O183))-1</f>
        <v>5.8034027819549028E-2</v>
      </c>
      <c r="Q171" s="31">
        <f>('1-Kurs'!Q183/'1-Kurs'!Q$8)^(12/COUNT('1-Kurs'!P$9:P183))-1</f>
        <v>9.689277088137227E-2</v>
      </c>
      <c r="R171" s="31">
        <f>('1-Kurs'!R183/'1-Kurs'!R$8)^(12/COUNT('1-Kurs'!Q$9:Q183))-1</f>
        <v>6.0028486961227756E-3</v>
      </c>
      <c r="S171" s="31">
        <f>('1-Kurs'!S183/'1-Kurs'!S$8)^(12/COUNT('1-Kurs'!R$9:R183))-1</f>
        <v>7.7500113036229612E-2</v>
      </c>
      <c r="T171" s="31">
        <f>('1-Kurs'!T183/'1-Kurs'!T$8)^(12/COUNT('1-Kurs'!S$9:S183))-1</f>
        <v>0.15222517735244079</v>
      </c>
      <c r="U171" s="31">
        <f>('1-Kurs'!U183/'1-Kurs'!U$8)^(12/COUNT('1-Kurs'!T$9:T183))-1</f>
        <v>-4.9287979069285504E-2</v>
      </c>
      <c r="V171" s="31">
        <f>('1-Kurs'!V183/'1-Kurs'!V$8)^(12/COUNT('1-Kurs'!U$9:U183))-1</f>
        <v>0.15776519373344056</v>
      </c>
      <c r="W171" s="31">
        <f>('1-Kurs'!W183/'1-Kurs'!W$8)^(12/COUNT('1-Kurs'!V$9:V183))-1</f>
        <v>-3.7421817244202016E-3</v>
      </c>
      <c r="X171" s="31">
        <f>('1-Kurs'!X183/'1-Kurs'!X$8)^(12/COUNT('1-Kurs'!W$9:W183))-1</f>
        <v>-5.0922067255979031E-2</v>
      </c>
      <c r="Y171" s="31">
        <f>('1-Kurs'!Y183/'1-Kurs'!Y$8)^(12/COUNT('1-Kurs'!X$9:X183))-1</f>
        <v>2.9833633952616401E-2</v>
      </c>
      <c r="Z171" s="31">
        <f>('1-Kurs'!Z183/'1-Kurs'!Z$8)^(12/COUNT('1-Kurs'!Y$9:Y183))-1</f>
        <v>0.11625844488196369</v>
      </c>
      <c r="AA171" s="31">
        <f>('1-Kurs'!AA183/'1-Kurs'!AA$8)^(12/COUNT('1-Kurs'!Z$9:Z183))-1</f>
        <v>4.9370792857745593E-2</v>
      </c>
      <c r="AB171" s="31">
        <f>('1-Kurs'!AB183/'1-Kurs'!AB$8)^(12/COUNT('1-Kurs'!A$9:A183))-1</f>
        <v>6.728450942345976E-2</v>
      </c>
      <c r="AC171" s="31">
        <f>('1-Kurs'!AC183/'1-Kurs'!AC$8)^(12/COUNT('1-Kurs'!B$9:B183))-1</f>
        <v>7.3659777691644557E-2</v>
      </c>
      <c r="AD171" s="31">
        <f>SUMPRODUCT(B171:AA171,'1-Kurs'!$B$6:$AA$6)</f>
        <v>3.936976327158806E-2</v>
      </c>
      <c r="AE171" s="31">
        <f t="shared" si="3"/>
        <v>2.79147461518717E-2</v>
      </c>
    </row>
    <row r="172" spans="1:31" ht="12.75" x14ac:dyDescent="0.2">
      <c r="A172" s="9">
        <f>'2-artRendite'!A184</f>
        <v>38595</v>
      </c>
      <c r="B172" s="31">
        <f>('1-Kurs'!B184/'1-Kurs'!B$8)^(12/COUNT('1-Kurs'!A$9:A184))-1</f>
        <v>1.7539358420541884E-3</v>
      </c>
      <c r="C172" s="31">
        <f>('1-Kurs'!C184/'1-Kurs'!C$8)^(12/COUNT('1-Kurs'!B$9:B184))-1</f>
        <v>0.18423057403758047</v>
      </c>
      <c r="D172" s="31">
        <f>('1-Kurs'!D184/'1-Kurs'!D$8)^(12/COUNT('1-Kurs'!C$9:C184))-1</f>
        <v>-3.6013467671514809E-2</v>
      </c>
      <c r="E172" s="31">
        <f>('1-Kurs'!E184/'1-Kurs'!E$8)^(12/COUNT('1-Kurs'!D$9:D184))-1</f>
        <v>8.1369677131227558E-2</v>
      </c>
      <c r="F172" s="31">
        <f>('1-Kurs'!F184/'1-Kurs'!F$8)^(12/COUNT('1-Kurs'!E$9:E184))-1</f>
        <v>-8.0398880779945614E-2</v>
      </c>
      <c r="G172" s="31">
        <f>('1-Kurs'!G184/'1-Kurs'!G$8)^(12/COUNT('1-Kurs'!F$9:F184))-1</f>
        <v>-4.3400071588703293E-2</v>
      </c>
      <c r="H172" s="31">
        <f>('1-Kurs'!H184/'1-Kurs'!H$8)^(12/COUNT('1-Kurs'!G$9:G184))-1</f>
        <v>1.1719488435967484E-2</v>
      </c>
      <c r="I172" s="31">
        <f>('1-Kurs'!I184/'1-Kurs'!I$8)^(12/COUNT('1-Kurs'!H$9:H184))-1</f>
        <v>0.13142296659068808</v>
      </c>
      <c r="J172" s="31">
        <f>('1-Kurs'!J184/'1-Kurs'!J$8)^(12/COUNT('1-Kurs'!I$9:I184))-1</f>
        <v>2.0958259813053104E-2</v>
      </c>
      <c r="K172" s="31">
        <f>('1-Kurs'!K184/'1-Kurs'!K$8)^(12/COUNT('1-Kurs'!J$9:J184))-1</f>
        <v>-3.3660752602163058E-2</v>
      </c>
      <c r="L172" s="31">
        <f>('1-Kurs'!L184/'1-Kurs'!L$8)^(12/COUNT('1-Kurs'!K$9:K184))-1</f>
        <v>4.1333668715839211E-2</v>
      </c>
      <c r="M172" s="31">
        <f>('1-Kurs'!M184/'1-Kurs'!M$8)^(12/COUNT('1-Kurs'!L$9:L184))-1</f>
        <v>3.2332362568044504E-2</v>
      </c>
      <c r="N172" s="31">
        <f>('1-Kurs'!N184/'1-Kurs'!N$8)^(12/COUNT('1-Kurs'!M$9:M184))-1</f>
        <v>7.2295713622451352E-2</v>
      </c>
      <c r="O172" s="31">
        <f>('1-Kurs'!O184/'1-Kurs'!O$8)^(12/COUNT('1-Kurs'!N$9:N184))-1</f>
        <v>3.3168351390573614E-2</v>
      </c>
      <c r="P172" s="31">
        <f>('1-Kurs'!P184/'1-Kurs'!P$8)^(12/COUNT('1-Kurs'!O$9:O184))-1</f>
        <v>4.8079715094702991E-2</v>
      </c>
      <c r="Q172" s="31">
        <f>('1-Kurs'!Q184/'1-Kurs'!Q$8)^(12/COUNT('1-Kurs'!P$9:P184))-1</f>
        <v>8.6516974356740661E-2</v>
      </c>
      <c r="R172" s="31">
        <f>('1-Kurs'!R184/'1-Kurs'!R$8)^(12/COUNT('1-Kurs'!Q$9:Q184))-1</f>
        <v>9.041425482747556E-4</v>
      </c>
      <c r="S172" s="31">
        <f>('1-Kurs'!S184/'1-Kurs'!S$8)^(12/COUNT('1-Kurs'!R$9:R184))-1</f>
        <v>7.9048969518712431E-2</v>
      </c>
      <c r="T172" s="31">
        <f>('1-Kurs'!T184/'1-Kurs'!T$8)^(12/COUNT('1-Kurs'!S$9:S184))-1</f>
        <v>0.17033597749565099</v>
      </c>
      <c r="U172" s="31">
        <f>('1-Kurs'!U184/'1-Kurs'!U$8)^(12/COUNT('1-Kurs'!T$9:T184))-1</f>
        <v>-5.3864667664826338E-2</v>
      </c>
      <c r="V172" s="31">
        <f>('1-Kurs'!V184/'1-Kurs'!V$8)^(12/COUNT('1-Kurs'!U$9:U184))-1</f>
        <v>0.16578427350629465</v>
      </c>
      <c r="W172" s="31">
        <f>('1-Kurs'!W184/'1-Kurs'!W$8)^(12/COUNT('1-Kurs'!V$9:V184))-1</f>
        <v>1.4422670080442845E-3</v>
      </c>
      <c r="X172" s="31">
        <f>('1-Kurs'!X184/'1-Kurs'!X$8)^(12/COUNT('1-Kurs'!W$9:W184))-1</f>
        <v>-5.5407390350952768E-2</v>
      </c>
      <c r="Y172" s="31">
        <f>('1-Kurs'!Y184/'1-Kurs'!Y$8)^(12/COUNT('1-Kurs'!X$9:X184))-1</f>
        <v>3.1424326031675776E-2</v>
      </c>
      <c r="Z172" s="31">
        <f>('1-Kurs'!Z184/'1-Kurs'!Z$8)^(12/COUNT('1-Kurs'!Y$9:Y184))-1</f>
        <v>0.11551363159872374</v>
      </c>
      <c r="AA172" s="31">
        <f>('1-Kurs'!AA184/'1-Kurs'!AA$8)^(12/COUNT('1-Kurs'!Z$9:Z184))-1</f>
        <v>4.7655535044057062E-2</v>
      </c>
      <c r="AB172" s="31">
        <f>('1-Kurs'!AB184/'1-Kurs'!AB$8)^(12/COUNT('1-Kurs'!A$9:A184))-1</f>
        <v>6.8591341412753692E-2</v>
      </c>
      <c r="AC172" s="31">
        <f>('1-Kurs'!AC184/'1-Kurs'!AC$8)^(12/COUNT('1-Kurs'!B$9:B184))-1</f>
        <v>7.8564325395567236E-2</v>
      </c>
      <c r="AD172" s="31">
        <f>SUMPRODUCT(B172:AA172,'1-Kurs'!$B$6:$AA$6)</f>
        <v>4.0559445372778884E-2</v>
      </c>
      <c r="AE172" s="31">
        <f t="shared" si="3"/>
        <v>2.8031896039974809E-2</v>
      </c>
    </row>
    <row r="173" spans="1:31" ht="12.75" x14ac:dyDescent="0.2">
      <c r="A173" s="9">
        <f>'2-artRendite'!A185</f>
        <v>38625</v>
      </c>
      <c r="B173" s="31">
        <f>('1-Kurs'!B185/'1-Kurs'!B$8)^(12/COUNT('1-Kurs'!A$9:A185))-1</f>
        <v>1.7293219574978647E-3</v>
      </c>
      <c r="C173" s="31">
        <f>('1-Kurs'!C185/'1-Kurs'!C$8)^(12/COUNT('1-Kurs'!B$9:B185))-1</f>
        <v>0.17882247302283316</v>
      </c>
      <c r="D173" s="31">
        <f>('1-Kurs'!D185/'1-Kurs'!D$8)^(12/COUNT('1-Kurs'!C$9:C185))-1</f>
        <v>-4.0720091510233924E-2</v>
      </c>
      <c r="E173" s="31">
        <f>('1-Kurs'!E185/'1-Kurs'!E$8)^(12/COUNT('1-Kurs'!D$9:D185))-1</f>
        <v>8.584509815767416E-2</v>
      </c>
      <c r="F173" s="31">
        <f>('1-Kurs'!F185/'1-Kurs'!F$8)^(12/COUNT('1-Kurs'!E$9:E185))-1</f>
        <v>-8.3029591273067749E-2</v>
      </c>
      <c r="G173" s="31">
        <f>('1-Kurs'!G185/'1-Kurs'!G$8)^(12/COUNT('1-Kurs'!F$9:F185))-1</f>
        <v>-3.8710624644483826E-2</v>
      </c>
      <c r="H173" s="31">
        <f>('1-Kurs'!H185/'1-Kurs'!H$8)^(12/COUNT('1-Kurs'!G$9:G185))-1</f>
        <v>1.7020671642186791E-2</v>
      </c>
      <c r="I173" s="31">
        <f>('1-Kurs'!I185/'1-Kurs'!I$8)^(12/COUNT('1-Kurs'!H$9:H185))-1</f>
        <v>0.13231351439748829</v>
      </c>
      <c r="J173" s="31">
        <f>('1-Kurs'!J185/'1-Kurs'!J$8)^(12/COUNT('1-Kurs'!I$9:I185))-1</f>
        <v>2.7644068452215231E-2</v>
      </c>
      <c r="K173" s="31">
        <f>('1-Kurs'!K185/'1-Kurs'!K$8)^(12/COUNT('1-Kurs'!J$9:J185))-1</f>
        <v>-3.1486103514543839E-2</v>
      </c>
      <c r="L173" s="31">
        <f>('1-Kurs'!L185/'1-Kurs'!L$8)^(12/COUNT('1-Kurs'!K$9:K185))-1</f>
        <v>4.539358234066504E-2</v>
      </c>
      <c r="M173" s="31">
        <f>('1-Kurs'!M185/'1-Kurs'!M$8)^(12/COUNT('1-Kurs'!L$9:L185))-1</f>
        <v>4.484461028062281E-2</v>
      </c>
      <c r="N173" s="31">
        <f>('1-Kurs'!N185/'1-Kurs'!N$8)^(12/COUNT('1-Kurs'!M$9:M185))-1</f>
        <v>6.5171905556975718E-2</v>
      </c>
      <c r="O173" s="31">
        <f>('1-Kurs'!O185/'1-Kurs'!O$8)^(12/COUNT('1-Kurs'!N$9:N185))-1</f>
        <v>3.961090042468407E-2</v>
      </c>
      <c r="P173" s="31">
        <f>('1-Kurs'!P185/'1-Kurs'!P$8)^(12/COUNT('1-Kurs'!O$9:O185))-1</f>
        <v>4.4919938108336277E-2</v>
      </c>
      <c r="Q173" s="31">
        <f>('1-Kurs'!Q185/'1-Kurs'!Q$8)^(12/COUNT('1-Kurs'!P$9:P185))-1</f>
        <v>7.9947670576038243E-2</v>
      </c>
      <c r="R173" s="31">
        <f>('1-Kurs'!R185/'1-Kurs'!R$8)^(12/COUNT('1-Kurs'!Q$9:Q185))-1</f>
        <v>4.4403634964746974E-3</v>
      </c>
      <c r="S173" s="31">
        <f>('1-Kurs'!S185/'1-Kurs'!S$8)^(12/COUNT('1-Kurs'!R$9:R185))-1</f>
        <v>8.3486803172343915E-2</v>
      </c>
      <c r="T173" s="31">
        <f>('1-Kurs'!T185/'1-Kurs'!T$8)^(12/COUNT('1-Kurs'!S$9:S185))-1</f>
        <v>0.17097661504568684</v>
      </c>
      <c r="U173" s="31">
        <f>('1-Kurs'!U185/'1-Kurs'!U$8)^(12/COUNT('1-Kurs'!T$9:T185))-1</f>
        <v>-4.780338235176862E-2</v>
      </c>
      <c r="V173" s="31">
        <f>('1-Kurs'!V185/'1-Kurs'!V$8)^(12/COUNT('1-Kurs'!U$9:U185))-1</f>
        <v>0.16131692031802336</v>
      </c>
      <c r="W173" s="31">
        <f>('1-Kurs'!W185/'1-Kurs'!W$8)^(12/COUNT('1-Kurs'!V$9:V185))-1</f>
        <v>3.9531105411658718E-3</v>
      </c>
      <c r="X173" s="31">
        <f>('1-Kurs'!X185/'1-Kurs'!X$8)^(12/COUNT('1-Kurs'!W$9:W185))-1</f>
        <v>-5.4506999966000613E-2</v>
      </c>
      <c r="Y173" s="31">
        <f>('1-Kurs'!Y185/'1-Kurs'!Y$8)^(12/COUNT('1-Kurs'!X$9:X185))-1</f>
        <v>3.7392847899855974E-2</v>
      </c>
      <c r="Z173" s="31">
        <f>('1-Kurs'!Z185/'1-Kurs'!Z$8)^(12/COUNT('1-Kurs'!Y$9:Y185))-1</f>
        <v>0.11849602773064127</v>
      </c>
      <c r="AA173" s="31">
        <f>('1-Kurs'!AA185/'1-Kurs'!AA$8)^(12/COUNT('1-Kurs'!Z$9:Z185))-1</f>
        <v>4.3033370827522344E-2</v>
      </c>
      <c r="AB173" s="31">
        <f>('1-Kurs'!AB185/'1-Kurs'!AB$8)^(12/COUNT('1-Kurs'!A$9:A185))-1</f>
        <v>7.0063840442297742E-2</v>
      </c>
      <c r="AC173" s="31">
        <f>('1-Kurs'!AC185/'1-Kurs'!AC$8)^(12/COUNT('1-Kurs'!B$9:B185))-1</f>
        <v>8.1432642063057115E-2</v>
      </c>
      <c r="AD173" s="31">
        <f>SUMPRODUCT(B173:AA173,'1-Kurs'!$B$6:$AA$6)</f>
        <v>4.1927039257262821E-2</v>
      </c>
      <c r="AE173" s="31">
        <f t="shared" si="3"/>
        <v>2.8136801185034921E-2</v>
      </c>
    </row>
    <row r="174" spans="1:31" ht="12.75" x14ac:dyDescent="0.2">
      <c r="A174" s="9">
        <f>'2-artRendite'!A186</f>
        <v>38656</v>
      </c>
      <c r="B174" s="31">
        <f>('1-Kurs'!B186/'1-Kurs'!B$8)^(12/COUNT('1-Kurs'!A$9:A186))-1</f>
        <v>6.8029720858722165E-3</v>
      </c>
      <c r="C174" s="31">
        <f>('1-Kurs'!C186/'1-Kurs'!C$8)^(12/COUNT('1-Kurs'!B$9:B186))-1</f>
        <v>0.16978025764810578</v>
      </c>
      <c r="D174" s="31">
        <f>('1-Kurs'!D186/'1-Kurs'!D$8)^(12/COUNT('1-Kurs'!C$9:C186))-1</f>
        <v>-3.8110657524175195E-2</v>
      </c>
      <c r="E174" s="31">
        <f>('1-Kurs'!E186/'1-Kurs'!E$8)^(12/COUNT('1-Kurs'!D$9:D186))-1</f>
        <v>8.9034268225293811E-2</v>
      </c>
      <c r="F174" s="31">
        <f>('1-Kurs'!F186/'1-Kurs'!F$8)^(12/COUNT('1-Kurs'!E$9:E186))-1</f>
        <v>-8.5230853002270512E-2</v>
      </c>
      <c r="G174" s="31">
        <f>('1-Kurs'!G186/'1-Kurs'!G$8)^(12/COUNT('1-Kurs'!F$9:F186))-1</f>
        <v>-3.9822137224979293E-2</v>
      </c>
      <c r="H174" s="31">
        <f>('1-Kurs'!H186/'1-Kurs'!H$8)^(12/COUNT('1-Kurs'!G$9:G186))-1</f>
        <v>1.635404186737266E-2</v>
      </c>
      <c r="I174" s="31">
        <f>('1-Kurs'!I186/'1-Kurs'!I$8)^(12/COUNT('1-Kurs'!H$9:H186))-1</f>
        <v>0.11928035407853232</v>
      </c>
      <c r="J174" s="31">
        <f>('1-Kurs'!J186/'1-Kurs'!J$8)^(12/COUNT('1-Kurs'!I$9:I186))-1</f>
        <v>2.6048644729189441E-2</v>
      </c>
      <c r="K174" s="31">
        <f>('1-Kurs'!K186/'1-Kurs'!K$8)^(12/COUNT('1-Kurs'!J$9:J186))-1</f>
        <v>-3.2853388469296751E-2</v>
      </c>
      <c r="L174" s="31">
        <f>('1-Kurs'!L186/'1-Kurs'!L$8)^(12/COUNT('1-Kurs'!K$9:K186))-1</f>
        <v>4.6077446250544662E-2</v>
      </c>
      <c r="M174" s="31">
        <f>('1-Kurs'!M186/'1-Kurs'!M$8)^(12/COUNT('1-Kurs'!L$9:L186))-1</f>
        <v>3.3299198044888678E-2</v>
      </c>
      <c r="N174" s="31">
        <f>('1-Kurs'!N186/'1-Kurs'!N$8)^(12/COUNT('1-Kurs'!M$9:M186))-1</f>
        <v>5.6714963815340136E-2</v>
      </c>
      <c r="O174" s="31">
        <f>('1-Kurs'!O186/'1-Kurs'!O$8)^(12/COUNT('1-Kurs'!N$9:N186))-1</f>
        <v>4.0238636574786435E-2</v>
      </c>
      <c r="P174" s="31">
        <f>('1-Kurs'!P186/'1-Kurs'!P$8)^(12/COUNT('1-Kurs'!O$9:O186))-1</f>
        <v>4.3687961783675844E-2</v>
      </c>
      <c r="Q174" s="31">
        <f>('1-Kurs'!Q186/'1-Kurs'!Q$8)^(12/COUNT('1-Kurs'!P$9:P186))-1</f>
        <v>7.9484807658714018E-2</v>
      </c>
      <c r="R174" s="31">
        <f>('1-Kurs'!R186/'1-Kurs'!R$8)^(12/COUNT('1-Kurs'!Q$9:Q186))-1</f>
        <v>1.525990162417612E-3</v>
      </c>
      <c r="S174" s="31">
        <f>('1-Kurs'!S186/'1-Kurs'!S$8)^(12/COUNT('1-Kurs'!R$9:R186))-1</f>
        <v>8.3878333837559049E-2</v>
      </c>
      <c r="T174" s="31">
        <f>('1-Kurs'!T186/'1-Kurs'!T$8)^(12/COUNT('1-Kurs'!S$9:S186))-1</f>
        <v>0.15006038170114633</v>
      </c>
      <c r="U174" s="31">
        <f>('1-Kurs'!U186/'1-Kurs'!U$8)^(12/COUNT('1-Kurs'!T$9:T186))-1</f>
        <v>-5.2988209554341692E-2</v>
      </c>
      <c r="V174" s="31">
        <f>('1-Kurs'!V186/'1-Kurs'!V$8)^(12/COUNT('1-Kurs'!U$9:U186))-1</f>
        <v>0.15338111791979081</v>
      </c>
      <c r="W174" s="31">
        <f>('1-Kurs'!W186/'1-Kurs'!W$8)^(12/COUNT('1-Kurs'!V$9:V186))-1</f>
        <v>9.6766954170157682E-3</v>
      </c>
      <c r="X174" s="31">
        <f>('1-Kurs'!X186/'1-Kurs'!X$8)^(12/COUNT('1-Kurs'!W$9:W186))-1</f>
        <v>-5.6863302362337942E-2</v>
      </c>
      <c r="Y174" s="31">
        <f>('1-Kurs'!Y186/'1-Kurs'!Y$8)^(12/COUNT('1-Kurs'!X$9:X186))-1</f>
        <v>4.0018434185423502E-2</v>
      </c>
      <c r="Z174" s="31">
        <f>('1-Kurs'!Z186/'1-Kurs'!Z$8)^(12/COUNT('1-Kurs'!Y$9:Y186))-1</f>
        <v>0.11866574925320328</v>
      </c>
      <c r="AA174" s="31">
        <f>('1-Kurs'!AA186/'1-Kurs'!AA$8)^(12/COUNT('1-Kurs'!Z$9:Z186))-1</f>
        <v>3.9997746087137465E-2</v>
      </c>
      <c r="AB174" s="31">
        <f>('1-Kurs'!AB186/'1-Kurs'!AB$8)^(12/COUNT('1-Kurs'!A$9:A186))-1</f>
        <v>6.7419740556405428E-2</v>
      </c>
      <c r="AC174" s="31">
        <f>('1-Kurs'!AC186/'1-Kurs'!AC$8)^(12/COUNT('1-Kurs'!B$9:B186))-1</f>
        <v>7.6237831466916317E-2</v>
      </c>
      <c r="AD174" s="31">
        <f>SUMPRODUCT(B174:AA174,'1-Kurs'!$B$6:$AA$6)</f>
        <v>3.91592097380234E-2</v>
      </c>
      <c r="AE174" s="31">
        <f t="shared" si="3"/>
        <v>2.8260530818382028E-2</v>
      </c>
    </row>
    <row r="175" spans="1:31" ht="12.75" x14ac:dyDescent="0.2">
      <c r="A175" s="9">
        <f>'2-artRendite'!A187</f>
        <v>38686</v>
      </c>
      <c r="B175" s="31">
        <f>('1-Kurs'!B187/'1-Kurs'!B$8)^(12/COUNT('1-Kurs'!A$9:A187))-1</f>
        <v>1.2146579711084682E-2</v>
      </c>
      <c r="C175" s="31">
        <f>('1-Kurs'!C187/'1-Kurs'!C$8)^(12/COUNT('1-Kurs'!B$9:B187))-1</f>
        <v>0.16507363904401706</v>
      </c>
      <c r="D175" s="31">
        <f>('1-Kurs'!D187/'1-Kurs'!D$8)^(12/COUNT('1-Kurs'!C$9:C187))-1</f>
        <v>-3.9744503790701047E-2</v>
      </c>
      <c r="E175" s="31">
        <f>('1-Kurs'!E187/'1-Kurs'!E$8)^(12/COUNT('1-Kurs'!D$9:D187))-1</f>
        <v>9.5561509052240812E-2</v>
      </c>
      <c r="F175" s="31">
        <f>('1-Kurs'!F187/'1-Kurs'!F$8)^(12/COUNT('1-Kurs'!E$9:E187))-1</f>
        <v>-8.7265880157065934E-2</v>
      </c>
      <c r="G175" s="31">
        <f>('1-Kurs'!G187/'1-Kurs'!G$8)^(12/COUNT('1-Kurs'!F$9:F187))-1</f>
        <v>-4.285276417579631E-2</v>
      </c>
      <c r="H175" s="31">
        <f>('1-Kurs'!H187/'1-Kurs'!H$8)^(12/COUNT('1-Kurs'!G$9:G187))-1</f>
        <v>2.0421326493221148E-2</v>
      </c>
      <c r="I175" s="31">
        <f>('1-Kurs'!I187/'1-Kurs'!I$8)^(12/COUNT('1-Kurs'!H$9:H187))-1</f>
        <v>0.11124811393846312</v>
      </c>
      <c r="J175" s="31">
        <f>('1-Kurs'!J187/'1-Kurs'!J$8)^(12/COUNT('1-Kurs'!I$9:I187))-1</f>
        <v>2.4971133678013402E-2</v>
      </c>
      <c r="K175" s="31">
        <f>('1-Kurs'!K187/'1-Kurs'!K$8)^(12/COUNT('1-Kurs'!J$9:J187))-1</f>
        <v>-3.0358662880417442E-2</v>
      </c>
      <c r="L175" s="31">
        <f>('1-Kurs'!L187/'1-Kurs'!L$8)^(12/COUNT('1-Kurs'!K$9:K187))-1</f>
        <v>4.761370082647165E-2</v>
      </c>
      <c r="M175" s="31">
        <f>('1-Kurs'!M187/'1-Kurs'!M$8)^(12/COUNT('1-Kurs'!L$9:L187))-1</f>
        <v>3.3040730427610798E-2</v>
      </c>
      <c r="N175" s="31">
        <f>('1-Kurs'!N187/'1-Kurs'!N$8)^(12/COUNT('1-Kurs'!M$9:M187))-1</f>
        <v>6.119037079577283E-2</v>
      </c>
      <c r="O175" s="31">
        <f>('1-Kurs'!O187/'1-Kurs'!O$8)^(12/COUNT('1-Kurs'!N$9:N187))-1</f>
        <v>4.6532075907440795E-2</v>
      </c>
      <c r="P175" s="31">
        <f>('1-Kurs'!P187/'1-Kurs'!P$8)^(12/COUNT('1-Kurs'!O$9:O187))-1</f>
        <v>4.1449131809315976E-2</v>
      </c>
      <c r="Q175" s="31">
        <f>('1-Kurs'!Q187/'1-Kurs'!Q$8)^(12/COUNT('1-Kurs'!P$9:P187))-1</f>
        <v>7.9512963951384075E-2</v>
      </c>
      <c r="R175" s="31">
        <f>('1-Kurs'!R187/'1-Kurs'!R$8)^(12/COUNT('1-Kurs'!Q$9:Q187))-1</f>
        <v>-3.8129525469484671E-3</v>
      </c>
      <c r="S175" s="31">
        <f>('1-Kurs'!S187/'1-Kurs'!S$8)^(12/COUNT('1-Kurs'!R$9:R187))-1</f>
        <v>9.0378593712595601E-2</v>
      </c>
      <c r="T175" s="31">
        <f>('1-Kurs'!T187/'1-Kurs'!T$8)^(12/COUNT('1-Kurs'!S$9:S187))-1</f>
        <v>0.14306502773243635</v>
      </c>
      <c r="U175" s="31">
        <f>('1-Kurs'!U187/'1-Kurs'!U$8)^(12/COUNT('1-Kurs'!T$9:T187))-1</f>
        <v>-5.4966785188831024E-2</v>
      </c>
      <c r="V175" s="31">
        <f>('1-Kurs'!V187/'1-Kurs'!V$8)^(12/COUNT('1-Kurs'!U$9:U187))-1</f>
        <v>0.14869110816111575</v>
      </c>
      <c r="W175" s="31">
        <f>('1-Kurs'!W187/'1-Kurs'!W$8)^(12/COUNT('1-Kurs'!V$9:V187))-1</f>
        <v>1.6853985374820191E-2</v>
      </c>
      <c r="X175" s="31">
        <f>('1-Kurs'!X187/'1-Kurs'!X$8)^(12/COUNT('1-Kurs'!W$9:W187))-1</f>
        <v>-5.4827639661715111E-2</v>
      </c>
      <c r="Y175" s="31">
        <f>('1-Kurs'!Y187/'1-Kurs'!Y$8)^(12/COUNT('1-Kurs'!X$9:X187))-1</f>
        <v>4.6203634595959109E-2</v>
      </c>
      <c r="Z175" s="31">
        <f>('1-Kurs'!Z187/'1-Kurs'!Z$8)^(12/COUNT('1-Kurs'!Y$9:Y187))-1</f>
        <v>0.12111281497748183</v>
      </c>
      <c r="AA175" s="31">
        <f>('1-Kurs'!AA187/'1-Kurs'!AA$8)^(12/COUNT('1-Kurs'!Z$9:Z187))-1</f>
        <v>3.8561307839550807E-2</v>
      </c>
      <c r="AB175" s="31">
        <f>('1-Kurs'!AB187/'1-Kurs'!AB$8)^(12/COUNT('1-Kurs'!A$9:A187))-1</f>
        <v>6.7881451205281218E-2</v>
      </c>
      <c r="AC175" s="31">
        <f>('1-Kurs'!AC187/'1-Kurs'!AC$8)^(12/COUNT('1-Kurs'!B$9:B187))-1</f>
        <v>7.5982304974857362E-2</v>
      </c>
      <c r="AD175" s="31">
        <f>SUMPRODUCT(B175:AA175,'1-Kurs'!$B$6:$AA$6)</f>
        <v>3.9607636908750792E-2</v>
      </c>
      <c r="AE175" s="31">
        <f t="shared" si="3"/>
        <v>2.8273814296530426E-2</v>
      </c>
    </row>
    <row r="176" spans="1:31" ht="12.75" x14ac:dyDescent="0.2">
      <c r="A176" s="9">
        <f>'2-artRendite'!A188</f>
        <v>38716</v>
      </c>
      <c r="B176" s="31">
        <f>('1-Kurs'!B188/'1-Kurs'!B$8)^(12/COUNT('1-Kurs'!A$9:A188))-1</f>
        <v>1.669662806115646E-2</v>
      </c>
      <c r="C176" s="31">
        <f>('1-Kurs'!C188/'1-Kurs'!C$8)^(12/COUNT('1-Kurs'!B$9:B188))-1</f>
        <v>0.16787199698597477</v>
      </c>
      <c r="D176" s="31">
        <f>('1-Kurs'!D188/'1-Kurs'!D$8)^(12/COUNT('1-Kurs'!C$9:C188))-1</f>
        <v>-3.2957474978030143E-2</v>
      </c>
      <c r="E176" s="31">
        <f>('1-Kurs'!E188/'1-Kurs'!E$8)^(12/COUNT('1-Kurs'!D$9:D188))-1</f>
        <v>9.952198633958842E-2</v>
      </c>
      <c r="F176" s="31">
        <f>('1-Kurs'!F188/'1-Kurs'!F$8)^(12/COUNT('1-Kurs'!E$9:E188))-1</f>
        <v>-8.2511141435971824E-2</v>
      </c>
      <c r="G176" s="31">
        <f>('1-Kurs'!G188/'1-Kurs'!G$8)^(12/COUNT('1-Kurs'!F$9:F188))-1</f>
        <v>-4.0119391718062447E-2</v>
      </c>
      <c r="H176" s="31">
        <f>('1-Kurs'!H188/'1-Kurs'!H$8)^(12/COUNT('1-Kurs'!G$9:G188))-1</f>
        <v>2.323252301203671E-2</v>
      </c>
      <c r="I176" s="31">
        <f>('1-Kurs'!I188/'1-Kurs'!I$8)^(12/COUNT('1-Kurs'!H$9:H188))-1</f>
        <v>0.11250589755450124</v>
      </c>
      <c r="J176" s="31">
        <f>('1-Kurs'!J188/'1-Kurs'!J$8)^(12/COUNT('1-Kurs'!I$9:I188))-1</f>
        <v>2.8034125128488796E-2</v>
      </c>
      <c r="K176" s="31">
        <f>('1-Kurs'!K188/'1-Kurs'!K$8)^(12/COUNT('1-Kurs'!J$9:J188))-1</f>
        <v>-3.2003391234162959E-2</v>
      </c>
      <c r="L176" s="31">
        <f>('1-Kurs'!L188/'1-Kurs'!L$8)^(12/COUNT('1-Kurs'!K$9:K188))-1</f>
        <v>4.8042983374442016E-2</v>
      </c>
      <c r="M176" s="31">
        <f>('1-Kurs'!M188/'1-Kurs'!M$8)^(12/COUNT('1-Kurs'!L$9:L188))-1</f>
        <v>2.6121182284757127E-2</v>
      </c>
      <c r="N176" s="31">
        <f>('1-Kurs'!N188/'1-Kurs'!N$8)^(12/COUNT('1-Kurs'!M$9:M188))-1</f>
        <v>6.4416452989141559E-2</v>
      </c>
      <c r="O176" s="31">
        <f>('1-Kurs'!O188/'1-Kurs'!O$8)^(12/COUNT('1-Kurs'!N$9:N188))-1</f>
        <v>5.0582160083195493E-2</v>
      </c>
      <c r="P176" s="31">
        <f>('1-Kurs'!P188/'1-Kurs'!P$8)^(12/COUNT('1-Kurs'!O$9:O188))-1</f>
        <v>4.6883435580503674E-2</v>
      </c>
      <c r="Q176" s="31">
        <f>('1-Kurs'!Q188/'1-Kurs'!Q$8)^(12/COUNT('1-Kurs'!P$9:P188))-1</f>
        <v>8.8372139094507585E-2</v>
      </c>
      <c r="R176" s="31">
        <f>('1-Kurs'!R188/'1-Kurs'!R$8)^(12/COUNT('1-Kurs'!Q$9:Q188))-1</f>
        <v>-2.7998124628311194E-3</v>
      </c>
      <c r="S176" s="31">
        <f>('1-Kurs'!S188/'1-Kurs'!S$8)^(12/COUNT('1-Kurs'!R$9:R188))-1</f>
        <v>0.10224692563454107</v>
      </c>
      <c r="T176" s="31">
        <f>('1-Kurs'!T188/'1-Kurs'!T$8)^(12/COUNT('1-Kurs'!S$9:S188))-1</f>
        <v>0.15034844889123189</v>
      </c>
      <c r="U176" s="31">
        <f>('1-Kurs'!U188/'1-Kurs'!U$8)^(12/COUNT('1-Kurs'!T$9:T188))-1</f>
        <v>-5.0924537805420722E-2</v>
      </c>
      <c r="V176" s="31">
        <f>('1-Kurs'!V188/'1-Kurs'!V$8)^(12/COUNT('1-Kurs'!U$9:U188))-1</f>
        <v>0.15195430835040669</v>
      </c>
      <c r="W176" s="31">
        <f>('1-Kurs'!W188/'1-Kurs'!W$8)^(12/COUNT('1-Kurs'!V$9:V188))-1</f>
        <v>2.4100486378751285E-2</v>
      </c>
      <c r="X176" s="31">
        <f>('1-Kurs'!X188/'1-Kurs'!X$8)^(12/COUNT('1-Kurs'!W$9:W188))-1</f>
        <v>-5.0472615848699776E-2</v>
      </c>
      <c r="Y176" s="31">
        <f>('1-Kurs'!Y188/'1-Kurs'!Y$8)^(12/COUNT('1-Kurs'!X$9:X188))-1</f>
        <v>4.7349015797730321E-2</v>
      </c>
      <c r="Z176" s="31">
        <f>('1-Kurs'!Z188/'1-Kurs'!Z$8)^(12/COUNT('1-Kurs'!Y$9:Y188))-1</f>
        <v>0.12015670120503352</v>
      </c>
      <c r="AA176" s="31">
        <f>('1-Kurs'!AA188/'1-Kurs'!AA$8)^(12/COUNT('1-Kurs'!Z$9:Z188))-1</f>
        <v>4.2689478397732517E-2</v>
      </c>
      <c r="AB176" s="31">
        <f>('1-Kurs'!AB188/'1-Kurs'!AB$8)^(12/COUNT('1-Kurs'!A$9:A188))-1</f>
        <v>7.1336371706732349E-2</v>
      </c>
      <c r="AC176" s="31">
        <f>('1-Kurs'!AC188/'1-Kurs'!AC$8)^(12/COUNT('1-Kurs'!B$9:B188))-1</f>
        <v>7.7797344257361623E-2</v>
      </c>
      <c r="AD176" s="31">
        <f>SUMPRODUCT(B176:AA176,'1-Kurs'!$B$6:$AA$6)</f>
        <v>4.3051481140790077E-2</v>
      </c>
      <c r="AE176" s="31">
        <f t="shared" si="3"/>
        <v>2.8284890565942272E-2</v>
      </c>
    </row>
    <row r="177" spans="1:31" ht="12.75" x14ac:dyDescent="0.2">
      <c r="A177" s="9">
        <f>'2-artRendite'!A189</f>
        <v>38748</v>
      </c>
      <c r="B177" s="31">
        <f>('1-Kurs'!B189/'1-Kurs'!B$8)^(12/COUNT('1-Kurs'!A$9:A189))-1</f>
        <v>2.3259258336071564E-2</v>
      </c>
      <c r="C177" s="31">
        <f>('1-Kurs'!C189/'1-Kurs'!C$8)^(12/COUNT('1-Kurs'!B$9:B189))-1</f>
        <v>0.17548448920318194</v>
      </c>
      <c r="D177" s="31">
        <f>('1-Kurs'!D189/'1-Kurs'!D$8)^(12/COUNT('1-Kurs'!C$9:C189))-1</f>
        <v>-2.6195356949583304E-2</v>
      </c>
      <c r="E177" s="31">
        <f>('1-Kurs'!E189/'1-Kurs'!E$8)^(12/COUNT('1-Kurs'!D$9:D189))-1</f>
        <v>0.10560366313733649</v>
      </c>
      <c r="F177" s="31">
        <f>('1-Kurs'!F189/'1-Kurs'!F$8)^(12/COUNT('1-Kurs'!E$9:E189))-1</f>
        <v>-8.1007005553338951E-2</v>
      </c>
      <c r="G177" s="31">
        <f>('1-Kurs'!G189/'1-Kurs'!G$8)^(12/COUNT('1-Kurs'!F$9:F189))-1</f>
        <v>-3.7891652099524498E-2</v>
      </c>
      <c r="H177" s="31">
        <f>('1-Kurs'!H189/'1-Kurs'!H$8)^(12/COUNT('1-Kurs'!G$9:G189))-1</f>
        <v>2.9808820614869669E-2</v>
      </c>
      <c r="I177" s="31">
        <f>('1-Kurs'!I189/'1-Kurs'!I$8)^(12/COUNT('1-Kurs'!H$9:H189))-1</f>
        <v>0.1144197844676913</v>
      </c>
      <c r="J177" s="31">
        <f>('1-Kurs'!J189/'1-Kurs'!J$8)^(12/COUNT('1-Kurs'!I$9:I189))-1</f>
        <v>2.9957541888978145E-2</v>
      </c>
      <c r="K177" s="31">
        <f>('1-Kurs'!K189/'1-Kurs'!K$8)^(12/COUNT('1-Kurs'!J$9:J189))-1</f>
        <v>-3.9646829129329042E-2</v>
      </c>
      <c r="L177" s="31">
        <f>('1-Kurs'!L189/'1-Kurs'!L$8)^(12/COUNT('1-Kurs'!K$9:K189))-1</f>
        <v>4.5307633532704505E-2</v>
      </c>
      <c r="M177" s="31">
        <f>('1-Kurs'!M189/'1-Kurs'!M$8)^(12/COUNT('1-Kurs'!L$9:L189))-1</f>
        <v>1.2828291282069415E-2</v>
      </c>
      <c r="N177" s="31">
        <f>('1-Kurs'!N189/'1-Kurs'!N$8)^(12/COUNT('1-Kurs'!M$9:M189))-1</f>
        <v>7.2603375439799889E-2</v>
      </c>
      <c r="O177" s="31">
        <f>('1-Kurs'!O189/'1-Kurs'!O$8)^(12/COUNT('1-Kurs'!N$9:N189))-1</f>
        <v>5.7968263752101734E-2</v>
      </c>
      <c r="P177" s="31">
        <f>('1-Kurs'!P189/'1-Kurs'!P$8)^(12/COUNT('1-Kurs'!O$9:O189))-1</f>
        <v>4.4666350840458557E-2</v>
      </c>
      <c r="Q177" s="31">
        <f>('1-Kurs'!Q189/'1-Kurs'!Q$8)^(12/COUNT('1-Kurs'!P$9:P189))-1</f>
        <v>8.3863384599354829E-2</v>
      </c>
      <c r="R177" s="31">
        <f>('1-Kurs'!R189/'1-Kurs'!R$8)^(12/COUNT('1-Kurs'!Q$9:Q189))-1</f>
        <v>-1.1931999425499606E-3</v>
      </c>
      <c r="S177" s="31">
        <f>('1-Kurs'!S189/'1-Kurs'!S$8)^(12/COUNT('1-Kurs'!R$9:R189))-1</f>
        <v>0.11700361489638889</v>
      </c>
      <c r="T177" s="31">
        <f>('1-Kurs'!T189/'1-Kurs'!T$8)^(12/COUNT('1-Kurs'!S$9:S189))-1</f>
        <v>0.15219332307834232</v>
      </c>
      <c r="U177" s="31">
        <f>('1-Kurs'!U189/'1-Kurs'!U$8)^(12/COUNT('1-Kurs'!T$9:T189))-1</f>
        <v>-4.9677896215186146E-2</v>
      </c>
      <c r="V177" s="31">
        <f>('1-Kurs'!V189/'1-Kurs'!V$8)^(12/COUNT('1-Kurs'!U$9:U189))-1</f>
        <v>0.15844216662401478</v>
      </c>
      <c r="W177" s="31">
        <f>('1-Kurs'!W189/'1-Kurs'!W$8)^(12/COUNT('1-Kurs'!V$9:V189))-1</f>
        <v>3.6867354369658933E-2</v>
      </c>
      <c r="X177" s="31">
        <f>('1-Kurs'!X189/'1-Kurs'!X$8)^(12/COUNT('1-Kurs'!W$9:W189))-1</f>
        <v>-5.0810121274217468E-2</v>
      </c>
      <c r="Y177" s="31">
        <f>('1-Kurs'!Y189/'1-Kurs'!Y$8)^(12/COUNT('1-Kurs'!X$9:X189))-1</f>
        <v>6.3649459544355302E-2</v>
      </c>
      <c r="Z177" s="31">
        <f>('1-Kurs'!Z189/'1-Kurs'!Z$8)^(12/COUNT('1-Kurs'!Y$9:Y189))-1</f>
        <v>0.12740768755794241</v>
      </c>
      <c r="AA177" s="31">
        <f>('1-Kurs'!AA189/'1-Kurs'!AA$8)^(12/COUNT('1-Kurs'!Z$9:Z189))-1</f>
        <v>5.5750446916507546E-2</v>
      </c>
      <c r="AB177" s="31">
        <f>('1-Kurs'!AB189/'1-Kurs'!AB$8)^(12/COUNT('1-Kurs'!A$9:A189))-1</f>
        <v>7.5378421812804186E-2</v>
      </c>
      <c r="AC177" s="31">
        <f>('1-Kurs'!AC189/'1-Kurs'!AC$8)^(12/COUNT('1-Kurs'!B$9:B189))-1</f>
        <v>7.8661150271212454E-2</v>
      </c>
      <c r="AD177" s="31">
        <f>SUMPRODUCT(B177:AA177,'1-Kurs'!$B$6:$AA$6)</f>
        <v>4.6948571112234584E-2</v>
      </c>
      <c r="AE177" s="31">
        <f t="shared" si="3"/>
        <v>2.8429850700569602E-2</v>
      </c>
    </row>
    <row r="178" spans="1:31" ht="12.75" x14ac:dyDescent="0.2">
      <c r="A178" s="9">
        <f>'2-artRendite'!A190</f>
        <v>38776</v>
      </c>
      <c r="B178" s="31">
        <f>('1-Kurs'!B190/'1-Kurs'!B$8)^(12/COUNT('1-Kurs'!A$9:A190))-1</f>
        <v>2.0332644386989562E-2</v>
      </c>
      <c r="C178" s="31">
        <f>('1-Kurs'!C190/'1-Kurs'!C$8)^(12/COUNT('1-Kurs'!B$9:B190))-1</f>
        <v>0.16907356843880605</v>
      </c>
      <c r="D178" s="31">
        <f>('1-Kurs'!D190/'1-Kurs'!D$8)^(12/COUNT('1-Kurs'!C$9:C190))-1</f>
        <v>-3.0002803124263511E-2</v>
      </c>
      <c r="E178" s="31">
        <f>('1-Kurs'!E190/'1-Kurs'!E$8)^(12/COUNT('1-Kurs'!D$9:D190))-1</f>
        <v>0.10419578380189054</v>
      </c>
      <c r="F178" s="31">
        <f>('1-Kurs'!F190/'1-Kurs'!F$8)^(12/COUNT('1-Kurs'!E$9:E190))-1</f>
        <v>-7.7899918260983858E-2</v>
      </c>
      <c r="G178" s="31">
        <f>('1-Kurs'!G190/'1-Kurs'!G$8)^(12/COUNT('1-Kurs'!F$9:F190))-1</f>
        <v>-3.9415507319485954E-2</v>
      </c>
      <c r="H178" s="31">
        <f>('1-Kurs'!H190/'1-Kurs'!H$8)^(12/COUNT('1-Kurs'!G$9:G190))-1</f>
        <v>2.8495805474445968E-2</v>
      </c>
      <c r="I178" s="31">
        <f>('1-Kurs'!I190/'1-Kurs'!I$8)^(12/COUNT('1-Kurs'!H$9:H190))-1</f>
        <v>0.10678693498314518</v>
      </c>
      <c r="J178" s="31">
        <f>('1-Kurs'!J190/'1-Kurs'!J$8)^(12/COUNT('1-Kurs'!I$9:I190))-1</f>
        <v>3.7159442647377361E-2</v>
      </c>
      <c r="K178" s="31">
        <f>('1-Kurs'!K190/'1-Kurs'!K$8)^(12/COUNT('1-Kurs'!J$9:J190))-1</f>
        <v>-3.9574438316538729E-2</v>
      </c>
      <c r="L178" s="31">
        <f>('1-Kurs'!L190/'1-Kurs'!L$8)^(12/COUNT('1-Kurs'!K$9:K190))-1</f>
        <v>4.1942817631599016E-2</v>
      </c>
      <c r="M178" s="31">
        <f>('1-Kurs'!M190/'1-Kurs'!M$8)^(12/COUNT('1-Kurs'!L$9:L190))-1</f>
        <v>-9.7695682023833941E-3</v>
      </c>
      <c r="N178" s="31">
        <f>('1-Kurs'!N190/'1-Kurs'!N$8)^(12/COUNT('1-Kurs'!M$9:M190))-1</f>
        <v>7.0912499227091974E-2</v>
      </c>
      <c r="O178" s="31">
        <f>('1-Kurs'!O190/'1-Kurs'!O$8)^(12/COUNT('1-Kurs'!N$9:N190))-1</f>
        <v>5.6707009265643205E-2</v>
      </c>
      <c r="P178" s="31">
        <f>('1-Kurs'!P190/'1-Kurs'!P$8)^(12/COUNT('1-Kurs'!O$9:O190))-1</f>
        <v>4.3021581273465115E-2</v>
      </c>
      <c r="Q178" s="31">
        <f>('1-Kurs'!Q190/'1-Kurs'!Q$8)^(12/COUNT('1-Kurs'!P$9:P190))-1</f>
        <v>7.9210595417615881E-2</v>
      </c>
      <c r="R178" s="31">
        <f>('1-Kurs'!R190/'1-Kurs'!R$8)^(12/COUNT('1-Kurs'!Q$9:Q190))-1</f>
        <v>2.4096633756087726E-3</v>
      </c>
      <c r="S178" s="31">
        <f>('1-Kurs'!S190/'1-Kurs'!S$8)^(12/COUNT('1-Kurs'!R$9:R190))-1</f>
        <v>0.11246218888685156</v>
      </c>
      <c r="T178" s="31">
        <f>('1-Kurs'!T190/'1-Kurs'!T$8)^(12/COUNT('1-Kurs'!S$9:S190))-1</f>
        <v>0.13433419135077829</v>
      </c>
      <c r="U178" s="31">
        <f>('1-Kurs'!U190/'1-Kurs'!U$8)^(12/COUNT('1-Kurs'!T$9:T190))-1</f>
        <v>-4.4694193699080231E-2</v>
      </c>
      <c r="V178" s="31">
        <f>('1-Kurs'!V190/'1-Kurs'!V$8)^(12/COUNT('1-Kurs'!U$9:U190))-1</f>
        <v>0.14982639252722296</v>
      </c>
      <c r="W178" s="31">
        <f>('1-Kurs'!W190/'1-Kurs'!W$8)^(12/COUNT('1-Kurs'!V$9:V190))-1</f>
        <v>3.8176712590540118E-2</v>
      </c>
      <c r="X178" s="31">
        <f>('1-Kurs'!X190/'1-Kurs'!X$8)^(12/COUNT('1-Kurs'!W$9:W190))-1</f>
        <v>-5.2435161680318032E-2</v>
      </c>
      <c r="Y178" s="31">
        <f>('1-Kurs'!Y190/'1-Kurs'!Y$8)^(12/COUNT('1-Kurs'!X$9:X190))-1</f>
        <v>5.5779831660199619E-2</v>
      </c>
      <c r="Z178" s="31">
        <f>('1-Kurs'!Z190/'1-Kurs'!Z$8)^(12/COUNT('1-Kurs'!Y$9:Y190))-1</f>
        <v>0.12479876847903348</v>
      </c>
      <c r="AA178" s="31">
        <f>('1-Kurs'!AA190/'1-Kurs'!AA$8)^(12/COUNT('1-Kurs'!Z$9:Z190))-1</f>
        <v>5.4624458782537078E-2</v>
      </c>
      <c r="AB178" s="31">
        <f>('1-Kurs'!AB190/'1-Kurs'!AB$8)^(12/COUNT('1-Kurs'!A$9:A190))-1</f>
        <v>7.2292029077010156E-2</v>
      </c>
      <c r="AC178" s="31">
        <f>('1-Kurs'!AC190/'1-Kurs'!AC$8)^(12/COUNT('1-Kurs'!B$9:B190))-1</f>
        <v>7.3626439964069812E-2</v>
      </c>
      <c r="AD178" s="31">
        <f>SUMPRODUCT(B178:AA178,'1-Kurs'!$B$6:$AA$6)</f>
        <v>4.3709973061453383E-2</v>
      </c>
      <c r="AE178" s="31">
        <f t="shared" si="3"/>
        <v>2.8582056015556773E-2</v>
      </c>
    </row>
    <row r="179" spans="1:31" ht="12.75" x14ac:dyDescent="0.2">
      <c r="A179" s="9">
        <f>'2-artRendite'!A191</f>
        <v>38807</v>
      </c>
      <c r="B179" s="31">
        <f>('1-Kurs'!B191/'1-Kurs'!B$8)^(12/COUNT('1-Kurs'!A$9:A191))-1</f>
        <v>2.1696846609187359E-2</v>
      </c>
      <c r="C179" s="31">
        <f>('1-Kurs'!C191/'1-Kurs'!C$8)^(12/COUNT('1-Kurs'!B$9:B191))-1</f>
        <v>0.17190245719518393</v>
      </c>
      <c r="D179" s="31">
        <f>('1-Kurs'!D191/'1-Kurs'!D$8)^(12/COUNT('1-Kurs'!C$9:C191))-1</f>
        <v>-3.3448617187640806E-2</v>
      </c>
      <c r="E179" s="31">
        <f>('1-Kurs'!E191/'1-Kurs'!E$8)^(12/COUNT('1-Kurs'!D$9:D191))-1</f>
        <v>0.1128006328152118</v>
      </c>
      <c r="F179" s="31">
        <f>('1-Kurs'!F191/'1-Kurs'!F$8)^(12/COUNT('1-Kurs'!E$9:E191))-1</f>
        <v>-7.7954362237808383E-2</v>
      </c>
      <c r="G179" s="31">
        <f>('1-Kurs'!G191/'1-Kurs'!G$8)^(12/COUNT('1-Kurs'!F$9:F191))-1</f>
        <v>-4.220568953267112E-2</v>
      </c>
      <c r="H179" s="31">
        <f>('1-Kurs'!H191/'1-Kurs'!H$8)^(12/COUNT('1-Kurs'!G$9:G191))-1</f>
        <v>3.0638406036968657E-2</v>
      </c>
      <c r="I179" s="31">
        <f>('1-Kurs'!I191/'1-Kurs'!I$8)^(12/COUNT('1-Kurs'!H$9:H191))-1</f>
        <v>0.1113058712387196</v>
      </c>
      <c r="J179" s="31">
        <f>('1-Kurs'!J191/'1-Kurs'!J$8)^(12/COUNT('1-Kurs'!I$9:I191))-1</f>
        <v>3.2976969637901643E-2</v>
      </c>
      <c r="K179" s="31">
        <f>('1-Kurs'!K191/'1-Kurs'!K$8)^(12/COUNT('1-Kurs'!J$9:J191))-1</f>
        <v>-4.4449833430111441E-2</v>
      </c>
      <c r="L179" s="31">
        <f>('1-Kurs'!L191/'1-Kurs'!L$8)^(12/COUNT('1-Kurs'!K$9:K191))-1</f>
        <v>3.4872668322003531E-2</v>
      </c>
      <c r="M179" s="31">
        <f>('1-Kurs'!M191/'1-Kurs'!M$8)^(12/COUNT('1-Kurs'!L$9:L191))-1</f>
        <v>-6.688321656469598E-3</v>
      </c>
      <c r="N179" s="31">
        <f>('1-Kurs'!N191/'1-Kurs'!N$8)^(12/COUNT('1-Kurs'!M$9:M191))-1</f>
        <v>7.208989803203103E-2</v>
      </c>
      <c r="O179" s="31">
        <f>('1-Kurs'!O191/'1-Kurs'!O$8)^(12/COUNT('1-Kurs'!N$9:N191))-1</f>
        <v>6.7885890549399086E-2</v>
      </c>
      <c r="P179" s="31">
        <f>('1-Kurs'!P191/'1-Kurs'!P$8)^(12/COUNT('1-Kurs'!O$9:O191))-1</f>
        <v>4.041168938040296E-2</v>
      </c>
      <c r="Q179" s="31">
        <f>('1-Kurs'!Q191/'1-Kurs'!Q$8)^(12/COUNT('1-Kurs'!P$9:P191))-1</f>
        <v>7.8432519952050139E-2</v>
      </c>
      <c r="R179" s="31">
        <f>('1-Kurs'!R191/'1-Kurs'!R$8)^(12/COUNT('1-Kurs'!Q$9:Q191))-1</f>
        <v>-6.5895368361779116E-4</v>
      </c>
      <c r="S179" s="31">
        <f>('1-Kurs'!S191/'1-Kurs'!S$8)^(12/COUNT('1-Kurs'!R$9:R191))-1</f>
        <v>0.11535162822079936</v>
      </c>
      <c r="T179" s="31">
        <f>('1-Kurs'!T191/'1-Kurs'!T$8)^(12/COUNT('1-Kurs'!S$9:S191))-1</f>
        <v>0.14419642875975258</v>
      </c>
      <c r="U179" s="31">
        <f>('1-Kurs'!U191/'1-Kurs'!U$8)^(12/COUNT('1-Kurs'!T$9:T191))-1</f>
        <v>-4.9914553566840159E-2</v>
      </c>
      <c r="V179" s="31">
        <f>('1-Kurs'!V191/'1-Kurs'!V$8)^(12/COUNT('1-Kurs'!U$9:U191))-1</f>
        <v>0.15346160918064311</v>
      </c>
      <c r="W179" s="31">
        <f>('1-Kurs'!W191/'1-Kurs'!W$8)^(12/COUNT('1-Kurs'!V$9:V191))-1</f>
        <v>4.624685082829072E-2</v>
      </c>
      <c r="X179" s="31">
        <f>('1-Kurs'!X191/'1-Kurs'!X$8)^(12/COUNT('1-Kurs'!W$9:W191))-1</f>
        <v>-5.0731873243598402E-2</v>
      </c>
      <c r="Y179" s="31">
        <f>('1-Kurs'!Y191/'1-Kurs'!Y$8)^(12/COUNT('1-Kurs'!X$9:X191))-1</f>
        <v>5.5561885402200861E-2</v>
      </c>
      <c r="Z179" s="31">
        <f>('1-Kurs'!Z191/'1-Kurs'!Z$8)^(12/COUNT('1-Kurs'!Y$9:Y191))-1</f>
        <v>0.12487444204821929</v>
      </c>
      <c r="AA179" s="31">
        <f>('1-Kurs'!AA191/'1-Kurs'!AA$8)^(12/COUNT('1-Kurs'!Z$9:Z191))-1</f>
        <v>5.781983229812071E-2</v>
      </c>
      <c r="AB179" s="31">
        <f>('1-Kurs'!AB191/'1-Kurs'!AB$8)^(12/COUNT('1-Kurs'!A$9:A191))-1</f>
        <v>7.3326638519417342E-2</v>
      </c>
      <c r="AC179" s="31">
        <f>('1-Kurs'!AC191/'1-Kurs'!AC$8)^(12/COUNT('1-Kurs'!B$9:B191))-1</f>
        <v>7.4758792371672822E-2</v>
      </c>
      <c r="AD179" s="31">
        <f>SUMPRODUCT(B179:AA179,'1-Kurs'!$B$6:$AA$6)</f>
        <v>4.4864396998781871E-2</v>
      </c>
      <c r="AE179" s="31">
        <f t="shared" si="3"/>
        <v>2.8462241520635471E-2</v>
      </c>
    </row>
    <row r="180" spans="1:31" ht="12.75" x14ac:dyDescent="0.2">
      <c r="A180" s="9">
        <f>'2-artRendite'!A192</f>
        <v>38835</v>
      </c>
      <c r="B180" s="31">
        <f>('1-Kurs'!B192/'1-Kurs'!B$8)^(12/COUNT('1-Kurs'!A$9:A192))-1</f>
        <v>2.8935057406626497E-2</v>
      </c>
      <c r="C180" s="31">
        <f>('1-Kurs'!C192/'1-Kurs'!C$8)^(12/COUNT('1-Kurs'!B$9:B192))-1</f>
        <v>0.17769060161943551</v>
      </c>
      <c r="D180" s="31">
        <f>('1-Kurs'!D192/'1-Kurs'!D$8)^(12/COUNT('1-Kurs'!C$9:C192))-1</f>
        <v>-3.3166059405765558E-2</v>
      </c>
      <c r="E180" s="31">
        <f>('1-Kurs'!E192/'1-Kurs'!E$8)^(12/COUNT('1-Kurs'!D$9:D192))-1</f>
        <v>0.13236905311795266</v>
      </c>
      <c r="F180" s="31">
        <f>('1-Kurs'!F192/'1-Kurs'!F$8)^(12/COUNT('1-Kurs'!E$9:E192))-1</f>
        <v>-7.6981342506269312E-2</v>
      </c>
      <c r="G180" s="31">
        <f>('1-Kurs'!G192/'1-Kurs'!G$8)^(12/COUNT('1-Kurs'!F$9:F192))-1</f>
        <v>-4.5035872974718671E-2</v>
      </c>
      <c r="H180" s="31">
        <f>('1-Kurs'!H192/'1-Kurs'!H$8)^(12/COUNT('1-Kurs'!G$9:G192))-1</f>
        <v>3.8085143880337569E-2</v>
      </c>
      <c r="I180" s="31">
        <f>('1-Kurs'!I192/'1-Kurs'!I$8)^(12/COUNT('1-Kurs'!H$9:H192))-1</f>
        <v>0.11630735476851495</v>
      </c>
      <c r="J180" s="31">
        <f>('1-Kurs'!J192/'1-Kurs'!J$8)^(12/COUNT('1-Kurs'!I$9:I192))-1</f>
        <v>3.4039134728127474E-2</v>
      </c>
      <c r="K180" s="31">
        <f>('1-Kurs'!K192/'1-Kurs'!K$8)^(12/COUNT('1-Kurs'!J$9:J192))-1</f>
        <v>-4.2363128438216768E-2</v>
      </c>
      <c r="L180" s="31">
        <f>('1-Kurs'!L192/'1-Kurs'!L$8)^(12/COUNT('1-Kurs'!K$9:K192))-1</f>
        <v>3.4145940955043974E-2</v>
      </c>
      <c r="M180" s="31">
        <f>('1-Kurs'!M192/'1-Kurs'!M$8)^(12/COUNT('1-Kurs'!L$9:L192))-1</f>
        <v>-1.3916990935003204E-2</v>
      </c>
      <c r="N180" s="31">
        <f>('1-Kurs'!N192/'1-Kurs'!N$8)^(12/COUNT('1-Kurs'!M$9:M192))-1</f>
        <v>8.850608962391715E-2</v>
      </c>
      <c r="O180" s="31">
        <f>('1-Kurs'!O192/'1-Kurs'!O$8)^(12/COUNT('1-Kurs'!N$9:N192))-1</f>
        <v>7.8891960855361987E-2</v>
      </c>
      <c r="P180" s="31">
        <f>('1-Kurs'!P192/'1-Kurs'!P$8)^(12/COUNT('1-Kurs'!O$9:O192))-1</f>
        <v>4.2134894340260853E-2</v>
      </c>
      <c r="Q180" s="31">
        <f>('1-Kurs'!Q192/'1-Kurs'!Q$8)^(12/COUNT('1-Kurs'!P$9:P192))-1</f>
        <v>7.7011153990884429E-2</v>
      </c>
      <c r="R180" s="31">
        <f>('1-Kurs'!R192/'1-Kurs'!R$8)^(12/COUNT('1-Kurs'!Q$9:Q192))-1</f>
        <v>6.2638700761918908E-3</v>
      </c>
      <c r="S180" s="31">
        <f>('1-Kurs'!S192/'1-Kurs'!S$8)^(12/COUNT('1-Kurs'!R$9:R192))-1</f>
        <v>0.11205874973475605</v>
      </c>
      <c r="T180" s="31">
        <f>('1-Kurs'!T192/'1-Kurs'!T$8)^(12/COUNT('1-Kurs'!S$9:S192))-1</f>
        <v>0.14967102469994265</v>
      </c>
      <c r="U180" s="31">
        <f>('1-Kurs'!U192/'1-Kurs'!U$8)^(12/COUNT('1-Kurs'!T$9:T192))-1</f>
        <v>-4.9809185749248308E-2</v>
      </c>
      <c r="V180" s="31">
        <f>('1-Kurs'!V192/'1-Kurs'!V$8)^(12/COUNT('1-Kurs'!U$9:U192))-1</f>
        <v>0.15777641512495655</v>
      </c>
      <c r="W180" s="31">
        <f>('1-Kurs'!W192/'1-Kurs'!W$8)^(12/COUNT('1-Kurs'!V$9:V192))-1</f>
        <v>5.9285797441770649E-2</v>
      </c>
      <c r="X180" s="31">
        <f>('1-Kurs'!X192/'1-Kurs'!X$8)^(12/COUNT('1-Kurs'!W$9:W192))-1</f>
        <v>-5.0074497744979074E-2</v>
      </c>
      <c r="Y180" s="31">
        <f>('1-Kurs'!Y192/'1-Kurs'!Y$8)^(12/COUNT('1-Kurs'!X$9:X192))-1</f>
        <v>5.6100332258476326E-2</v>
      </c>
      <c r="Z180" s="31">
        <f>('1-Kurs'!Z192/'1-Kurs'!Z$8)^(12/COUNT('1-Kurs'!Y$9:Y192))-1</f>
        <v>0.13053524949163253</v>
      </c>
      <c r="AA180" s="31">
        <f>('1-Kurs'!AA192/'1-Kurs'!AA$8)^(12/COUNT('1-Kurs'!Z$9:Z192))-1</f>
        <v>6.7959515344183208E-2</v>
      </c>
      <c r="AB180" s="31">
        <f>('1-Kurs'!AB192/'1-Kurs'!AB$8)^(12/COUNT('1-Kurs'!A$9:A192))-1</f>
        <v>7.762337187525592E-2</v>
      </c>
      <c r="AC180" s="31">
        <f>('1-Kurs'!AC192/'1-Kurs'!AC$8)^(12/COUNT('1-Kurs'!B$9:B192))-1</f>
        <v>7.8943818126396614E-2</v>
      </c>
      <c r="AD180" s="31">
        <f>SUMPRODUCT(B180:AA180,'1-Kurs'!$B$6:$AA$6)</f>
        <v>4.9093086988621998E-2</v>
      </c>
      <c r="AE180" s="31">
        <f t="shared" si="3"/>
        <v>2.8530284886633922E-2</v>
      </c>
    </row>
    <row r="181" spans="1:31" ht="12.75" x14ac:dyDescent="0.2">
      <c r="A181" s="9">
        <f>'2-artRendite'!A193</f>
        <v>38868</v>
      </c>
      <c r="B181" s="31">
        <f>('1-Kurs'!B193/'1-Kurs'!B$8)^(12/COUNT('1-Kurs'!A$9:A193))-1</f>
        <v>2.6203108294183819E-2</v>
      </c>
      <c r="C181" s="31">
        <f>('1-Kurs'!C193/'1-Kurs'!C$8)^(12/COUNT('1-Kurs'!B$9:B193))-1</f>
        <v>0.17502295335197737</v>
      </c>
      <c r="D181" s="31">
        <f>('1-Kurs'!D193/'1-Kurs'!D$8)^(12/COUNT('1-Kurs'!C$9:C193))-1</f>
        <v>-3.9165380340632217E-2</v>
      </c>
      <c r="E181" s="31">
        <f>('1-Kurs'!E193/'1-Kurs'!E$8)^(12/COUNT('1-Kurs'!D$9:D193))-1</f>
        <v>0.14062759872244945</v>
      </c>
      <c r="F181" s="31">
        <f>('1-Kurs'!F193/'1-Kurs'!F$8)^(12/COUNT('1-Kurs'!E$9:E193))-1</f>
        <v>-7.5782212922774872E-2</v>
      </c>
      <c r="G181" s="31">
        <f>('1-Kurs'!G193/'1-Kurs'!G$8)^(12/COUNT('1-Kurs'!F$9:F193))-1</f>
        <v>-4.5470414434907847E-2</v>
      </c>
      <c r="H181" s="31">
        <f>('1-Kurs'!H193/'1-Kurs'!H$8)^(12/COUNT('1-Kurs'!G$9:G193))-1</f>
        <v>3.6944858334843511E-2</v>
      </c>
      <c r="I181" s="31">
        <f>('1-Kurs'!I193/'1-Kurs'!I$8)^(12/COUNT('1-Kurs'!H$9:H193))-1</f>
        <v>0.1144301132425487</v>
      </c>
      <c r="J181" s="31">
        <f>('1-Kurs'!J193/'1-Kurs'!J$8)^(12/COUNT('1-Kurs'!I$9:I193))-1</f>
        <v>4.2393990384009816E-2</v>
      </c>
      <c r="K181" s="31">
        <f>('1-Kurs'!K193/'1-Kurs'!K$8)^(12/COUNT('1-Kurs'!J$9:J193))-1</f>
        <v>-4.2679127308919762E-2</v>
      </c>
      <c r="L181" s="31">
        <f>('1-Kurs'!L193/'1-Kurs'!L$8)^(12/COUNT('1-Kurs'!K$9:K193))-1</f>
        <v>3.8531526248665848E-2</v>
      </c>
      <c r="M181" s="31">
        <f>('1-Kurs'!M193/'1-Kurs'!M$8)^(12/COUNT('1-Kurs'!L$9:L193))-1</f>
        <v>-1.7688923881850616E-2</v>
      </c>
      <c r="N181" s="31">
        <f>('1-Kurs'!N193/'1-Kurs'!N$8)^(12/COUNT('1-Kurs'!M$9:M193))-1</f>
        <v>9.8916267349581588E-2</v>
      </c>
      <c r="O181" s="31">
        <f>('1-Kurs'!O193/'1-Kurs'!O$8)^(12/COUNT('1-Kurs'!N$9:N193))-1</f>
        <v>7.246443339607711E-2</v>
      </c>
      <c r="P181" s="31">
        <f>('1-Kurs'!P193/'1-Kurs'!P$8)^(12/COUNT('1-Kurs'!O$9:O193))-1</f>
        <v>3.9736950459124287E-2</v>
      </c>
      <c r="Q181" s="31">
        <f>('1-Kurs'!Q193/'1-Kurs'!Q$8)^(12/COUNT('1-Kurs'!P$9:P193))-1</f>
        <v>7.6358147985154057E-2</v>
      </c>
      <c r="R181" s="31">
        <f>('1-Kurs'!R193/'1-Kurs'!R$8)^(12/COUNT('1-Kurs'!Q$9:Q193))-1</f>
        <v>5.0780291747596351E-3</v>
      </c>
      <c r="S181" s="31">
        <f>('1-Kurs'!S193/'1-Kurs'!S$8)^(12/COUNT('1-Kurs'!R$9:R193))-1</f>
        <v>0.10311980247755059</v>
      </c>
      <c r="T181" s="31">
        <f>('1-Kurs'!T193/'1-Kurs'!T$8)^(12/COUNT('1-Kurs'!S$9:S193))-1</f>
        <v>0.15119466858162989</v>
      </c>
      <c r="U181" s="31">
        <f>('1-Kurs'!U193/'1-Kurs'!U$8)^(12/COUNT('1-Kurs'!T$9:T193))-1</f>
        <v>-4.351829033712229E-2</v>
      </c>
      <c r="V181" s="31">
        <f>('1-Kurs'!V193/'1-Kurs'!V$8)^(12/COUNT('1-Kurs'!U$9:U193))-1</f>
        <v>0.15489699609933272</v>
      </c>
      <c r="W181" s="31">
        <f>('1-Kurs'!W193/'1-Kurs'!W$8)^(12/COUNT('1-Kurs'!V$9:V193))-1</f>
        <v>6.9992481362942449E-2</v>
      </c>
      <c r="X181" s="31">
        <f>('1-Kurs'!X193/'1-Kurs'!X$8)^(12/COUNT('1-Kurs'!W$9:W193))-1</f>
        <v>-5.1517306002742624E-2</v>
      </c>
      <c r="Y181" s="31">
        <f>('1-Kurs'!Y193/'1-Kurs'!Y$8)^(12/COUNT('1-Kurs'!X$9:X193))-1</f>
        <v>4.7037641141683961E-2</v>
      </c>
      <c r="Z181" s="31">
        <f>('1-Kurs'!Z193/'1-Kurs'!Z$8)^(12/COUNT('1-Kurs'!Y$9:Y193))-1</f>
        <v>0.13519692143663997</v>
      </c>
      <c r="AA181" s="31">
        <f>('1-Kurs'!AA193/'1-Kurs'!AA$8)^(12/COUNT('1-Kurs'!Z$9:Z193))-1</f>
        <v>5.8610966496281947E-2</v>
      </c>
      <c r="AB181" s="31">
        <f>('1-Kurs'!AB193/'1-Kurs'!AB$8)^(12/COUNT('1-Kurs'!A$9:A193))-1</f>
        <v>7.7455632253995432E-2</v>
      </c>
      <c r="AC181" s="31">
        <f>('1-Kurs'!AC193/'1-Kurs'!AC$8)^(12/COUNT('1-Kurs'!B$9:B193))-1</f>
        <v>7.9167132450746358E-2</v>
      </c>
      <c r="AD181" s="31">
        <f>SUMPRODUCT(B181:AA181,'1-Kurs'!$B$6:$AA$6)</f>
        <v>4.8882146127326408E-2</v>
      </c>
      <c r="AE181" s="31">
        <f t="shared" si="3"/>
        <v>2.8573486126669025E-2</v>
      </c>
    </row>
    <row r="182" spans="1:31" ht="12.75" x14ac:dyDescent="0.2">
      <c r="A182" s="9">
        <f>'2-artRendite'!A194</f>
        <v>38898</v>
      </c>
      <c r="B182" s="31">
        <f>('1-Kurs'!B194/'1-Kurs'!B$8)^(12/COUNT('1-Kurs'!A$9:A194))-1</f>
        <v>2.5323922260716669E-2</v>
      </c>
      <c r="C182" s="31">
        <f>('1-Kurs'!C194/'1-Kurs'!C$8)^(12/COUNT('1-Kurs'!B$9:B194))-1</f>
        <v>0.17672044892737082</v>
      </c>
      <c r="D182" s="31">
        <f>('1-Kurs'!D194/'1-Kurs'!D$8)^(12/COUNT('1-Kurs'!C$9:C194))-1</f>
        <v>-3.914945323660457E-2</v>
      </c>
      <c r="E182" s="31">
        <f>('1-Kurs'!E194/'1-Kurs'!E$8)^(12/COUNT('1-Kurs'!D$9:D194))-1</f>
        <v>0.13547750486119581</v>
      </c>
      <c r="F182" s="31">
        <f>('1-Kurs'!F194/'1-Kurs'!F$8)^(12/COUNT('1-Kurs'!E$9:E194))-1</f>
        <v>-7.9209492467473663E-2</v>
      </c>
      <c r="G182" s="31">
        <f>('1-Kurs'!G194/'1-Kurs'!G$8)^(12/COUNT('1-Kurs'!F$9:F194))-1</f>
        <v>-4.7484970649368963E-2</v>
      </c>
      <c r="H182" s="31">
        <f>('1-Kurs'!H194/'1-Kurs'!H$8)^(12/COUNT('1-Kurs'!G$9:G194))-1</f>
        <v>3.3526186141800585E-2</v>
      </c>
      <c r="I182" s="31">
        <f>('1-Kurs'!I194/'1-Kurs'!I$8)^(12/COUNT('1-Kurs'!H$9:H194))-1</f>
        <v>0.11465460892399282</v>
      </c>
      <c r="J182" s="31">
        <f>('1-Kurs'!J194/'1-Kurs'!J$8)^(12/COUNT('1-Kurs'!I$9:I194))-1</f>
        <v>4.3962499630709972E-2</v>
      </c>
      <c r="K182" s="31">
        <f>('1-Kurs'!K194/'1-Kurs'!K$8)^(12/COUNT('1-Kurs'!J$9:J194))-1</f>
        <v>-3.7196106165705123E-2</v>
      </c>
      <c r="L182" s="31">
        <f>('1-Kurs'!L194/'1-Kurs'!L$8)^(12/COUNT('1-Kurs'!K$9:K194))-1</f>
        <v>4.3127717683391742E-2</v>
      </c>
      <c r="M182" s="31">
        <f>('1-Kurs'!M194/'1-Kurs'!M$8)^(12/COUNT('1-Kurs'!L$9:L194))-1</f>
        <v>-2.3574752627623874E-2</v>
      </c>
      <c r="N182" s="31">
        <f>('1-Kurs'!N194/'1-Kurs'!N$8)^(12/COUNT('1-Kurs'!M$9:M194))-1</f>
        <v>9.6197597825006698E-2</v>
      </c>
      <c r="O182" s="31">
        <f>('1-Kurs'!O194/'1-Kurs'!O$8)^(12/COUNT('1-Kurs'!N$9:N194))-1</f>
        <v>6.2656619772300415E-2</v>
      </c>
      <c r="P182" s="31">
        <f>('1-Kurs'!P194/'1-Kurs'!P$8)^(12/COUNT('1-Kurs'!O$9:O194))-1</f>
        <v>4.1417372253175655E-2</v>
      </c>
      <c r="Q182" s="31">
        <f>('1-Kurs'!Q194/'1-Kurs'!Q$8)^(12/COUNT('1-Kurs'!P$9:P194))-1</f>
        <v>7.8076566535082437E-2</v>
      </c>
      <c r="R182" s="31">
        <f>('1-Kurs'!R194/'1-Kurs'!R$8)^(12/COUNT('1-Kurs'!Q$9:Q194))-1</f>
        <v>7.8180496907100938E-3</v>
      </c>
      <c r="S182" s="31">
        <f>('1-Kurs'!S194/'1-Kurs'!S$8)^(12/COUNT('1-Kurs'!R$9:R194))-1</f>
        <v>0.10496334844262822</v>
      </c>
      <c r="T182" s="31">
        <f>('1-Kurs'!T194/'1-Kurs'!T$8)^(12/COUNT('1-Kurs'!S$9:S194))-1</f>
        <v>0.15396057337167957</v>
      </c>
      <c r="U182" s="31">
        <f>('1-Kurs'!U194/'1-Kurs'!U$8)^(12/COUNT('1-Kurs'!T$9:T194))-1</f>
        <v>-4.5226010445195253E-2</v>
      </c>
      <c r="V182" s="31">
        <f>('1-Kurs'!V194/'1-Kurs'!V$8)^(12/COUNT('1-Kurs'!U$9:U194))-1</f>
        <v>0.15623209045100661</v>
      </c>
      <c r="W182" s="31">
        <f>('1-Kurs'!W194/'1-Kurs'!W$8)^(12/COUNT('1-Kurs'!V$9:V194))-1</f>
        <v>6.076720025724569E-2</v>
      </c>
      <c r="X182" s="31">
        <f>('1-Kurs'!X194/'1-Kurs'!X$8)^(12/COUNT('1-Kurs'!W$9:W194))-1</f>
        <v>-4.5308353889502717E-2</v>
      </c>
      <c r="Y182" s="31">
        <f>('1-Kurs'!Y194/'1-Kurs'!Y$8)^(12/COUNT('1-Kurs'!X$9:X194))-1</f>
        <v>4.2899379672046711E-2</v>
      </c>
      <c r="Z182" s="31">
        <f>('1-Kurs'!Z194/'1-Kurs'!Z$8)^(12/COUNT('1-Kurs'!Y$9:Y194))-1</f>
        <v>0.13361682977448774</v>
      </c>
      <c r="AA182" s="31">
        <f>('1-Kurs'!AA194/'1-Kurs'!AA$8)^(12/COUNT('1-Kurs'!Z$9:Z194))-1</f>
        <v>5.6781679411614494E-2</v>
      </c>
      <c r="AB182" s="31">
        <f>('1-Kurs'!AB194/'1-Kurs'!AB$8)^(12/COUNT('1-Kurs'!A$9:A194))-1</f>
        <v>7.6632029173985705E-2</v>
      </c>
      <c r="AC182" s="31">
        <f>('1-Kurs'!AC194/'1-Kurs'!AC$8)^(12/COUNT('1-Kurs'!B$9:B194))-1</f>
        <v>7.7635833911789076E-2</v>
      </c>
      <c r="AD182" s="31">
        <f>SUMPRODUCT(B182:AA182,'1-Kurs'!$B$6:$AA$6)</f>
        <v>4.8116579092488017E-2</v>
      </c>
      <c r="AE182" s="31">
        <f t="shared" si="3"/>
        <v>2.8515450081497688E-2</v>
      </c>
    </row>
    <row r="183" spans="1:31" ht="12.75" x14ac:dyDescent="0.2">
      <c r="A183" s="9">
        <f>'2-artRendite'!A195</f>
        <v>38929</v>
      </c>
      <c r="B183" s="31">
        <f>('1-Kurs'!B195/'1-Kurs'!B$8)^(12/COUNT('1-Kurs'!A$9:A195))-1</f>
        <v>2.3637054511354894E-2</v>
      </c>
      <c r="C183" s="31">
        <f>('1-Kurs'!C195/'1-Kurs'!C$8)^(12/COUNT('1-Kurs'!B$9:B195))-1</f>
        <v>0.17659353452588955</v>
      </c>
      <c r="D183" s="31">
        <f>('1-Kurs'!D195/'1-Kurs'!D$8)^(12/COUNT('1-Kurs'!C$9:C195))-1</f>
        <v>-3.9756080431776142E-2</v>
      </c>
      <c r="E183" s="31">
        <f>('1-Kurs'!E195/'1-Kurs'!E$8)^(12/COUNT('1-Kurs'!D$9:D195))-1</f>
        <v>0.13955103621979004</v>
      </c>
      <c r="F183" s="31">
        <f>('1-Kurs'!F195/'1-Kurs'!F$8)^(12/COUNT('1-Kurs'!E$9:E195))-1</f>
        <v>-8.025496165527557E-2</v>
      </c>
      <c r="G183" s="31">
        <f>('1-Kurs'!G195/'1-Kurs'!G$8)^(12/COUNT('1-Kurs'!F$9:F195))-1</f>
        <v>-4.5722584191499771E-2</v>
      </c>
      <c r="H183" s="31">
        <f>('1-Kurs'!H195/'1-Kurs'!H$8)^(12/COUNT('1-Kurs'!G$9:G195))-1</f>
        <v>3.5501894239212239E-2</v>
      </c>
      <c r="I183" s="31">
        <f>('1-Kurs'!I195/'1-Kurs'!I$8)^(12/COUNT('1-Kurs'!H$9:H195))-1</f>
        <v>0.11261708919290148</v>
      </c>
      <c r="J183" s="31">
        <f>('1-Kurs'!J195/'1-Kurs'!J$8)^(12/COUNT('1-Kurs'!I$9:I195))-1</f>
        <v>4.1838076903982779E-2</v>
      </c>
      <c r="K183" s="31">
        <f>('1-Kurs'!K195/'1-Kurs'!K$8)^(12/COUNT('1-Kurs'!J$9:J195))-1</f>
        <v>-3.7619560983907729E-2</v>
      </c>
      <c r="L183" s="31">
        <f>('1-Kurs'!L195/'1-Kurs'!L$8)^(12/COUNT('1-Kurs'!K$9:K195))-1</f>
        <v>4.2786954879249883E-2</v>
      </c>
      <c r="M183" s="31">
        <f>('1-Kurs'!M195/'1-Kurs'!M$8)^(12/COUNT('1-Kurs'!L$9:L195))-1</f>
        <v>-7.1307111205126672E-3</v>
      </c>
      <c r="N183" s="31">
        <f>('1-Kurs'!N195/'1-Kurs'!N$8)^(12/COUNT('1-Kurs'!M$9:M195))-1</f>
        <v>0.10981329747465796</v>
      </c>
      <c r="O183" s="31">
        <f>('1-Kurs'!O195/'1-Kurs'!O$8)^(12/COUNT('1-Kurs'!N$9:N195))-1</f>
        <v>6.5361346038578461E-2</v>
      </c>
      <c r="P183" s="31">
        <f>('1-Kurs'!P195/'1-Kurs'!P$8)^(12/COUNT('1-Kurs'!O$9:O195))-1</f>
        <v>3.8993140702326734E-2</v>
      </c>
      <c r="Q183" s="31">
        <f>('1-Kurs'!Q195/'1-Kurs'!Q$8)^(12/COUNT('1-Kurs'!P$9:P195))-1</f>
        <v>7.2826930187955163E-2</v>
      </c>
      <c r="R183" s="31">
        <f>('1-Kurs'!R195/'1-Kurs'!R$8)^(12/COUNT('1-Kurs'!Q$9:Q195))-1</f>
        <v>8.6910188905313657E-3</v>
      </c>
      <c r="S183" s="31">
        <f>('1-Kurs'!S195/'1-Kurs'!S$8)^(12/COUNT('1-Kurs'!R$9:R195))-1</f>
        <v>9.8205278397735629E-2</v>
      </c>
      <c r="T183" s="31">
        <f>('1-Kurs'!T195/'1-Kurs'!T$8)^(12/COUNT('1-Kurs'!S$9:S195))-1</f>
        <v>0.15160335063849217</v>
      </c>
      <c r="U183" s="31">
        <f>('1-Kurs'!U195/'1-Kurs'!U$8)^(12/COUNT('1-Kurs'!T$9:T195))-1</f>
        <v>-4.4495423503138509E-2</v>
      </c>
      <c r="V183" s="31">
        <f>('1-Kurs'!V195/'1-Kurs'!V$8)^(12/COUNT('1-Kurs'!U$9:U195))-1</f>
        <v>0.1552454747261256</v>
      </c>
      <c r="W183" s="31">
        <f>('1-Kurs'!W195/'1-Kurs'!W$8)^(12/COUNT('1-Kurs'!V$9:V195))-1</f>
        <v>6.4847095597425408E-2</v>
      </c>
      <c r="X183" s="31">
        <f>('1-Kurs'!X195/'1-Kurs'!X$8)^(12/COUNT('1-Kurs'!W$9:W195))-1</f>
        <v>-5.0794374412862719E-2</v>
      </c>
      <c r="Y183" s="31">
        <f>('1-Kurs'!Y195/'1-Kurs'!Y$8)^(12/COUNT('1-Kurs'!X$9:X195))-1</f>
        <v>4.7572930650153555E-2</v>
      </c>
      <c r="Z183" s="31">
        <f>('1-Kurs'!Z195/'1-Kurs'!Z$8)^(12/COUNT('1-Kurs'!Y$9:Y195))-1</f>
        <v>0.13316333952223736</v>
      </c>
      <c r="AA183" s="31">
        <f>('1-Kurs'!AA195/'1-Kurs'!AA$8)^(12/COUNT('1-Kurs'!Z$9:Z195))-1</f>
        <v>5.9005868114006654E-2</v>
      </c>
      <c r="AB183" s="31">
        <f>('1-Kurs'!AB195/'1-Kurs'!AB$8)^(12/COUNT('1-Kurs'!A$9:A195))-1</f>
        <v>7.7510085118844607E-2</v>
      </c>
      <c r="AC183" s="31">
        <f>('1-Kurs'!AC195/'1-Kurs'!AC$8)^(12/COUNT('1-Kurs'!B$9:B195))-1</f>
        <v>7.9391330414263939E-2</v>
      </c>
      <c r="AD183" s="31">
        <f>SUMPRODUCT(B183:AA183,'1-Kurs'!$B$6:$AA$6)</f>
        <v>4.8926192888985913E-2</v>
      </c>
      <c r="AE183" s="31">
        <f t="shared" si="3"/>
        <v>2.8583892229858694E-2</v>
      </c>
    </row>
    <row r="184" spans="1:31" ht="12.75" x14ac:dyDescent="0.2">
      <c r="A184" s="9">
        <f>'2-artRendite'!A196</f>
        <v>38960</v>
      </c>
      <c r="B184" s="31">
        <f>('1-Kurs'!B196/'1-Kurs'!B$8)^(12/COUNT('1-Kurs'!A$9:A196))-1</f>
        <v>2.1644834205210683E-2</v>
      </c>
      <c r="C184" s="31">
        <f>('1-Kurs'!C196/'1-Kurs'!C$8)^(12/COUNT('1-Kurs'!B$9:B196))-1</f>
        <v>0.17145522634458876</v>
      </c>
      <c r="D184" s="31">
        <f>('1-Kurs'!D196/'1-Kurs'!D$8)^(12/COUNT('1-Kurs'!C$9:C196))-1</f>
        <v>-3.6408157688515352E-2</v>
      </c>
      <c r="E184" s="31">
        <f>('1-Kurs'!E196/'1-Kurs'!E$8)^(12/COUNT('1-Kurs'!D$9:D196))-1</f>
        <v>0.13765739669263843</v>
      </c>
      <c r="F184" s="31">
        <f>('1-Kurs'!F196/'1-Kurs'!F$8)^(12/COUNT('1-Kurs'!E$9:E196))-1</f>
        <v>-8.1532103533414224E-2</v>
      </c>
      <c r="G184" s="31">
        <f>('1-Kurs'!G196/'1-Kurs'!G$8)^(12/COUNT('1-Kurs'!F$9:F196))-1</f>
        <v>-4.5442559499735968E-2</v>
      </c>
      <c r="H184" s="31">
        <f>('1-Kurs'!H196/'1-Kurs'!H$8)^(12/COUNT('1-Kurs'!G$9:G196))-1</f>
        <v>3.4295366212566902E-2</v>
      </c>
      <c r="I184" s="31">
        <f>('1-Kurs'!I196/'1-Kurs'!I$8)^(12/COUNT('1-Kurs'!H$9:H196))-1</f>
        <v>0.10935245637458912</v>
      </c>
      <c r="J184" s="31">
        <f>('1-Kurs'!J196/'1-Kurs'!J$8)^(12/COUNT('1-Kurs'!I$9:I196))-1</f>
        <v>3.9462348412976578E-2</v>
      </c>
      <c r="K184" s="31">
        <f>('1-Kurs'!K196/'1-Kurs'!K$8)^(12/COUNT('1-Kurs'!J$9:J196))-1</f>
        <v>-3.2223849490809586E-2</v>
      </c>
      <c r="L184" s="31">
        <f>('1-Kurs'!L196/'1-Kurs'!L$8)^(12/COUNT('1-Kurs'!K$9:K196))-1</f>
        <v>4.6086668132003128E-2</v>
      </c>
      <c r="M184" s="31">
        <f>('1-Kurs'!M196/'1-Kurs'!M$8)^(12/COUNT('1-Kurs'!L$9:L196))-1</f>
        <v>-2.0411458702965235E-2</v>
      </c>
      <c r="N184" s="31">
        <f>('1-Kurs'!N196/'1-Kurs'!N$8)^(12/COUNT('1-Kurs'!M$9:M196))-1</f>
        <v>0.11913020945171526</v>
      </c>
      <c r="O184" s="31">
        <f>('1-Kurs'!O196/'1-Kurs'!O$8)^(12/COUNT('1-Kurs'!N$9:N196))-1</f>
        <v>7.3682750966671096E-2</v>
      </c>
      <c r="P184" s="31">
        <f>('1-Kurs'!P196/'1-Kurs'!P$8)^(12/COUNT('1-Kurs'!O$9:O196))-1</f>
        <v>3.4027946360740469E-2</v>
      </c>
      <c r="Q184" s="31">
        <f>('1-Kurs'!Q196/'1-Kurs'!Q$8)^(12/COUNT('1-Kurs'!P$9:P196))-1</f>
        <v>6.9576083930622978E-2</v>
      </c>
      <c r="R184" s="31">
        <f>('1-Kurs'!R196/'1-Kurs'!R$8)^(12/COUNT('1-Kurs'!Q$9:Q196))-1</f>
        <v>4.579862223301534E-3</v>
      </c>
      <c r="S184" s="31">
        <f>('1-Kurs'!S196/'1-Kurs'!S$8)^(12/COUNT('1-Kurs'!R$9:R196))-1</f>
        <v>8.1691821542570375E-2</v>
      </c>
      <c r="T184" s="31">
        <f>('1-Kurs'!T196/'1-Kurs'!T$8)^(12/COUNT('1-Kurs'!S$9:S196))-1</f>
        <v>0.13693141357306882</v>
      </c>
      <c r="U184" s="31">
        <f>('1-Kurs'!U196/'1-Kurs'!U$8)^(12/COUNT('1-Kurs'!T$9:T196))-1</f>
        <v>-4.3584657532961035E-2</v>
      </c>
      <c r="V184" s="31">
        <f>('1-Kurs'!V196/'1-Kurs'!V$8)^(12/COUNT('1-Kurs'!U$9:U196))-1</f>
        <v>0.14960563207420097</v>
      </c>
      <c r="W184" s="31">
        <f>('1-Kurs'!W196/'1-Kurs'!W$8)^(12/COUNT('1-Kurs'!V$9:V196))-1</f>
        <v>6.5148580538275658E-2</v>
      </c>
      <c r="X184" s="31">
        <f>('1-Kurs'!X196/'1-Kurs'!X$8)^(12/COUNT('1-Kurs'!W$9:W196))-1</f>
        <v>-5.2069682642648107E-2</v>
      </c>
      <c r="Y184" s="31">
        <f>('1-Kurs'!Y196/'1-Kurs'!Y$8)^(12/COUNT('1-Kurs'!X$9:X196))-1</f>
        <v>5.5327010921085273E-2</v>
      </c>
      <c r="Z184" s="31">
        <f>('1-Kurs'!Z196/'1-Kurs'!Z$8)^(12/COUNT('1-Kurs'!Y$9:Y196))-1</f>
        <v>0.13327884643825705</v>
      </c>
      <c r="AA184" s="31">
        <f>('1-Kurs'!AA196/'1-Kurs'!AA$8)^(12/COUNT('1-Kurs'!Z$9:Z196))-1</f>
        <v>6.2603505751665178E-2</v>
      </c>
      <c r="AB184" s="31">
        <f>('1-Kurs'!AB196/'1-Kurs'!AB$8)^(12/COUNT('1-Kurs'!A$9:A196))-1</f>
        <v>7.6190281973899321E-2</v>
      </c>
      <c r="AC184" s="31">
        <f>('1-Kurs'!AC196/'1-Kurs'!AC$8)^(12/COUNT('1-Kurs'!B$9:B196))-1</f>
        <v>7.6428073480113712E-2</v>
      </c>
      <c r="AD184" s="31">
        <f>SUMPRODUCT(B184:AA184,'1-Kurs'!$B$6:$AA$6)</f>
        <v>4.7456365040603798E-2</v>
      </c>
      <c r="AE184" s="31">
        <f t="shared" si="3"/>
        <v>2.8733916933295522E-2</v>
      </c>
    </row>
    <row r="185" spans="1:31" ht="12.75" x14ac:dyDescent="0.2">
      <c r="A185" s="9">
        <f>'2-artRendite'!A197</f>
        <v>38989</v>
      </c>
      <c r="B185" s="31">
        <f>('1-Kurs'!B197/'1-Kurs'!B$8)^(12/COUNT('1-Kurs'!A$9:A197))-1</f>
        <v>2.371454117830929E-2</v>
      </c>
      <c r="C185" s="31">
        <f>('1-Kurs'!C197/'1-Kurs'!C$8)^(12/COUNT('1-Kurs'!B$9:B197))-1</f>
        <v>0.16160197178786739</v>
      </c>
      <c r="D185" s="31">
        <f>('1-Kurs'!D197/'1-Kurs'!D$8)^(12/COUNT('1-Kurs'!C$9:C197))-1</f>
        <v>-3.6177929978746359E-2</v>
      </c>
      <c r="E185" s="31">
        <f>('1-Kurs'!E197/'1-Kurs'!E$8)^(12/COUNT('1-Kurs'!D$9:D197))-1</f>
        <v>0.13725759941844617</v>
      </c>
      <c r="F185" s="31">
        <f>('1-Kurs'!F197/'1-Kurs'!F$8)^(12/COUNT('1-Kurs'!E$9:E197))-1</f>
        <v>-7.7568017314569526E-2</v>
      </c>
      <c r="G185" s="31">
        <f>('1-Kurs'!G197/'1-Kurs'!G$8)^(12/COUNT('1-Kurs'!F$9:F197))-1</f>
        <v>-5.0277813174305797E-2</v>
      </c>
      <c r="H185" s="31">
        <f>('1-Kurs'!H197/'1-Kurs'!H$8)^(12/COUNT('1-Kurs'!G$9:G197))-1</f>
        <v>3.1191116011948017E-2</v>
      </c>
      <c r="I185" s="31">
        <f>('1-Kurs'!I197/'1-Kurs'!I$8)^(12/COUNT('1-Kurs'!H$9:H197))-1</f>
        <v>9.7479972751687738E-2</v>
      </c>
      <c r="J185" s="31">
        <f>('1-Kurs'!J197/'1-Kurs'!J$8)^(12/COUNT('1-Kurs'!I$9:I197))-1</f>
        <v>4.0010000937976686E-2</v>
      </c>
      <c r="K185" s="31">
        <f>('1-Kurs'!K197/'1-Kurs'!K$8)^(12/COUNT('1-Kurs'!J$9:J197))-1</f>
        <v>-3.5704037944609524E-2</v>
      </c>
      <c r="L185" s="31">
        <f>('1-Kurs'!L197/'1-Kurs'!L$8)^(12/COUNT('1-Kurs'!K$9:K197))-1</f>
        <v>4.3680678570081621E-2</v>
      </c>
      <c r="M185" s="31">
        <f>('1-Kurs'!M197/'1-Kurs'!M$8)^(12/COUNT('1-Kurs'!L$9:L197))-1</f>
        <v>-4.3489278535015941E-2</v>
      </c>
      <c r="N185" s="31">
        <f>('1-Kurs'!N197/'1-Kurs'!N$8)^(12/COUNT('1-Kurs'!M$9:M197))-1</f>
        <v>0.12070869971216269</v>
      </c>
      <c r="O185" s="31">
        <f>('1-Kurs'!O197/'1-Kurs'!O$8)^(12/COUNT('1-Kurs'!N$9:N197))-1</f>
        <v>6.5303166775119381E-2</v>
      </c>
      <c r="P185" s="31">
        <f>('1-Kurs'!P197/'1-Kurs'!P$8)^(12/COUNT('1-Kurs'!O$9:O197))-1</f>
        <v>3.312124798899041E-2</v>
      </c>
      <c r="Q185" s="31">
        <f>('1-Kurs'!Q197/'1-Kurs'!Q$8)^(12/COUNT('1-Kurs'!P$9:P197))-1</f>
        <v>7.0339516817272685E-2</v>
      </c>
      <c r="R185" s="31">
        <f>('1-Kurs'!R197/'1-Kurs'!R$8)^(12/COUNT('1-Kurs'!Q$9:Q197))-1</f>
        <v>9.8375107721504484E-4</v>
      </c>
      <c r="S185" s="31">
        <f>('1-Kurs'!S197/'1-Kurs'!S$8)^(12/COUNT('1-Kurs'!R$9:R197))-1</f>
        <v>7.6013311545938045E-2</v>
      </c>
      <c r="T185" s="31">
        <f>('1-Kurs'!T197/'1-Kurs'!T$8)^(12/COUNT('1-Kurs'!S$9:S197))-1</f>
        <v>0.12631699434844657</v>
      </c>
      <c r="U185" s="31">
        <f>('1-Kurs'!U197/'1-Kurs'!U$8)^(12/COUNT('1-Kurs'!T$9:T197))-1</f>
        <v>-4.0202052490652895E-2</v>
      </c>
      <c r="V185" s="31">
        <f>('1-Kurs'!V197/'1-Kurs'!V$8)^(12/COUNT('1-Kurs'!U$9:U197))-1</f>
        <v>0.13977614262995397</v>
      </c>
      <c r="W185" s="31">
        <f>('1-Kurs'!W197/'1-Kurs'!W$8)^(12/COUNT('1-Kurs'!V$9:V197))-1</f>
        <v>6.2687523137169521E-2</v>
      </c>
      <c r="X185" s="31">
        <f>('1-Kurs'!X197/'1-Kurs'!X$8)^(12/COUNT('1-Kurs'!W$9:W197))-1</f>
        <v>-5.2093747210493757E-2</v>
      </c>
      <c r="Y185" s="31">
        <f>('1-Kurs'!Y197/'1-Kurs'!Y$8)^(12/COUNT('1-Kurs'!X$9:X197))-1</f>
        <v>6.4904179579059473E-2</v>
      </c>
      <c r="Z185" s="31">
        <f>('1-Kurs'!Z197/'1-Kurs'!Z$8)^(12/COUNT('1-Kurs'!Y$9:Y197))-1</f>
        <v>0.12623116790044686</v>
      </c>
      <c r="AA185" s="31">
        <f>('1-Kurs'!AA197/'1-Kurs'!AA$8)^(12/COUNT('1-Kurs'!Z$9:Z197))-1</f>
        <v>6.2442672678578726E-2</v>
      </c>
      <c r="AB185" s="31">
        <f>('1-Kurs'!AB197/'1-Kurs'!AB$8)^(12/COUNT('1-Kurs'!A$9:A197))-1</f>
        <v>7.3026219476786558E-2</v>
      </c>
      <c r="AC185" s="31">
        <f>('1-Kurs'!AC197/'1-Kurs'!AC$8)^(12/COUNT('1-Kurs'!B$9:B197))-1</f>
        <v>7.1774514863159444E-2</v>
      </c>
      <c r="AD185" s="31">
        <f>SUMPRODUCT(B185:AA185,'1-Kurs'!$B$6:$AA$6)</f>
        <v>4.4163514546087558E-2</v>
      </c>
      <c r="AE185" s="31">
        <f t="shared" si="3"/>
        <v>2.8862704930699E-2</v>
      </c>
    </row>
    <row r="186" spans="1:31" ht="12.75" x14ac:dyDescent="0.2">
      <c r="A186" s="9">
        <f>'2-artRendite'!A198</f>
        <v>39021</v>
      </c>
      <c r="B186" s="31">
        <f>('1-Kurs'!B198/'1-Kurs'!B$8)^(12/COUNT('1-Kurs'!A$9:A198))-1</f>
        <v>2.9307404018916738E-2</v>
      </c>
      <c r="C186" s="31">
        <f>('1-Kurs'!C198/'1-Kurs'!C$8)^(12/COUNT('1-Kurs'!B$9:B198))-1</f>
        <v>0.15595110636926335</v>
      </c>
      <c r="D186" s="31">
        <f>('1-Kurs'!D198/'1-Kurs'!D$8)^(12/COUNT('1-Kurs'!C$9:C198))-1</f>
        <v>-3.5386584363866991E-2</v>
      </c>
      <c r="E186" s="31">
        <f>('1-Kurs'!E198/'1-Kurs'!E$8)^(12/COUNT('1-Kurs'!D$9:D198))-1</f>
        <v>0.13437692682732516</v>
      </c>
      <c r="F186" s="31">
        <f>('1-Kurs'!F198/'1-Kurs'!F$8)^(12/COUNT('1-Kurs'!E$9:E198))-1</f>
        <v>-6.5166745830078643E-2</v>
      </c>
      <c r="G186" s="31">
        <f>('1-Kurs'!G198/'1-Kurs'!G$8)^(12/COUNT('1-Kurs'!F$9:F198))-1</f>
        <v>-5.1164749067070137E-2</v>
      </c>
      <c r="H186" s="31">
        <f>('1-Kurs'!H198/'1-Kurs'!H$8)^(12/COUNT('1-Kurs'!G$9:G198))-1</f>
        <v>3.1588030274257051E-2</v>
      </c>
      <c r="I186" s="31">
        <f>('1-Kurs'!I198/'1-Kurs'!I$8)^(12/COUNT('1-Kurs'!H$9:H198))-1</f>
        <v>9.2170914476170429E-2</v>
      </c>
      <c r="J186" s="31">
        <f>('1-Kurs'!J198/'1-Kurs'!J$8)^(12/COUNT('1-Kurs'!I$9:I198))-1</f>
        <v>4.2680086836679454E-2</v>
      </c>
      <c r="K186" s="31">
        <f>('1-Kurs'!K198/'1-Kurs'!K$8)^(12/COUNT('1-Kurs'!J$9:J198))-1</f>
        <v>-3.1273233790571453E-2</v>
      </c>
      <c r="L186" s="31">
        <f>('1-Kurs'!L198/'1-Kurs'!L$8)^(12/COUNT('1-Kurs'!K$9:K198))-1</f>
        <v>4.2231963988911714E-2</v>
      </c>
      <c r="M186" s="31">
        <f>('1-Kurs'!M198/'1-Kurs'!M$8)^(12/COUNT('1-Kurs'!L$9:L198))-1</f>
        <v>-3.8776977853391736E-2</v>
      </c>
      <c r="N186" s="31">
        <f>('1-Kurs'!N198/'1-Kurs'!N$8)^(12/COUNT('1-Kurs'!M$9:M198))-1</f>
        <v>0.12607892818308386</v>
      </c>
      <c r="O186" s="31">
        <f>('1-Kurs'!O198/'1-Kurs'!O$8)^(12/COUNT('1-Kurs'!N$9:N198))-1</f>
        <v>6.9375380331071712E-2</v>
      </c>
      <c r="P186" s="31">
        <f>('1-Kurs'!P198/'1-Kurs'!P$8)^(12/COUNT('1-Kurs'!O$9:O198))-1</f>
        <v>4.2234870458802254E-2</v>
      </c>
      <c r="Q186" s="31">
        <f>('1-Kurs'!Q198/'1-Kurs'!Q$8)^(12/COUNT('1-Kurs'!P$9:P198))-1</f>
        <v>8.0215563513397869E-2</v>
      </c>
      <c r="R186" s="31">
        <f>('1-Kurs'!R198/'1-Kurs'!R$8)^(12/COUNT('1-Kurs'!Q$9:Q198))-1</f>
        <v>7.3823967324284645E-3</v>
      </c>
      <c r="S186" s="31">
        <f>('1-Kurs'!S198/'1-Kurs'!S$8)^(12/COUNT('1-Kurs'!R$9:R198))-1</f>
        <v>7.4728647219160615E-2</v>
      </c>
      <c r="T186" s="31">
        <f>('1-Kurs'!T198/'1-Kurs'!T$8)^(12/COUNT('1-Kurs'!S$9:S198))-1</f>
        <v>0.11945961771852476</v>
      </c>
      <c r="U186" s="31">
        <f>('1-Kurs'!U198/'1-Kurs'!U$8)^(12/COUNT('1-Kurs'!T$9:T198))-1</f>
        <v>-3.4475500894797895E-2</v>
      </c>
      <c r="V186" s="31">
        <f>('1-Kurs'!V198/'1-Kurs'!V$8)^(12/COUNT('1-Kurs'!U$9:U198))-1</f>
        <v>0.13318120117728438</v>
      </c>
      <c r="W186" s="31">
        <f>('1-Kurs'!W198/'1-Kurs'!W$8)^(12/COUNT('1-Kurs'!V$9:V198))-1</f>
        <v>7.9010622146553633E-2</v>
      </c>
      <c r="X186" s="31">
        <f>('1-Kurs'!X198/'1-Kurs'!X$8)^(12/COUNT('1-Kurs'!W$9:W198))-1</f>
        <v>-5.1079327891621062E-2</v>
      </c>
      <c r="Y186" s="31">
        <f>('1-Kurs'!Y198/'1-Kurs'!Y$8)^(12/COUNT('1-Kurs'!X$9:X198))-1</f>
        <v>7.6672024675294548E-2</v>
      </c>
      <c r="Z186" s="31">
        <f>('1-Kurs'!Z198/'1-Kurs'!Z$8)^(12/COUNT('1-Kurs'!Y$9:Y198))-1</f>
        <v>0.12179278110838609</v>
      </c>
      <c r="AA186" s="31">
        <f>('1-Kurs'!AA198/'1-Kurs'!AA$8)^(12/COUNT('1-Kurs'!Z$9:Z198))-1</f>
        <v>7.3140378748938417E-2</v>
      </c>
      <c r="AB186" s="31">
        <f>('1-Kurs'!AB198/'1-Kurs'!AB$8)^(12/COUNT('1-Kurs'!A$9:A198))-1</f>
        <v>7.6313633138468395E-2</v>
      </c>
      <c r="AC186" s="31">
        <f>('1-Kurs'!AC198/'1-Kurs'!AC$8)^(12/COUNT('1-Kurs'!B$9:B198))-1</f>
        <v>7.4524215388244386E-2</v>
      </c>
      <c r="AD186" s="31">
        <f>SUMPRODUCT(B186:AA186,'1-Kurs'!$B$6:$AA$6)</f>
        <v>4.7086758658194332E-2</v>
      </c>
      <c r="AE186" s="31">
        <f t="shared" si="3"/>
        <v>2.9226874480274063E-2</v>
      </c>
    </row>
    <row r="187" spans="1:31" ht="12.75" x14ac:dyDescent="0.2">
      <c r="A187" s="9">
        <f>'2-artRendite'!A199</f>
        <v>39051</v>
      </c>
      <c r="B187" s="31">
        <f>('1-Kurs'!B199/'1-Kurs'!B$8)^(12/COUNT('1-Kurs'!A$9:A199))-1</f>
        <v>2.7866272505990386E-2</v>
      </c>
      <c r="C187" s="31">
        <f>('1-Kurs'!C199/'1-Kurs'!C$8)^(12/COUNT('1-Kurs'!B$9:B199))-1</f>
        <v>0.15872536340602861</v>
      </c>
      <c r="D187" s="31">
        <f>('1-Kurs'!D199/'1-Kurs'!D$8)^(12/COUNT('1-Kurs'!C$9:C199))-1</f>
        <v>-2.8692455820930052E-2</v>
      </c>
      <c r="E187" s="31">
        <f>('1-Kurs'!E199/'1-Kurs'!E$8)^(12/COUNT('1-Kurs'!D$9:D199))-1</f>
        <v>0.13008934880047063</v>
      </c>
      <c r="F187" s="31">
        <f>('1-Kurs'!F199/'1-Kurs'!F$8)^(12/COUNT('1-Kurs'!E$9:E199))-1</f>
        <v>-5.5615307754744769E-2</v>
      </c>
      <c r="G187" s="31">
        <f>('1-Kurs'!G199/'1-Kurs'!G$8)^(12/COUNT('1-Kurs'!F$9:F199))-1</f>
        <v>-5.0494239380011408E-2</v>
      </c>
      <c r="H187" s="31">
        <f>('1-Kurs'!H199/'1-Kurs'!H$8)^(12/COUNT('1-Kurs'!G$9:G199))-1</f>
        <v>3.5797287151672963E-2</v>
      </c>
      <c r="I187" s="31">
        <f>('1-Kurs'!I199/'1-Kurs'!I$8)^(12/COUNT('1-Kurs'!H$9:H199))-1</f>
        <v>9.6740197223539548E-2</v>
      </c>
      <c r="J187" s="31">
        <f>('1-Kurs'!J199/'1-Kurs'!J$8)^(12/COUNT('1-Kurs'!I$9:I199))-1</f>
        <v>4.4923760961628201E-2</v>
      </c>
      <c r="K187" s="31">
        <f>('1-Kurs'!K199/'1-Kurs'!K$8)^(12/COUNT('1-Kurs'!J$9:J199))-1</f>
        <v>-3.3816275661009532E-2</v>
      </c>
      <c r="L187" s="31">
        <f>('1-Kurs'!L199/'1-Kurs'!L$8)^(12/COUNT('1-Kurs'!K$9:K199))-1</f>
        <v>4.070601668869589E-2</v>
      </c>
      <c r="M187" s="31">
        <f>('1-Kurs'!M199/'1-Kurs'!M$8)^(12/COUNT('1-Kurs'!L$9:L199))-1</f>
        <v>-3.2233708914937598E-2</v>
      </c>
      <c r="N187" s="31">
        <f>('1-Kurs'!N199/'1-Kurs'!N$8)^(12/COUNT('1-Kurs'!M$9:M199))-1</f>
        <v>0.13185791746169073</v>
      </c>
      <c r="O187" s="31">
        <f>('1-Kurs'!O199/'1-Kurs'!O$8)^(12/COUNT('1-Kurs'!N$9:N199))-1</f>
        <v>7.7788484615221254E-2</v>
      </c>
      <c r="P187" s="31">
        <f>('1-Kurs'!P199/'1-Kurs'!P$8)^(12/COUNT('1-Kurs'!O$9:O199))-1</f>
        <v>4.6351589355591249E-2</v>
      </c>
      <c r="Q187" s="31">
        <f>('1-Kurs'!Q199/'1-Kurs'!Q$8)^(12/COUNT('1-Kurs'!P$9:P199))-1</f>
        <v>8.1957466331441964E-2</v>
      </c>
      <c r="R187" s="31">
        <f>('1-Kurs'!R199/'1-Kurs'!R$8)^(12/COUNT('1-Kurs'!Q$9:Q199))-1</f>
        <v>1.3132252062280525E-2</v>
      </c>
      <c r="S187" s="31">
        <f>('1-Kurs'!S199/'1-Kurs'!S$8)^(12/COUNT('1-Kurs'!R$9:R199))-1</f>
        <v>7.9241832246022881E-2</v>
      </c>
      <c r="T187" s="31">
        <f>('1-Kurs'!T199/'1-Kurs'!T$8)^(12/COUNT('1-Kurs'!S$9:S199))-1</f>
        <v>0.12612608510562318</v>
      </c>
      <c r="U187" s="31">
        <f>('1-Kurs'!U199/'1-Kurs'!U$8)^(12/COUNT('1-Kurs'!T$9:T199))-1</f>
        <v>-3.1970499888426485E-2</v>
      </c>
      <c r="V187" s="31">
        <f>('1-Kurs'!V199/'1-Kurs'!V$8)^(12/COUNT('1-Kurs'!U$9:U199))-1</f>
        <v>0.13563684919042229</v>
      </c>
      <c r="W187" s="31">
        <f>('1-Kurs'!W199/'1-Kurs'!W$8)^(12/COUNT('1-Kurs'!V$9:V199))-1</f>
        <v>8.1610155616687496E-2</v>
      </c>
      <c r="X187" s="31">
        <f>('1-Kurs'!X199/'1-Kurs'!X$8)^(12/COUNT('1-Kurs'!W$9:W199))-1</f>
        <v>-4.9065176249865949E-2</v>
      </c>
      <c r="Y187" s="31">
        <f>('1-Kurs'!Y199/'1-Kurs'!Y$8)^(12/COUNT('1-Kurs'!X$9:X199))-1</f>
        <v>7.8588530867061968E-2</v>
      </c>
      <c r="Z187" s="31">
        <f>('1-Kurs'!Z199/'1-Kurs'!Z$8)^(12/COUNT('1-Kurs'!Y$9:Y199))-1</f>
        <v>0.1270426276209542</v>
      </c>
      <c r="AA187" s="31">
        <f>('1-Kurs'!AA199/'1-Kurs'!AA$8)^(12/COUNT('1-Kurs'!Z$9:Z199))-1</f>
        <v>7.4612459265784858E-2</v>
      </c>
      <c r="AB187" s="31">
        <f>('1-Kurs'!AB199/'1-Kurs'!AB$8)^(12/COUNT('1-Kurs'!A$9:A199))-1</f>
        <v>7.9528240220739566E-2</v>
      </c>
      <c r="AC187" s="31">
        <f>('1-Kurs'!AC199/'1-Kurs'!AC$8)^(12/COUNT('1-Kurs'!B$9:B199))-1</f>
        <v>7.7719088007042636E-2</v>
      </c>
      <c r="AD187" s="31">
        <f>SUMPRODUCT(B187:AA187,'1-Kurs'!$B$6:$AA$6)</f>
        <v>5.0265647415649345E-2</v>
      </c>
      <c r="AE187" s="31">
        <f t="shared" si="3"/>
        <v>2.9262592805090221E-2</v>
      </c>
    </row>
    <row r="188" spans="1:31" ht="12.75" x14ac:dyDescent="0.2">
      <c r="A188" s="9">
        <f>'2-artRendite'!A200</f>
        <v>39080</v>
      </c>
      <c r="B188" s="31">
        <f>('1-Kurs'!B200/'1-Kurs'!B$8)^(12/COUNT('1-Kurs'!A$9:A200))-1</f>
        <v>3.0039485656261133E-2</v>
      </c>
      <c r="C188" s="31">
        <f>('1-Kurs'!C200/'1-Kurs'!C$8)^(12/COUNT('1-Kurs'!B$9:B200))-1</f>
        <v>0.15406019942753346</v>
      </c>
      <c r="D188" s="31">
        <f>('1-Kurs'!D200/'1-Kurs'!D$8)^(12/COUNT('1-Kurs'!C$9:C200))-1</f>
        <v>-2.7385226667262175E-2</v>
      </c>
      <c r="E188" s="31">
        <f>('1-Kurs'!E200/'1-Kurs'!E$8)^(12/COUNT('1-Kurs'!D$9:D200))-1</f>
        <v>0.1221124501438009</v>
      </c>
      <c r="F188" s="31">
        <f>('1-Kurs'!F200/'1-Kurs'!F$8)^(12/COUNT('1-Kurs'!E$9:E200))-1</f>
        <v>-5.5139317926641174E-2</v>
      </c>
      <c r="G188" s="31">
        <f>('1-Kurs'!G200/'1-Kurs'!G$8)^(12/COUNT('1-Kurs'!F$9:F200))-1</f>
        <v>-4.7088611595114682E-2</v>
      </c>
      <c r="H188" s="31">
        <f>('1-Kurs'!H200/'1-Kurs'!H$8)^(12/COUNT('1-Kurs'!G$9:G200))-1</f>
        <v>3.4368253104386071E-2</v>
      </c>
      <c r="I188" s="31">
        <f>('1-Kurs'!I200/'1-Kurs'!I$8)^(12/COUNT('1-Kurs'!H$9:H200))-1</f>
        <v>8.761082150977173E-2</v>
      </c>
      <c r="J188" s="31">
        <f>('1-Kurs'!J200/'1-Kurs'!J$8)^(12/COUNT('1-Kurs'!I$9:I200))-1</f>
        <v>3.9960973159030244E-2</v>
      </c>
      <c r="K188" s="31">
        <f>('1-Kurs'!K200/'1-Kurs'!K$8)^(12/COUNT('1-Kurs'!J$9:J200))-1</f>
        <v>-3.6708867841463211E-2</v>
      </c>
      <c r="L188" s="31">
        <f>('1-Kurs'!L200/'1-Kurs'!L$8)^(12/COUNT('1-Kurs'!K$9:K200))-1</f>
        <v>4.3183749065891952E-2</v>
      </c>
      <c r="M188" s="31">
        <f>('1-Kurs'!M200/'1-Kurs'!M$8)^(12/COUNT('1-Kurs'!L$9:L200))-1</f>
        <v>-5.1321689724396768E-2</v>
      </c>
      <c r="N188" s="31">
        <f>('1-Kurs'!N200/'1-Kurs'!N$8)^(12/COUNT('1-Kurs'!M$9:M200))-1</f>
        <v>0.13081744311388643</v>
      </c>
      <c r="O188" s="31">
        <f>('1-Kurs'!O200/'1-Kurs'!O$8)^(12/COUNT('1-Kurs'!N$9:N200))-1</f>
        <v>7.1769702993240259E-2</v>
      </c>
      <c r="P188" s="31">
        <f>('1-Kurs'!P200/'1-Kurs'!P$8)^(12/COUNT('1-Kurs'!O$9:O200))-1</f>
        <v>4.5968702330624556E-2</v>
      </c>
      <c r="Q188" s="31">
        <f>('1-Kurs'!Q200/'1-Kurs'!Q$8)^(12/COUNT('1-Kurs'!P$9:P200))-1</f>
        <v>8.086131717876488E-2</v>
      </c>
      <c r="R188" s="31">
        <f>('1-Kurs'!R200/'1-Kurs'!R$8)^(12/COUNT('1-Kurs'!Q$9:Q200))-1</f>
        <v>1.2468476362066605E-2</v>
      </c>
      <c r="S188" s="31">
        <f>('1-Kurs'!S200/'1-Kurs'!S$8)^(12/COUNT('1-Kurs'!R$9:R200))-1</f>
        <v>7.5616303304386623E-2</v>
      </c>
      <c r="T188" s="31">
        <f>('1-Kurs'!T200/'1-Kurs'!T$8)^(12/COUNT('1-Kurs'!S$9:S200))-1</f>
        <v>0.12102398733618069</v>
      </c>
      <c r="U188" s="31">
        <f>('1-Kurs'!U200/'1-Kurs'!U$8)^(12/COUNT('1-Kurs'!T$9:T200))-1</f>
        <v>-3.399288313003701E-2</v>
      </c>
      <c r="V188" s="31">
        <f>('1-Kurs'!V200/'1-Kurs'!V$8)^(12/COUNT('1-Kurs'!U$9:U200))-1</f>
        <v>0.13222001251606796</v>
      </c>
      <c r="W188" s="31">
        <f>('1-Kurs'!W200/'1-Kurs'!W$8)^(12/COUNT('1-Kurs'!V$9:V200))-1</f>
        <v>7.9612638050994722E-2</v>
      </c>
      <c r="X188" s="31">
        <f>('1-Kurs'!X200/'1-Kurs'!X$8)^(12/COUNT('1-Kurs'!W$9:W200))-1</f>
        <v>-4.5671685600454759E-2</v>
      </c>
      <c r="Y188" s="31">
        <f>('1-Kurs'!Y200/'1-Kurs'!Y$8)^(12/COUNT('1-Kurs'!X$9:X200))-1</f>
        <v>7.8902522182328294E-2</v>
      </c>
      <c r="Z188" s="31">
        <f>('1-Kurs'!Z200/'1-Kurs'!Z$8)^(12/COUNT('1-Kurs'!Y$9:Y200))-1</f>
        <v>0.1241271266710795</v>
      </c>
      <c r="AA188" s="31">
        <f>('1-Kurs'!AA200/'1-Kurs'!AA$8)^(12/COUNT('1-Kurs'!Z$9:Z200))-1</f>
        <v>8.1076782554609261E-2</v>
      </c>
      <c r="AB188" s="31">
        <f>('1-Kurs'!AB200/'1-Kurs'!AB$8)^(12/COUNT('1-Kurs'!A$9:A200))-1</f>
        <v>7.728280514034358E-2</v>
      </c>
      <c r="AC188" s="31">
        <f>('1-Kurs'!AC200/'1-Kurs'!AC$8)^(12/COUNT('1-Kurs'!B$9:B200))-1</f>
        <v>7.413804651381084E-2</v>
      </c>
      <c r="AD188" s="31">
        <f>SUMPRODUCT(B188:AA188,'1-Kurs'!$B$6:$AA$6)</f>
        <v>4.8018948622135987E-2</v>
      </c>
      <c r="AE188" s="31">
        <f t="shared" si="3"/>
        <v>2.9263856518207593E-2</v>
      </c>
    </row>
    <row r="189" spans="1:31" ht="12.75" x14ac:dyDescent="0.2">
      <c r="A189" s="9">
        <f>'2-artRendite'!A201</f>
        <v>39113</v>
      </c>
      <c r="B189" s="31">
        <f>('1-Kurs'!B201/'1-Kurs'!B$8)^(12/COUNT('1-Kurs'!A$9:A201))-1</f>
        <v>2.8989574229593806E-2</v>
      </c>
      <c r="C189" s="31">
        <f>('1-Kurs'!C201/'1-Kurs'!C$8)^(12/COUNT('1-Kurs'!B$9:B201))-1</f>
        <v>0.14794939745078173</v>
      </c>
      <c r="D189" s="31">
        <f>('1-Kurs'!D201/'1-Kurs'!D$8)^(12/COUNT('1-Kurs'!C$9:C201))-1</f>
        <v>-3.1202688446242965E-2</v>
      </c>
      <c r="E189" s="31">
        <f>('1-Kurs'!E201/'1-Kurs'!E$8)^(12/COUNT('1-Kurs'!D$9:D201))-1</f>
        <v>0.11472560642693064</v>
      </c>
      <c r="F189" s="31">
        <f>('1-Kurs'!F201/'1-Kurs'!F$8)^(12/COUNT('1-Kurs'!E$9:E201))-1</f>
        <v>-5.2553918302080338E-2</v>
      </c>
      <c r="G189" s="31">
        <f>('1-Kurs'!G201/'1-Kurs'!G$8)^(12/COUNT('1-Kurs'!F$9:F201))-1</f>
        <v>-4.8932256725633505E-2</v>
      </c>
      <c r="H189" s="31">
        <f>('1-Kurs'!H201/'1-Kurs'!H$8)^(12/COUNT('1-Kurs'!G$9:G201))-1</f>
        <v>3.5831023201879253E-2</v>
      </c>
      <c r="I189" s="31">
        <f>('1-Kurs'!I201/'1-Kurs'!I$8)^(12/COUNT('1-Kurs'!H$9:H201))-1</f>
        <v>8.7372779476159401E-2</v>
      </c>
      <c r="J189" s="31">
        <f>('1-Kurs'!J201/'1-Kurs'!J$8)^(12/COUNT('1-Kurs'!I$9:I201))-1</f>
        <v>3.7331572846107886E-2</v>
      </c>
      <c r="K189" s="31">
        <f>('1-Kurs'!K201/'1-Kurs'!K$8)^(12/COUNT('1-Kurs'!J$9:J201))-1</f>
        <v>-3.3854774204773452E-2</v>
      </c>
      <c r="L189" s="31">
        <f>('1-Kurs'!L201/'1-Kurs'!L$8)^(12/COUNT('1-Kurs'!K$9:K201))-1</f>
        <v>4.2761456773959594E-2</v>
      </c>
      <c r="M189" s="31">
        <f>('1-Kurs'!M201/'1-Kurs'!M$8)^(12/COUNT('1-Kurs'!L$9:L201))-1</f>
        <v>-4.1026379497601906E-2</v>
      </c>
      <c r="N189" s="31">
        <f>('1-Kurs'!N201/'1-Kurs'!N$8)^(12/COUNT('1-Kurs'!M$9:M201))-1</f>
        <v>0.13934504594306429</v>
      </c>
      <c r="O189" s="31">
        <f>('1-Kurs'!O201/'1-Kurs'!O$8)^(12/COUNT('1-Kurs'!N$9:N201))-1</f>
        <v>7.4888065707121587E-2</v>
      </c>
      <c r="P189" s="31">
        <f>('1-Kurs'!P201/'1-Kurs'!P$8)^(12/COUNT('1-Kurs'!O$9:O201))-1</f>
        <v>4.8068106932646071E-2</v>
      </c>
      <c r="Q189" s="31">
        <f>('1-Kurs'!Q201/'1-Kurs'!Q$8)^(12/COUNT('1-Kurs'!P$9:P201))-1</f>
        <v>8.4230100128341423E-2</v>
      </c>
      <c r="R189" s="31">
        <f>('1-Kurs'!R201/'1-Kurs'!R$8)^(12/COUNT('1-Kurs'!Q$9:Q201))-1</f>
        <v>1.1924896714053057E-2</v>
      </c>
      <c r="S189" s="31">
        <f>('1-Kurs'!S201/'1-Kurs'!S$8)^(12/COUNT('1-Kurs'!R$9:R201))-1</f>
        <v>6.8651544432029032E-2</v>
      </c>
      <c r="T189" s="31">
        <f>('1-Kurs'!T201/'1-Kurs'!T$8)^(12/COUNT('1-Kurs'!S$9:S201))-1</f>
        <v>0.11603187564505935</v>
      </c>
      <c r="U189" s="31">
        <f>('1-Kurs'!U201/'1-Kurs'!U$8)^(12/COUNT('1-Kurs'!T$9:T201))-1</f>
        <v>-3.7691383356804553E-2</v>
      </c>
      <c r="V189" s="31">
        <f>('1-Kurs'!V201/'1-Kurs'!V$8)^(12/COUNT('1-Kurs'!U$9:U201))-1</f>
        <v>0.12687493358880575</v>
      </c>
      <c r="W189" s="31">
        <f>('1-Kurs'!W201/'1-Kurs'!W$8)^(12/COUNT('1-Kurs'!V$9:V201))-1</f>
        <v>6.6670240561489402E-2</v>
      </c>
      <c r="X189" s="31">
        <f>('1-Kurs'!X201/'1-Kurs'!X$8)^(12/COUNT('1-Kurs'!W$9:W201))-1</f>
        <v>-4.58268793266986E-2</v>
      </c>
      <c r="Y189" s="31">
        <f>('1-Kurs'!Y201/'1-Kurs'!Y$8)^(12/COUNT('1-Kurs'!X$9:X201))-1</f>
        <v>7.999865110544202E-2</v>
      </c>
      <c r="Z189" s="31">
        <f>('1-Kurs'!Z201/'1-Kurs'!Z$8)^(12/COUNT('1-Kurs'!Y$9:Y201))-1</f>
        <v>0.12604987154742053</v>
      </c>
      <c r="AA189" s="31">
        <f>('1-Kurs'!AA201/'1-Kurs'!AA$8)^(12/COUNT('1-Kurs'!Z$9:Z201))-1</f>
        <v>8.3892750528154592E-2</v>
      </c>
      <c r="AB189" s="31">
        <f>('1-Kurs'!AB201/'1-Kurs'!AB$8)^(12/COUNT('1-Kurs'!A$9:A201))-1</f>
        <v>7.6657063764009603E-2</v>
      </c>
      <c r="AC189" s="31">
        <f>('1-Kurs'!AC201/'1-Kurs'!AC$8)^(12/COUNT('1-Kurs'!B$9:B201))-1</f>
        <v>7.3880368619595016E-2</v>
      </c>
      <c r="AD189" s="31">
        <f>SUMPRODUCT(B189:AA189,'1-Kurs'!$B$6:$AA$6)</f>
        <v>4.7326892822277089E-2</v>
      </c>
      <c r="AE189" s="31">
        <f t="shared" si="3"/>
        <v>2.9330170941732514E-2</v>
      </c>
    </row>
    <row r="190" spans="1:31" ht="12.75" x14ac:dyDescent="0.2">
      <c r="A190" s="9">
        <f>'2-artRendite'!A202</f>
        <v>39141</v>
      </c>
      <c r="B190" s="31">
        <f>('1-Kurs'!B202/'1-Kurs'!B$8)^(12/COUNT('1-Kurs'!A$9:A202))-1</f>
        <v>3.0958985285777452E-2</v>
      </c>
      <c r="C190" s="31">
        <f>('1-Kurs'!C202/'1-Kurs'!C$8)^(12/COUNT('1-Kurs'!B$9:B202))-1</f>
        <v>0.15167190025354982</v>
      </c>
      <c r="D190" s="31">
        <f>('1-Kurs'!D202/'1-Kurs'!D$8)^(12/COUNT('1-Kurs'!C$9:C202))-1</f>
        <v>-3.1920254420310767E-2</v>
      </c>
      <c r="E190" s="31">
        <f>('1-Kurs'!E202/'1-Kurs'!E$8)^(12/COUNT('1-Kurs'!D$9:D202))-1</f>
        <v>0.11807901758542938</v>
      </c>
      <c r="F190" s="31">
        <f>('1-Kurs'!F202/'1-Kurs'!F$8)^(12/COUNT('1-Kurs'!E$9:E202))-1</f>
        <v>-4.9362157768472303E-2</v>
      </c>
      <c r="G190" s="31">
        <f>('1-Kurs'!G202/'1-Kurs'!G$8)^(12/COUNT('1-Kurs'!F$9:F202))-1</f>
        <v>-4.9219294064616115E-2</v>
      </c>
      <c r="H190" s="31">
        <f>('1-Kurs'!H202/'1-Kurs'!H$8)^(12/COUNT('1-Kurs'!G$9:G202))-1</f>
        <v>3.7302492903338758E-2</v>
      </c>
      <c r="I190" s="31">
        <f>('1-Kurs'!I202/'1-Kurs'!I$8)^(12/COUNT('1-Kurs'!H$9:H202))-1</f>
        <v>9.0965129389349419E-2</v>
      </c>
      <c r="J190" s="31">
        <f>('1-Kurs'!J202/'1-Kurs'!J$8)^(12/COUNT('1-Kurs'!I$9:I202))-1</f>
        <v>3.9584166211456218E-2</v>
      </c>
      <c r="K190" s="31">
        <f>('1-Kurs'!K202/'1-Kurs'!K$8)^(12/COUNT('1-Kurs'!J$9:J202))-1</f>
        <v>-3.3865199375257671E-2</v>
      </c>
      <c r="L190" s="31">
        <f>('1-Kurs'!L202/'1-Kurs'!L$8)^(12/COUNT('1-Kurs'!K$9:K202))-1</f>
        <v>4.542104512629952E-2</v>
      </c>
      <c r="M190" s="31">
        <f>('1-Kurs'!M202/'1-Kurs'!M$8)^(12/COUNT('1-Kurs'!L$9:L202))-1</f>
        <v>-4.3509858131561718E-2</v>
      </c>
      <c r="N190" s="31">
        <f>('1-Kurs'!N202/'1-Kurs'!N$8)^(12/COUNT('1-Kurs'!M$9:M202))-1</f>
        <v>0.14835627581667876</v>
      </c>
      <c r="O190" s="31">
        <f>('1-Kurs'!O202/'1-Kurs'!O$8)^(12/COUNT('1-Kurs'!N$9:N202))-1</f>
        <v>7.7300063309262645E-2</v>
      </c>
      <c r="P190" s="31">
        <f>('1-Kurs'!P202/'1-Kurs'!P$8)^(12/COUNT('1-Kurs'!O$9:O202))-1</f>
        <v>5.2524232278980953E-2</v>
      </c>
      <c r="Q190" s="31">
        <f>('1-Kurs'!Q202/'1-Kurs'!Q$8)^(12/COUNT('1-Kurs'!P$9:P202))-1</f>
        <v>8.9737502078002018E-2</v>
      </c>
      <c r="R190" s="31">
        <f>('1-Kurs'!R202/'1-Kurs'!R$8)^(12/COUNT('1-Kurs'!Q$9:Q202))-1</f>
        <v>1.401373773701442E-2</v>
      </c>
      <c r="S190" s="31">
        <f>('1-Kurs'!S202/'1-Kurs'!S$8)^(12/COUNT('1-Kurs'!R$9:R202))-1</f>
        <v>6.7947428026806866E-2</v>
      </c>
      <c r="T190" s="31">
        <f>('1-Kurs'!T202/'1-Kurs'!T$8)^(12/COUNT('1-Kurs'!S$9:S202))-1</f>
        <v>0.1227836512853937</v>
      </c>
      <c r="U190" s="31">
        <f>('1-Kurs'!U202/'1-Kurs'!U$8)^(12/COUNT('1-Kurs'!T$9:T202))-1</f>
        <v>-3.6595560718413078E-2</v>
      </c>
      <c r="V190" s="31">
        <f>('1-Kurs'!V202/'1-Kurs'!V$8)^(12/COUNT('1-Kurs'!U$9:U202))-1</f>
        <v>0.13041828356017837</v>
      </c>
      <c r="W190" s="31">
        <f>('1-Kurs'!W202/'1-Kurs'!W$8)^(12/COUNT('1-Kurs'!V$9:V202))-1</f>
        <v>6.6318558979975961E-2</v>
      </c>
      <c r="X190" s="31">
        <f>('1-Kurs'!X202/'1-Kurs'!X$8)^(12/COUNT('1-Kurs'!W$9:W202))-1</f>
        <v>-4.238047653625121E-2</v>
      </c>
      <c r="Y190" s="31">
        <f>('1-Kurs'!Y202/'1-Kurs'!Y$8)^(12/COUNT('1-Kurs'!X$9:X202))-1</f>
        <v>8.5703489316389714E-2</v>
      </c>
      <c r="Z190" s="31">
        <f>('1-Kurs'!Z202/'1-Kurs'!Z$8)^(12/COUNT('1-Kurs'!Y$9:Y202))-1</f>
        <v>0.12987431213208889</v>
      </c>
      <c r="AA190" s="31">
        <f>('1-Kurs'!AA202/'1-Kurs'!AA$8)^(12/COUNT('1-Kurs'!Z$9:Z202))-1</f>
        <v>9.0275111973680877E-2</v>
      </c>
      <c r="AB190" s="31">
        <f>('1-Kurs'!AB202/'1-Kurs'!AB$8)^(12/COUNT('1-Kurs'!A$9:A202))-1</f>
        <v>7.9297855672926909E-2</v>
      </c>
      <c r="AC190" s="31">
        <f>('1-Kurs'!AC202/'1-Kurs'!AC$8)^(12/COUNT('1-Kurs'!B$9:B202))-1</f>
        <v>7.5687376041633225E-2</v>
      </c>
      <c r="AD190" s="31">
        <f>SUMPRODUCT(B190:AA190,'1-Kurs'!$B$6:$AA$6)</f>
        <v>5.0091637778260423E-2</v>
      </c>
      <c r="AE190" s="31">
        <f t="shared" si="3"/>
        <v>2.9206217894666486E-2</v>
      </c>
    </row>
    <row r="191" spans="1:31" ht="12.75" x14ac:dyDescent="0.2">
      <c r="A191" s="9">
        <f>'2-artRendite'!A203</f>
        <v>39171</v>
      </c>
      <c r="B191" s="31">
        <f>('1-Kurs'!B203/'1-Kurs'!B$8)^(12/COUNT('1-Kurs'!A$9:A203))-1</f>
        <v>3.0406203803925669E-2</v>
      </c>
      <c r="C191" s="31">
        <f>('1-Kurs'!C203/'1-Kurs'!C$8)^(12/COUNT('1-Kurs'!B$9:B203))-1</f>
        <v>0.1555752887231725</v>
      </c>
      <c r="D191" s="31">
        <f>('1-Kurs'!D203/'1-Kurs'!D$8)^(12/COUNT('1-Kurs'!C$9:C203))-1</f>
        <v>-3.6341724366421801E-2</v>
      </c>
      <c r="E191" s="31">
        <f>('1-Kurs'!E203/'1-Kurs'!E$8)^(12/COUNT('1-Kurs'!D$9:D203))-1</f>
        <v>0.12696502967046319</v>
      </c>
      <c r="F191" s="31">
        <f>('1-Kurs'!F203/'1-Kurs'!F$8)^(12/COUNT('1-Kurs'!E$9:E203))-1</f>
        <v>-5.766155540407647E-2</v>
      </c>
      <c r="G191" s="31">
        <f>('1-Kurs'!G203/'1-Kurs'!G$8)^(12/COUNT('1-Kurs'!F$9:F203))-1</f>
        <v>-4.900176474444895E-2</v>
      </c>
      <c r="H191" s="31">
        <f>('1-Kurs'!H203/'1-Kurs'!H$8)^(12/COUNT('1-Kurs'!G$9:G203))-1</f>
        <v>3.6425013314163479E-2</v>
      </c>
      <c r="I191" s="31">
        <f>('1-Kurs'!I203/'1-Kurs'!I$8)^(12/COUNT('1-Kurs'!H$9:H203))-1</f>
        <v>9.4487780624813889E-2</v>
      </c>
      <c r="J191" s="31">
        <f>('1-Kurs'!J203/'1-Kurs'!J$8)^(12/COUNT('1-Kurs'!I$9:I203))-1</f>
        <v>3.1897739543789605E-2</v>
      </c>
      <c r="K191" s="31">
        <f>('1-Kurs'!K203/'1-Kurs'!K$8)^(12/COUNT('1-Kurs'!J$9:J203))-1</f>
        <v>-3.5595190194613435E-2</v>
      </c>
      <c r="L191" s="31">
        <f>('1-Kurs'!L203/'1-Kurs'!L$8)^(12/COUNT('1-Kurs'!K$9:K203))-1</f>
        <v>4.569747444759531E-2</v>
      </c>
      <c r="M191" s="31">
        <f>('1-Kurs'!M203/'1-Kurs'!M$8)^(12/COUNT('1-Kurs'!L$9:L203))-1</f>
        <v>-4.0513353583487954E-2</v>
      </c>
      <c r="N191" s="31">
        <f>('1-Kurs'!N203/'1-Kurs'!N$8)^(12/COUNT('1-Kurs'!M$9:M203))-1</f>
        <v>0.1544573579417452</v>
      </c>
      <c r="O191" s="31">
        <f>('1-Kurs'!O203/'1-Kurs'!O$8)^(12/COUNT('1-Kurs'!N$9:N203))-1</f>
        <v>7.3411536518942277E-2</v>
      </c>
      <c r="P191" s="31">
        <f>('1-Kurs'!P203/'1-Kurs'!P$8)^(12/COUNT('1-Kurs'!O$9:O203))-1</f>
        <v>5.0324397921489128E-2</v>
      </c>
      <c r="Q191" s="31">
        <f>('1-Kurs'!Q203/'1-Kurs'!Q$8)^(12/COUNT('1-Kurs'!P$9:P203))-1</f>
        <v>8.382136114175931E-2</v>
      </c>
      <c r="R191" s="31">
        <f>('1-Kurs'!R203/'1-Kurs'!R$8)^(12/COUNT('1-Kurs'!Q$9:Q203))-1</f>
        <v>1.7602203714887299E-2</v>
      </c>
      <c r="S191" s="31">
        <f>('1-Kurs'!S203/'1-Kurs'!S$8)^(12/COUNT('1-Kurs'!R$9:R203))-1</f>
        <v>6.3498193664903724E-2</v>
      </c>
      <c r="T191" s="31">
        <f>('1-Kurs'!T203/'1-Kurs'!T$8)^(12/COUNT('1-Kurs'!S$9:S203))-1</f>
        <v>0.12838152739769648</v>
      </c>
      <c r="U191" s="31">
        <f>('1-Kurs'!U203/'1-Kurs'!U$8)^(12/COUNT('1-Kurs'!T$9:T203))-1</f>
        <v>-4.255346851384012E-2</v>
      </c>
      <c r="V191" s="31">
        <f>('1-Kurs'!V203/'1-Kurs'!V$8)^(12/COUNT('1-Kurs'!U$9:U203))-1</f>
        <v>0.13303311371109539</v>
      </c>
      <c r="W191" s="31">
        <f>('1-Kurs'!W203/'1-Kurs'!W$8)^(12/COUNT('1-Kurs'!V$9:V203))-1</f>
        <v>6.1848346343117644E-2</v>
      </c>
      <c r="X191" s="31">
        <f>('1-Kurs'!X203/'1-Kurs'!X$8)^(12/COUNT('1-Kurs'!W$9:W203))-1</f>
        <v>-3.4816574172878423E-2</v>
      </c>
      <c r="Y191" s="31">
        <f>('1-Kurs'!Y203/'1-Kurs'!Y$8)^(12/COUNT('1-Kurs'!X$9:X203))-1</f>
        <v>8.9263556791478349E-2</v>
      </c>
      <c r="Z191" s="31">
        <f>('1-Kurs'!Z203/'1-Kurs'!Z$8)^(12/COUNT('1-Kurs'!Y$9:Y203))-1</f>
        <v>0.12878401658856009</v>
      </c>
      <c r="AA191" s="31">
        <f>('1-Kurs'!AA203/'1-Kurs'!AA$8)^(12/COUNT('1-Kurs'!Z$9:Z203))-1</f>
        <v>9.1333274176167212E-2</v>
      </c>
      <c r="AB191" s="31">
        <f>('1-Kurs'!AB203/'1-Kurs'!AB$8)^(12/COUNT('1-Kurs'!A$9:A203))-1</f>
        <v>7.9141126278559071E-2</v>
      </c>
      <c r="AC191" s="31">
        <f>('1-Kurs'!AC203/'1-Kurs'!AC$8)^(12/COUNT('1-Kurs'!B$9:B203))-1</f>
        <v>7.5927159606520744E-2</v>
      </c>
      <c r="AD191" s="31">
        <f>SUMPRODUCT(B191:AA191,'1-Kurs'!$B$6:$AA$6)</f>
        <v>5.00280686561538E-2</v>
      </c>
      <c r="AE191" s="31">
        <f t="shared" si="3"/>
        <v>2.9113057622405271E-2</v>
      </c>
    </row>
    <row r="192" spans="1:31" ht="12.75" x14ac:dyDescent="0.2">
      <c r="A192" s="9">
        <f>'2-artRendite'!A204</f>
        <v>39202</v>
      </c>
      <c r="B192" s="31">
        <f>('1-Kurs'!B204/'1-Kurs'!B$8)^(12/COUNT('1-Kurs'!A$9:A204))-1</f>
        <v>3.1910818962233245E-2</v>
      </c>
      <c r="C192" s="31">
        <f>('1-Kurs'!C204/'1-Kurs'!C$8)^(12/COUNT('1-Kurs'!B$9:B204))-1</f>
        <v>0.1549397041853966</v>
      </c>
      <c r="D192" s="31">
        <f>('1-Kurs'!D204/'1-Kurs'!D$8)^(12/COUNT('1-Kurs'!C$9:C204))-1</f>
        <v>-3.912057901861965E-2</v>
      </c>
      <c r="E192" s="31">
        <f>('1-Kurs'!E204/'1-Kurs'!E$8)^(12/COUNT('1-Kurs'!D$9:D204))-1</f>
        <v>0.13500501677964305</v>
      </c>
      <c r="F192" s="31">
        <f>('1-Kurs'!F204/'1-Kurs'!F$8)^(12/COUNT('1-Kurs'!E$9:E204))-1</f>
        <v>-6.0154672523249242E-2</v>
      </c>
      <c r="G192" s="31">
        <f>('1-Kurs'!G204/'1-Kurs'!G$8)^(12/COUNT('1-Kurs'!F$9:F204))-1</f>
        <v>-5.5255628129080581E-2</v>
      </c>
      <c r="H192" s="31">
        <f>('1-Kurs'!H204/'1-Kurs'!H$8)^(12/COUNT('1-Kurs'!G$9:G204))-1</f>
        <v>3.7865384296715154E-2</v>
      </c>
      <c r="I192" s="31">
        <f>('1-Kurs'!I204/'1-Kurs'!I$8)^(12/COUNT('1-Kurs'!H$9:H204))-1</f>
        <v>9.4180580986924722E-2</v>
      </c>
      <c r="J192" s="31">
        <f>('1-Kurs'!J204/'1-Kurs'!J$8)^(12/COUNT('1-Kurs'!I$9:I204))-1</f>
        <v>3.5947618657500291E-2</v>
      </c>
      <c r="K192" s="31">
        <f>('1-Kurs'!K204/'1-Kurs'!K$8)^(12/COUNT('1-Kurs'!J$9:J204))-1</f>
        <v>-3.5403002891812974E-2</v>
      </c>
      <c r="L192" s="31">
        <f>('1-Kurs'!L204/'1-Kurs'!L$8)^(12/COUNT('1-Kurs'!K$9:K204))-1</f>
        <v>4.5220962719400237E-2</v>
      </c>
      <c r="M192" s="31">
        <f>('1-Kurs'!M204/'1-Kurs'!M$8)^(12/COUNT('1-Kurs'!L$9:L204))-1</f>
        <v>-4.0179386198060274E-2</v>
      </c>
      <c r="N192" s="31">
        <f>('1-Kurs'!N204/'1-Kurs'!N$8)^(12/COUNT('1-Kurs'!M$9:M204))-1</f>
        <v>0.15913861410944952</v>
      </c>
      <c r="O192" s="31">
        <f>('1-Kurs'!O204/'1-Kurs'!O$8)^(12/COUNT('1-Kurs'!N$9:N204))-1</f>
        <v>7.3273695435922548E-2</v>
      </c>
      <c r="P192" s="31">
        <f>('1-Kurs'!P204/'1-Kurs'!P$8)^(12/COUNT('1-Kurs'!O$9:O204))-1</f>
        <v>4.7267394104699489E-2</v>
      </c>
      <c r="Q192" s="31">
        <f>('1-Kurs'!Q204/'1-Kurs'!Q$8)^(12/COUNT('1-Kurs'!P$9:P204))-1</f>
        <v>7.7642106861744553E-2</v>
      </c>
      <c r="R192" s="31">
        <f>('1-Kurs'!R204/'1-Kurs'!R$8)^(12/COUNT('1-Kurs'!Q$9:Q204))-1</f>
        <v>1.9125870064609529E-2</v>
      </c>
      <c r="S192" s="31">
        <f>('1-Kurs'!S204/'1-Kurs'!S$8)^(12/COUNT('1-Kurs'!R$9:R204))-1</f>
        <v>5.8086928112283553E-2</v>
      </c>
      <c r="T192" s="31">
        <f>('1-Kurs'!T204/'1-Kurs'!T$8)^(12/COUNT('1-Kurs'!S$9:S204))-1</f>
        <v>0.13457956768707313</v>
      </c>
      <c r="U192" s="31">
        <f>('1-Kurs'!U204/'1-Kurs'!U$8)^(12/COUNT('1-Kurs'!T$9:T204))-1</f>
        <v>-3.6677236566197702E-2</v>
      </c>
      <c r="V192" s="31">
        <f>('1-Kurs'!V204/'1-Kurs'!V$8)^(12/COUNT('1-Kurs'!U$9:U204))-1</f>
        <v>0.1292458478639833</v>
      </c>
      <c r="W192" s="31">
        <f>('1-Kurs'!W204/'1-Kurs'!W$8)^(12/COUNT('1-Kurs'!V$9:V204))-1</f>
        <v>7.0960041595681256E-2</v>
      </c>
      <c r="X192" s="31">
        <f>('1-Kurs'!X204/'1-Kurs'!X$8)^(12/COUNT('1-Kurs'!W$9:W204))-1</f>
        <v>-4.0194084652843465E-2</v>
      </c>
      <c r="Y192" s="31">
        <f>('1-Kurs'!Y204/'1-Kurs'!Y$8)^(12/COUNT('1-Kurs'!X$9:X204))-1</f>
        <v>9.231449379988832E-2</v>
      </c>
      <c r="Z192" s="31">
        <f>('1-Kurs'!Z204/'1-Kurs'!Z$8)^(12/COUNT('1-Kurs'!Y$9:Y204))-1</f>
        <v>0.13074047412477063</v>
      </c>
      <c r="AA192" s="31">
        <f>('1-Kurs'!AA204/'1-Kurs'!AA$8)^(12/COUNT('1-Kurs'!Z$9:Z204))-1</f>
        <v>9.3058198474433196E-2</v>
      </c>
      <c r="AB192" s="31">
        <f>('1-Kurs'!AB204/'1-Kurs'!AB$8)^(12/COUNT('1-Kurs'!A$9:A204))-1</f>
        <v>7.9540466889340022E-2</v>
      </c>
      <c r="AC192" s="31">
        <f>('1-Kurs'!AC204/'1-Kurs'!AC$8)^(12/COUNT('1-Kurs'!B$9:B204))-1</f>
        <v>7.6282135653516603E-2</v>
      </c>
      <c r="AD192" s="31">
        <f>SUMPRODUCT(B192:AA192,'1-Kurs'!$B$6:$AA$6)</f>
        <v>5.0519951109326486E-2</v>
      </c>
      <c r="AE192" s="31">
        <f t="shared" si="3"/>
        <v>2.9020515780013537E-2</v>
      </c>
    </row>
    <row r="193" spans="1:31" ht="12.75" x14ac:dyDescent="0.2">
      <c r="A193" s="9">
        <f>'2-artRendite'!A205</f>
        <v>39233</v>
      </c>
      <c r="B193" s="31">
        <f>('1-Kurs'!B205/'1-Kurs'!B$8)^(12/COUNT('1-Kurs'!A$9:A205))-1</f>
        <v>3.0056959667492666E-2</v>
      </c>
      <c r="C193" s="31">
        <f>('1-Kurs'!C205/'1-Kurs'!C$8)^(12/COUNT('1-Kurs'!B$9:B205))-1</f>
        <v>0.15377488852726962</v>
      </c>
      <c r="D193" s="31">
        <f>('1-Kurs'!D205/'1-Kurs'!D$8)^(12/COUNT('1-Kurs'!C$9:C205))-1</f>
        <v>-3.5590197758114672E-2</v>
      </c>
      <c r="E193" s="31">
        <f>('1-Kurs'!E205/'1-Kurs'!E$8)^(12/COUNT('1-Kurs'!D$9:D205))-1</f>
        <v>0.1313645932226295</v>
      </c>
      <c r="F193" s="31">
        <f>('1-Kurs'!F205/'1-Kurs'!F$8)^(12/COUNT('1-Kurs'!E$9:E205))-1</f>
        <v>-5.6174688214465807E-2</v>
      </c>
      <c r="G193" s="31">
        <f>('1-Kurs'!G205/'1-Kurs'!G$8)^(12/COUNT('1-Kurs'!F$9:F205))-1</f>
        <v>-5.2687687221652624E-2</v>
      </c>
      <c r="H193" s="31">
        <f>('1-Kurs'!H205/'1-Kurs'!H$8)^(12/COUNT('1-Kurs'!G$9:G205))-1</f>
        <v>3.5761670855626093E-2</v>
      </c>
      <c r="I193" s="31">
        <f>('1-Kurs'!I205/'1-Kurs'!I$8)^(12/COUNT('1-Kurs'!H$9:H205))-1</f>
        <v>9.307160655471014E-2</v>
      </c>
      <c r="J193" s="31">
        <f>('1-Kurs'!J205/'1-Kurs'!J$8)^(12/COUNT('1-Kurs'!I$9:I205))-1</f>
        <v>3.8254695535397953E-2</v>
      </c>
      <c r="K193" s="31">
        <f>('1-Kurs'!K205/'1-Kurs'!K$8)^(12/COUNT('1-Kurs'!J$9:J205))-1</f>
        <v>-3.5245451265460304E-2</v>
      </c>
      <c r="L193" s="31">
        <f>('1-Kurs'!L205/'1-Kurs'!L$8)^(12/COUNT('1-Kurs'!K$9:K205))-1</f>
        <v>4.3846146277682241E-2</v>
      </c>
      <c r="M193" s="31">
        <f>('1-Kurs'!M205/'1-Kurs'!M$8)^(12/COUNT('1-Kurs'!L$9:L205))-1</f>
        <v>-4.0331559749341883E-2</v>
      </c>
      <c r="N193" s="31">
        <f>('1-Kurs'!N205/'1-Kurs'!N$8)^(12/COUNT('1-Kurs'!M$9:M205))-1</f>
        <v>0.15670641970747567</v>
      </c>
      <c r="O193" s="31">
        <f>('1-Kurs'!O205/'1-Kurs'!O$8)^(12/COUNT('1-Kurs'!N$9:N205))-1</f>
        <v>7.2650243159825045E-2</v>
      </c>
      <c r="P193" s="31">
        <f>('1-Kurs'!P205/'1-Kurs'!P$8)^(12/COUNT('1-Kurs'!O$9:O205))-1</f>
        <v>5.2509536791335742E-2</v>
      </c>
      <c r="Q193" s="31">
        <f>('1-Kurs'!Q205/'1-Kurs'!Q$8)^(12/COUNT('1-Kurs'!P$9:P205))-1</f>
        <v>8.3237571932039511E-2</v>
      </c>
      <c r="R193" s="31">
        <f>('1-Kurs'!R205/'1-Kurs'!R$8)^(12/COUNT('1-Kurs'!Q$9:Q205))-1</f>
        <v>2.2758088596914527E-2</v>
      </c>
      <c r="S193" s="31">
        <f>('1-Kurs'!S205/'1-Kurs'!S$8)^(12/COUNT('1-Kurs'!R$9:R205))-1</f>
        <v>5.9728592940016867E-2</v>
      </c>
      <c r="T193" s="31">
        <f>('1-Kurs'!T205/'1-Kurs'!T$8)^(12/COUNT('1-Kurs'!S$9:S205))-1</f>
        <v>0.13414905746495376</v>
      </c>
      <c r="U193" s="31">
        <f>('1-Kurs'!U205/'1-Kurs'!U$8)^(12/COUNT('1-Kurs'!T$9:T205))-1</f>
        <v>-3.3755624776006576E-2</v>
      </c>
      <c r="V193" s="31">
        <f>('1-Kurs'!V205/'1-Kurs'!V$8)^(12/COUNT('1-Kurs'!U$9:U205))-1</f>
        <v>0.12548501449486182</v>
      </c>
      <c r="W193" s="31">
        <f>('1-Kurs'!W205/'1-Kurs'!W$8)^(12/COUNT('1-Kurs'!V$9:V205))-1</f>
        <v>6.9851121222181956E-2</v>
      </c>
      <c r="X193" s="31">
        <f>('1-Kurs'!X205/'1-Kurs'!X$8)^(12/COUNT('1-Kurs'!W$9:W205))-1</f>
        <v>-3.7047130277495732E-2</v>
      </c>
      <c r="Y193" s="31">
        <f>('1-Kurs'!Y205/'1-Kurs'!Y$8)^(12/COUNT('1-Kurs'!X$9:X205))-1</f>
        <v>0.1019998237869828</v>
      </c>
      <c r="Z193" s="31">
        <f>('1-Kurs'!Z205/'1-Kurs'!Z$8)^(12/COUNT('1-Kurs'!Y$9:Y205))-1</f>
        <v>0.12964868733720891</v>
      </c>
      <c r="AA193" s="31">
        <f>('1-Kurs'!AA205/'1-Kurs'!AA$8)^(12/COUNT('1-Kurs'!Z$9:Z205))-1</f>
        <v>9.4416136799691186E-2</v>
      </c>
      <c r="AB193" s="31">
        <f>('1-Kurs'!AB205/'1-Kurs'!AB$8)^(12/COUNT('1-Kurs'!A$9:A205))-1</f>
        <v>8.0518289177937241E-2</v>
      </c>
      <c r="AC193" s="31">
        <f>('1-Kurs'!AC205/'1-Kurs'!AC$8)^(12/COUNT('1-Kurs'!B$9:B205))-1</f>
        <v>7.5965331183160067E-2</v>
      </c>
      <c r="AD193" s="31">
        <f>SUMPRODUCT(B193:AA193,'1-Kurs'!$B$6:$AA$6)</f>
        <v>5.1478404446606098E-2</v>
      </c>
      <c r="AE193" s="31">
        <f t="shared" si="3"/>
        <v>2.9039884731331143E-2</v>
      </c>
    </row>
    <row r="194" spans="1:31" ht="12.75" x14ac:dyDescent="0.2">
      <c r="A194" s="9">
        <f>'2-artRendite'!A206</f>
        <v>39262</v>
      </c>
      <c r="B194" s="31">
        <f>('1-Kurs'!B206/'1-Kurs'!B$8)^(12/COUNT('1-Kurs'!A$9:A206))-1</f>
        <v>2.8219599587873123E-2</v>
      </c>
      <c r="C194" s="31">
        <f>('1-Kurs'!C206/'1-Kurs'!C$8)^(12/COUNT('1-Kurs'!B$9:B206))-1</f>
        <v>0.15675062700262088</v>
      </c>
      <c r="D194" s="31">
        <f>('1-Kurs'!D206/'1-Kurs'!D$8)^(12/COUNT('1-Kurs'!C$9:C206))-1</f>
        <v>-3.6164609978593165E-2</v>
      </c>
      <c r="E194" s="31">
        <f>('1-Kurs'!E206/'1-Kurs'!E$8)^(12/COUNT('1-Kurs'!D$9:D206))-1</f>
        <v>0.1319813099877456</v>
      </c>
      <c r="F194" s="31">
        <f>('1-Kurs'!F206/'1-Kurs'!F$8)^(12/COUNT('1-Kurs'!E$9:E206))-1</f>
        <v>-6.4769936234879144E-2</v>
      </c>
      <c r="G194" s="31">
        <f>('1-Kurs'!G206/'1-Kurs'!G$8)^(12/COUNT('1-Kurs'!F$9:F206))-1</f>
        <v>-4.5812286143416481E-2</v>
      </c>
      <c r="H194" s="31">
        <f>('1-Kurs'!H206/'1-Kurs'!H$8)^(12/COUNT('1-Kurs'!G$9:G206))-1</f>
        <v>3.4309676872732231E-2</v>
      </c>
      <c r="I194" s="31">
        <f>('1-Kurs'!I206/'1-Kurs'!I$8)^(12/COUNT('1-Kurs'!H$9:H206))-1</f>
        <v>9.7545325842183894E-2</v>
      </c>
      <c r="J194" s="31">
        <f>('1-Kurs'!J206/'1-Kurs'!J$8)^(12/COUNT('1-Kurs'!I$9:I206))-1</f>
        <v>4.7304724912572205E-2</v>
      </c>
      <c r="K194" s="31">
        <f>('1-Kurs'!K206/'1-Kurs'!K$8)^(12/COUNT('1-Kurs'!J$9:J206))-1</f>
        <v>-3.7528362094385148E-2</v>
      </c>
      <c r="L194" s="31">
        <f>('1-Kurs'!L206/'1-Kurs'!L$8)^(12/COUNT('1-Kurs'!K$9:K206))-1</f>
        <v>4.3023072321374922E-2</v>
      </c>
      <c r="M194" s="31">
        <f>('1-Kurs'!M206/'1-Kurs'!M$8)^(12/COUNT('1-Kurs'!L$9:L206))-1</f>
        <v>-4.9962218457814123E-2</v>
      </c>
      <c r="N194" s="31">
        <f>('1-Kurs'!N206/'1-Kurs'!N$8)^(12/COUNT('1-Kurs'!M$9:M206))-1</f>
        <v>0.13920199567517244</v>
      </c>
      <c r="O194" s="31">
        <f>('1-Kurs'!O206/'1-Kurs'!O$8)^(12/COUNT('1-Kurs'!N$9:N206))-1</f>
        <v>6.689053839047121E-2</v>
      </c>
      <c r="P194" s="31">
        <f>('1-Kurs'!P206/'1-Kurs'!P$8)^(12/COUNT('1-Kurs'!O$9:O206))-1</f>
        <v>5.567101245896966E-2</v>
      </c>
      <c r="Q194" s="31">
        <f>('1-Kurs'!Q206/'1-Kurs'!Q$8)^(12/COUNT('1-Kurs'!P$9:P206))-1</f>
        <v>8.7941645060019447E-2</v>
      </c>
      <c r="R194" s="31">
        <f>('1-Kurs'!R206/'1-Kurs'!R$8)^(12/COUNT('1-Kurs'!Q$9:Q206))-1</f>
        <v>2.4370763859589806E-2</v>
      </c>
      <c r="S194" s="31">
        <f>('1-Kurs'!S206/'1-Kurs'!S$8)^(12/COUNT('1-Kurs'!R$9:R206))-1</f>
        <v>5.8643290770667766E-2</v>
      </c>
      <c r="T194" s="31">
        <f>('1-Kurs'!T206/'1-Kurs'!T$8)^(12/COUNT('1-Kurs'!S$9:S206))-1</f>
        <v>0.13519812014094801</v>
      </c>
      <c r="U194" s="31">
        <f>('1-Kurs'!U206/'1-Kurs'!U$8)^(12/COUNT('1-Kurs'!T$9:T206))-1</f>
        <v>-2.6558399847894543E-2</v>
      </c>
      <c r="V194" s="31">
        <f>('1-Kurs'!V206/'1-Kurs'!V$8)^(12/COUNT('1-Kurs'!U$9:U206))-1</f>
        <v>0.13050839478208554</v>
      </c>
      <c r="W194" s="31">
        <f>('1-Kurs'!W206/'1-Kurs'!W$8)^(12/COUNT('1-Kurs'!V$9:V206))-1</f>
        <v>6.3865377394632716E-2</v>
      </c>
      <c r="X194" s="31">
        <f>('1-Kurs'!X206/'1-Kurs'!X$8)^(12/COUNT('1-Kurs'!W$9:W206))-1</f>
        <v>-3.2209534399268436E-2</v>
      </c>
      <c r="Y194" s="31">
        <f>('1-Kurs'!Y206/'1-Kurs'!Y$8)^(12/COUNT('1-Kurs'!X$9:X206))-1</f>
        <v>0.11051013431188039</v>
      </c>
      <c r="Z194" s="31">
        <f>('1-Kurs'!Z206/'1-Kurs'!Z$8)^(12/COUNT('1-Kurs'!Y$9:Y206))-1</f>
        <v>0.12877439246796141</v>
      </c>
      <c r="AA194" s="31">
        <f>('1-Kurs'!AA206/'1-Kurs'!AA$8)^(12/COUNT('1-Kurs'!Z$9:Z206))-1</f>
        <v>9.343375611157434E-2</v>
      </c>
      <c r="AB194" s="31">
        <f>('1-Kurs'!AB206/'1-Kurs'!AB$8)^(12/COUNT('1-Kurs'!A$9:A206))-1</f>
        <v>8.0737912442810478E-2</v>
      </c>
      <c r="AC194" s="31">
        <f>('1-Kurs'!AC206/'1-Kurs'!AC$8)^(12/COUNT('1-Kurs'!B$9:B206))-1</f>
        <v>7.4650944031586786E-2</v>
      </c>
      <c r="AD194" s="31">
        <f>SUMPRODUCT(B194:AA194,'1-Kurs'!$B$6:$AA$6)</f>
        <v>5.1582246569031716E-2</v>
      </c>
      <c r="AE194" s="31">
        <f t="shared" si="3"/>
        <v>2.9155665873778762E-2</v>
      </c>
    </row>
    <row r="195" spans="1:31" ht="12.75" x14ac:dyDescent="0.2">
      <c r="A195" s="9">
        <f>'2-artRendite'!A207</f>
        <v>39294</v>
      </c>
      <c r="B195" s="31">
        <f>('1-Kurs'!B207/'1-Kurs'!B$8)^(12/COUNT('1-Kurs'!A$9:A207))-1</f>
        <v>2.8411227435398034E-2</v>
      </c>
      <c r="C195" s="31">
        <f>('1-Kurs'!C207/'1-Kurs'!C$8)^(12/COUNT('1-Kurs'!B$9:B207))-1</f>
        <v>0.1605383136814198</v>
      </c>
      <c r="D195" s="31">
        <f>('1-Kurs'!D207/'1-Kurs'!D$8)^(12/COUNT('1-Kurs'!C$9:C207))-1</f>
        <v>-3.4967164699467812E-2</v>
      </c>
      <c r="E195" s="31">
        <f>('1-Kurs'!E207/'1-Kurs'!E$8)^(12/COUNT('1-Kurs'!D$9:D207))-1</f>
        <v>0.13538311074968901</v>
      </c>
      <c r="F195" s="31">
        <f>('1-Kurs'!F207/'1-Kurs'!F$8)^(12/COUNT('1-Kurs'!E$9:E207))-1</f>
        <v>-6.6623446240096418E-2</v>
      </c>
      <c r="G195" s="31">
        <f>('1-Kurs'!G207/'1-Kurs'!G$8)^(12/COUNT('1-Kurs'!F$9:F207))-1</f>
        <v>-4.3929398800247599E-2</v>
      </c>
      <c r="H195" s="31">
        <f>('1-Kurs'!H207/'1-Kurs'!H$8)^(12/COUNT('1-Kurs'!G$9:G207))-1</f>
        <v>3.5896613399754473E-2</v>
      </c>
      <c r="I195" s="31">
        <f>('1-Kurs'!I207/'1-Kurs'!I$8)^(12/COUNT('1-Kurs'!H$9:H207))-1</f>
        <v>9.9386543363202184E-2</v>
      </c>
      <c r="J195" s="31">
        <f>('1-Kurs'!J207/'1-Kurs'!J$8)^(12/COUNT('1-Kurs'!I$9:I207))-1</f>
        <v>5.0849640254713391E-2</v>
      </c>
      <c r="K195" s="31">
        <f>('1-Kurs'!K207/'1-Kurs'!K$8)^(12/COUNT('1-Kurs'!J$9:J207))-1</f>
        <v>-2.9183493914379133E-2</v>
      </c>
      <c r="L195" s="31">
        <f>('1-Kurs'!L207/'1-Kurs'!L$8)^(12/COUNT('1-Kurs'!K$9:K207))-1</f>
        <v>4.6448826296171086E-2</v>
      </c>
      <c r="M195" s="31">
        <f>('1-Kurs'!M207/'1-Kurs'!M$8)^(12/COUNT('1-Kurs'!L$9:L207))-1</f>
        <v>-5.5398222668154862E-2</v>
      </c>
      <c r="N195" s="31">
        <f>('1-Kurs'!N207/'1-Kurs'!N$8)^(12/COUNT('1-Kurs'!M$9:M207))-1</f>
        <v>0.12911552516283109</v>
      </c>
      <c r="O195" s="31">
        <f>('1-Kurs'!O207/'1-Kurs'!O$8)^(12/COUNT('1-Kurs'!N$9:N207))-1</f>
        <v>6.9569641132541715E-2</v>
      </c>
      <c r="P195" s="31">
        <f>('1-Kurs'!P207/'1-Kurs'!P$8)^(12/COUNT('1-Kurs'!O$9:O207))-1</f>
        <v>5.3885526768315595E-2</v>
      </c>
      <c r="Q195" s="31">
        <f>('1-Kurs'!Q207/'1-Kurs'!Q$8)^(12/COUNT('1-Kurs'!P$9:P207))-1</f>
        <v>8.3375851402145651E-2</v>
      </c>
      <c r="R195" s="31">
        <f>('1-Kurs'!R207/'1-Kurs'!R$8)^(12/COUNT('1-Kurs'!Q$9:Q207))-1</f>
        <v>2.6138686990226256E-2</v>
      </c>
      <c r="S195" s="31">
        <f>('1-Kurs'!S207/'1-Kurs'!S$8)^(12/COUNT('1-Kurs'!R$9:R207))-1</f>
        <v>6.3840633981479655E-2</v>
      </c>
      <c r="T195" s="31">
        <f>('1-Kurs'!T207/'1-Kurs'!T$8)^(12/COUNT('1-Kurs'!S$9:S207))-1</f>
        <v>0.13199220332108497</v>
      </c>
      <c r="U195" s="31">
        <f>('1-Kurs'!U207/'1-Kurs'!U$8)^(12/COUNT('1-Kurs'!T$9:T207))-1</f>
        <v>-2.3008315481558128E-2</v>
      </c>
      <c r="V195" s="31">
        <f>('1-Kurs'!V207/'1-Kurs'!V$8)^(12/COUNT('1-Kurs'!U$9:U207))-1</f>
        <v>0.13673429083723976</v>
      </c>
      <c r="W195" s="31">
        <f>('1-Kurs'!W207/'1-Kurs'!W$8)^(12/COUNT('1-Kurs'!V$9:V207))-1</f>
        <v>6.7732468826357195E-2</v>
      </c>
      <c r="X195" s="31">
        <f>('1-Kurs'!X207/'1-Kurs'!X$8)^(12/COUNT('1-Kurs'!W$9:W207))-1</f>
        <v>-3.5292063967918064E-2</v>
      </c>
      <c r="Y195" s="31">
        <f>('1-Kurs'!Y207/'1-Kurs'!Y$8)^(12/COUNT('1-Kurs'!X$9:X207))-1</f>
        <v>0.12066665806875387</v>
      </c>
      <c r="Z195" s="31">
        <f>('1-Kurs'!Z207/'1-Kurs'!Z$8)^(12/COUNT('1-Kurs'!Y$9:Y207))-1</f>
        <v>0.12922694392413647</v>
      </c>
      <c r="AA195" s="31">
        <f>('1-Kurs'!AA207/'1-Kurs'!AA$8)^(12/COUNT('1-Kurs'!Z$9:Z207))-1</f>
        <v>0.10329768798880501</v>
      </c>
      <c r="AB195" s="31">
        <f>('1-Kurs'!AB207/'1-Kurs'!AB$8)^(12/COUNT('1-Kurs'!A$9:A207))-1</f>
        <v>8.2407920224182529E-2</v>
      </c>
      <c r="AC195" s="31">
        <f>('1-Kurs'!AC207/'1-Kurs'!AC$8)^(12/COUNT('1-Kurs'!B$9:B207))-1</f>
        <v>7.559352064555469E-2</v>
      </c>
      <c r="AD195" s="31">
        <f>SUMPRODUCT(B195:AA195,'1-Kurs'!$B$6:$AA$6)</f>
        <v>5.3234164915863198E-2</v>
      </c>
      <c r="AE195" s="31">
        <f t="shared" si="3"/>
        <v>2.9173755308319331E-2</v>
      </c>
    </row>
    <row r="196" spans="1:31" ht="12.75" x14ac:dyDescent="0.2">
      <c r="A196" s="9">
        <f>'2-artRendite'!A208</f>
        <v>39325</v>
      </c>
      <c r="B196" s="31">
        <f>('1-Kurs'!B208/'1-Kurs'!B$8)^(12/COUNT('1-Kurs'!A$9:A208))-1</f>
        <v>2.3142388038918105E-2</v>
      </c>
      <c r="C196" s="31">
        <f>('1-Kurs'!C208/'1-Kurs'!C$8)^(12/COUNT('1-Kurs'!B$9:B208))-1</f>
        <v>0.15591487668547677</v>
      </c>
      <c r="D196" s="31">
        <f>('1-Kurs'!D208/'1-Kurs'!D$8)^(12/COUNT('1-Kurs'!C$9:C208))-1</f>
        <v>-3.5723103744254692E-2</v>
      </c>
      <c r="E196" s="31">
        <f>('1-Kurs'!E208/'1-Kurs'!E$8)^(12/COUNT('1-Kurs'!D$9:D208))-1</f>
        <v>0.1301306713726853</v>
      </c>
      <c r="F196" s="31">
        <f>('1-Kurs'!F208/'1-Kurs'!F$8)^(12/COUNT('1-Kurs'!E$9:E208))-1</f>
        <v>-6.6493686094581839E-2</v>
      </c>
      <c r="G196" s="31">
        <f>('1-Kurs'!G208/'1-Kurs'!G$8)^(12/COUNT('1-Kurs'!F$9:F208))-1</f>
        <v>-4.7078873151499834E-2</v>
      </c>
      <c r="H196" s="31">
        <f>('1-Kurs'!H208/'1-Kurs'!H$8)^(12/COUNT('1-Kurs'!G$9:G208))-1</f>
        <v>3.6182613898819715E-2</v>
      </c>
      <c r="I196" s="31">
        <f>('1-Kurs'!I208/'1-Kurs'!I$8)^(12/COUNT('1-Kurs'!H$9:H208))-1</f>
        <v>9.6001831224240552E-2</v>
      </c>
      <c r="J196" s="31">
        <f>('1-Kurs'!J208/'1-Kurs'!J$8)^(12/COUNT('1-Kurs'!I$9:I208))-1</f>
        <v>5.8849387906909634E-2</v>
      </c>
      <c r="K196" s="31">
        <f>('1-Kurs'!K208/'1-Kurs'!K$8)^(12/COUNT('1-Kurs'!J$9:J208))-1</f>
        <v>-3.5677291759886431E-2</v>
      </c>
      <c r="L196" s="31">
        <f>('1-Kurs'!L208/'1-Kurs'!L$8)^(12/COUNT('1-Kurs'!K$9:K208))-1</f>
        <v>4.450101382763294E-2</v>
      </c>
      <c r="M196" s="31">
        <f>('1-Kurs'!M208/'1-Kurs'!M$8)^(12/COUNT('1-Kurs'!L$9:L208))-1</f>
        <v>-6.1228509187917668E-2</v>
      </c>
      <c r="N196" s="31">
        <f>('1-Kurs'!N208/'1-Kurs'!N$8)^(12/COUNT('1-Kurs'!M$9:M208))-1</f>
        <v>0.12448315769703733</v>
      </c>
      <c r="O196" s="31">
        <f>('1-Kurs'!O208/'1-Kurs'!O$8)^(12/COUNT('1-Kurs'!N$9:N208))-1</f>
        <v>6.455023178690289E-2</v>
      </c>
      <c r="P196" s="31">
        <f>('1-Kurs'!P208/'1-Kurs'!P$8)^(12/COUNT('1-Kurs'!O$9:O208))-1</f>
        <v>5.5662640795182572E-2</v>
      </c>
      <c r="Q196" s="31">
        <f>('1-Kurs'!Q208/'1-Kurs'!Q$8)^(12/COUNT('1-Kurs'!P$9:P208))-1</f>
        <v>8.8947047371451538E-2</v>
      </c>
      <c r="R196" s="31">
        <f>('1-Kurs'!R208/'1-Kurs'!R$8)^(12/COUNT('1-Kurs'!Q$9:Q208))-1</f>
        <v>2.3308038039417056E-2</v>
      </c>
      <c r="S196" s="31">
        <f>('1-Kurs'!S208/'1-Kurs'!S$8)^(12/COUNT('1-Kurs'!R$9:R208))-1</f>
        <v>5.8283733702918283E-2</v>
      </c>
      <c r="T196" s="31">
        <f>('1-Kurs'!T208/'1-Kurs'!T$8)^(12/COUNT('1-Kurs'!S$9:S208))-1</f>
        <v>0.12836287633972687</v>
      </c>
      <c r="U196" s="31">
        <f>('1-Kurs'!U208/'1-Kurs'!U$8)^(12/COUNT('1-Kurs'!T$9:T208))-1</f>
        <v>-1.217901602564142E-2</v>
      </c>
      <c r="V196" s="31">
        <f>('1-Kurs'!V208/'1-Kurs'!V$8)^(12/COUNT('1-Kurs'!U$9:U208))-1</f>
        <v>0.13227840219113007</v>
      </c>
      <c r="W196" s="31">
        <f>('1-Kurs'!W208/'1-Kurs'!W$8)^(12/COUNT('1-Kurs'!V$9:V208))-1</f>
        <v>5.9583188452779323E-2</v>
      </c>
      <c r="X196" s="31">
        <f>('1-Kurs'!X208/'1-Kurs'!X$8)^(12/COUNT('1-Kurs'!W$9:W208))-1</f>
        <v>-3.945798022449265E-2</v>
      </c>
      <c r="Y196" s="31">
        <f>('1-Kurs'!Y208/'1-Kurs'!Y$8)^(12/COUNT('1-Kurs'!X$9:X208))-1</f>
        <v>0.12128573161376366</v>
      </c>
      <c r="Z196" s="31">
        <f>('1-Kurs'!Z208/'1-Kurs'!Z$8)^(12/COUNT('1-Kurs'!Y$9:Y208))-1</f>
        <v>0.12716246829232447</v>
      </c>
      <c r="AA196" s="31">
        <f>('1-Kurs'!AA208/'1-Kurs'!AA$8)^(12/COUNT('1-Kurs'!Z$9:Z208))-1</f>
        <v>9.968725307853088E-2</v>
      </c>
      <c r="AB196" s="31">
        <f>('1-Kurs'!AB208/'1-Kurs'!AB$8)^(12/COUNT('1-Kurs'!A$9:A208))-1</f>
        <v>8.0322256747753729E-2</v>
      </c>
      <c r="AC196" s="31">
        <f>('1-Kurs'!AC208/'1-Kurs'!AC$8)^(12/COUNT('1-Kurs'!B$9:B208))-1</f>
        <v>7.2818331043045914E-2</v>
      </c>
      <c r="AD196" s="31">
        <f>SUMPRODUCT(B196:AA196,'1-Kurs'!$B$6:$AA$6)</f>
        <v>5.1172272774137439E-2</v>
      </c>
      <c r="AE196" s="31">
        <f t="shared" si="3"/>
        <v>2.9149983973616289E-2</v>
      </c>
    </row>
    <row r="197" spans="1:31" ht="12.75" x14ac:dyDescent="0.2">
      <c r="A197" s="9">
        <f>'2-artRendite'!A209</f>
        <v>39353</v>
      </c>
      <c r="B197" s="31">
        <f>('1-Kurs'!B209/'1-Kurs'!B$8)^(12/COUNT('1-Kurs'!A$9:A209))-1</f>
        <v>2.2210860912570629E-2</v>
      </c>
      <c r="C197" s="31">
        <f>('1-Kurs'!C209/'1-Kurs'!C$8)^(12/COUNT('1-Kurs'!B$9:B209))-1</f>
        <v>0.16145724099743219</v>
      </c>
      <c r="D197" s="31">
        <f>('1-Kurs'!D209/'1-Kurs'!D$8)^(12/COUNT('1-Kurs'!C$9:C209))-1</f>
        <v>-2.9312115118178106E-2</v>
      </c>
      <c r="E197" s="31">
        <f>('1-Kurs'!E209/'1-Kurs'!E$8)^(12/COUNT('1-Kurs'!D$9:D209))-1</f>
        <v>0.13432828367031968</v>
      </c>
      <c r="F197" s="31">
        <f>('1-Kurs'!F209/'1-Kurs'!F$8)^(12/COUNT('1-Kurs'!E$9:E209))-1</f>
        <v>-6.08169713840917E-2</v>
      </c>
      <c r="G197" s="31">
        <f>('1-Kurs'!G209/'1-Kurs'!G$8)^(12/COUNT('1-Kurs'!F$9:F209))-1</f>
        <v>-4.3019115912759309E-2</v>
      </c>
      <c r="H197" s="31">
        <f>('1-Kurs'!H209/'1-Kurs'!H$8)^(12/COUNT('1-Kurs'!G$9:G209))-1</f>
        <v>4.2101859343154358E-2</v>
      </c>
      <c r="I197" s="31">
        <f>('1-Kurs'!I209/'1-Kurs'!I$8)^(12/COUNT('1-Kurs'!H$9:H209))-1</f>
        <v>0.10030678664776138</v>
      </c>
      <c r="J197" s="31">
        <f>('1-Kurs'!J209/'1-Kurs'!J$8)^(12/COUNT('1-Kurs'!I$9:I209))-1</f>
        <v>7.4002141077356365E-2</v>
      </c>
      <c r="K197" s="31">
        <f>('1-Kurs'!K209/'1-Kurs'!K$8)^(12/COUNT('1-Kurs'!J$9:J209))-1</f>
        <v>-4.1683178973018098E-2</v>
      </c>
      <c r="L197" s="31">
        <f>('1-Kurs'!L209/'1-Kurs'!L$8)^(12/COUNT('1-Kurs'!K$9:K209))-1</f>
        <v>4.3737423580241686E-2</v>
      </c>
      <c r="M197" s="31">
        <f>('1-Kurs'!M209/'1-Kurs'!M$8)^(12/COUNT('1-Kurs'!L$9:L209))-1</f>
        <v>-5.7307523954667206E-2</v>
      </c>
      <c r="N197" s="31">
        <f>('1-Kurs'!N209/'1-Kurs'!N$8)^(12/COUNT('1-Kurs'!M$9:M209))-1</f>
        <v>0.12545937777831817</v>
      </c>
      <c r="O197" s="31">
        <f>('1-Kurs'!O209/'1-Kurs'!O$8)^(12/COUNT('1-Kurs'!N$9:N209))-1</f>
        <v>7.2678157809252131E-2</v>
      </c>
      <c r="P197" s="31">
        <f>('1-Kurs'!P209/'1-Kurs'!P$8)^(12/COUNT('1-Kurs'!O$9:O209))-1</f>
        <v>6.2927001802536076E-2</v>
      </c>
      <c r="Q197" s="31">
        <f>('1-Kurs'!Q209/'1-Kurs'!Q$8)^(12/COUNT('1-Kurs'!P$9:P209))-1</f>
        <v>9.7684677020697386E-2</v>
      </c>
      <c r="R197" s="31">
        <f>('1-Kurs'!R209/'1-Kurs'!R$8)^(12/COUNT('1-Kurs'!Q$9:Q209))-1</f>
        <v>2.7977313100700174E-2</v>
      </c>
      <c r="S197" s="31">
        <f>('1-Kurs'!S209/'1-Kurs'!S$8)^(12/COUNT('1-Kurs'!R$9:R209))-1</f>
        <v>6.0219244358473256E-2</v>
      </c>
      <c r="T197" s="31">
        <f>('1-Kurs'!T209/'1-Kurs'!T$8)^(12/COUNT('1-Kurs'!S$9:S209))-1</f>
        <v>0.1314482122895293</v>
      </c>
      <c r="U197" s="31">
        <f>('1-Kurs'!U209/'1-Kurs'!U$8)^(12/COUNT('1-Kurs'!T$9:T209))-1</f>
        <v>-5.8296717627082106E-4</v>
      </c>
      <c r="V197" s="31">
        <f>('1-Kurs'!V209/'1-Kurs'!V$8)^(12/COUNT('1-Kurs'!U$9:U209))-1</f>
        <v>0.13909666204106452</v>
      </c>
      <c r="W197" s="31">
        <f>('1-Kurs'!W209/'1-Kurs'!W$8)^(12/COUNT('1-Kurs'!V$9:V209))-1</f>
        <v>5.8500470374981184E-2</v>
      </c>
      <c r="X197" s="31">
        <f>('1-Kurs'!X209/'1-Kurs'!X$8)^(12/COUNT('1-Kurs'!W$9:W209))-1</f>
        <v>-3.2753919887506089E-2</v>
      </c>
      <c r="Y197" s="31">
        <f>('1-Kurs'!Y209/'1-Kurs'!Y$8)^(12/COUNT('1-Kurs'!X$9:X209))-1</f>
        <v>0.12678768346272129</v>
      </c>
      <c r="Z197" s="31">
        <f>('1-Kurs'!Z209/'1-Kurs'!Z$8)^(12/COUNT('1-Kurs'!Y$9:Y209))-1</f>
        <v>0.13257466206412327</v>
      </c>
      <c r="AA197" s="31">
        <f>('1-Kurs'!AA209/'1-Kurs'!AA$8)^(12/COUNT('1-Kurs'!Z$9:Z209))-1</f>
        <v>9.9144344063602841E-2</v>
      </c>
      <c r="AB197" s="31">
        <f>('1-Kurs'!AB209/'1-Kurs'!AB$8)^(12/COUNT('1-Kurs'!A$9:A209))-1</f>
        <v>8.4929347156705637E-2</v>
      </c>
      <c r="AC197" s="31">
        <f>('1-Kurs'!AC209/'1-Kurs'!AC$8)^(12/COUNT('1-Kurs'!B$9:B209))-1</f>
        <v>7.7384835604046298E-2</v>
      </c>
      <c r="AD197" s="31">
        <f>SUMPRODUCT(B197:AA197,'1-Kurs'!$B$6:$AA$6)</f>
        <v>5.5660254230320949E-2</v>
      </c>
      <c r="AE197" s="31">
        <f t="shared" si="3"/>
        <v>2.9269092926384688E-2</v>
      </c>
    </row>
    <row r="198" spans="1:31" ht="12.75" x14ac:dyDescent="0.2">
      <c r="A198" s="9">
        <f>'2-artRendite'!A210</f>
        <v>39386</v>
      </c>
      <c r="B198" s="31">
        <f>('1-Kurs'!B210/'1-Kurs'!B$8)^(12/COUNT('1-Kurs'!A$9:A210))-1</f>
        <v>2.2466176881180688E-2</v>
      </c>
      <c r="C198" s="31">
        <f>('1-Kurs'!C210/'1-Kurs'!C$8)^(12/COUNT('1-Kurs'!B$9:B210))-1</f>
        <v>0.17038515412826616</v>
      </c>
      <c r="D198" s="31">
        <f>('1-Kurs'!D210/'1-Kurs'!D$8)^(12/COUNT('1-Kurs'!C$9:C210))-1</f>
        <v>-3.2322888340992284E-2</v>
      </c>
      <c r="E198" s="31">
        <f>('1-Kurs'!E210/'1-Kurs'!E$8)^(12/COUNT('1-Kurs'!D$9:D210))-1</f>
        <v>0.13070726211658701</v>
      </c>
      <c r="F198" s="31">
        <f>('1-Kurs'!F210/'1-Kurs'!F$8)^(12/COUNT('1-Kurs'!E$9:E210))-1</f>
        <v>-5.9949614010834651E-2</v>
      </c>
      <c r="G198" s="31">
        <f>('1-Kurs'!G210/'1-Kurs'!G$8)^(12/COUNT('1-Kurs'!F$9:F210))-1</f>
        <v>-4.3414027244345066E-2</v>
      </c>
      <c r="H198" s="31">
        <f>('1-Kurs'!H210/'1-Kurs'!H$8)^(12/COUNT('1-Kurs'!G$9:G210))-1</f>
        <v>4.5750648951707884E-2</v>
      </c>
      <c r="I198" s="31">
        <f>('1-Kurs'!I210/'1-Kurs'!I$8)^(12/COUNT('1-Kurs'!H$9:H210))-1</f>
        <v>0.10774710937359</v>
      </c>
      <c r="J198" s="31">
        <f>('1-Kurs'!J210/'1-Kurs'!J$8)^(12/COUNT('1-Kurs'!I$9:I210))-1</f>
        <v>6.682608548310065E-2</v>
      </c>
      <c r="K198" s="31">
        <f>('1-Kurs'!K210/'1-Kurs'!K$8)^(12/COUNT('1-Kurs'!J$9:J210))-1</f>
        <v>-4.9466821170628728E-2</v>
      </c>
      <c r="L198" s="31">
        <f>('1-Kurs'!L210/'1-Kurs'!L$8)^(12/COUNT('1-Kurs'!K$9:K210))-1</f>
        <v>4.064120910962421E-2</v>
      </c>
      <c r="M198" s="31">
        <f>('1-Kurs'!M210/'1-Kurs'!M$8)^(12/COUNT('1-Kurs'!L$9:L210))-1</f>
        <v>-5.2425437151295773E-2</v>
      </c>
      <c r="N198" s="31">
        <f>('1-Kurs'!N210/'1-Kurs'!N$8)^(12/COUNT('1-Kurs'!M$9:M210))-1</f>
        <v>0.12797893955122186</v>
      </c>
      <c r="O198" s="31">
        <f>('1-Kurs'!O210/'1-Kurs'!O$8)^(12/COUNT('1-Kurs'!N$9:N210))-1</f>
        <v>7.4867605985762475E-2</v>
      </c>
      <c r="P198" s="31">
        <f>('1-Kurs'!P210/'1-Kurs'!P$8)^(12/COUNT('1-Kurs'!O$9:O210))-1</f>
        <v>6.3782547720385718E-2</v>
      </c>
      <c r="Q198" s="31">
        <f>('1-Kurs'!Q210/'1-Kurs'!Q$8)^(12/COUNT('1-Kurs'!P$9:P210))-1</f>
        <v>9.6692200274859363E-2</v>
      </c>
      <c r="R198" s="31">
        <f>('1-Kurs'!R210/'1-Kurs'!R$8)^(12/COUNT('1-Kurs'!Q$9:Q210))-1</f>
        <v>3.1266403282946831E-2</v>
      </c>
      <c r="S198" s="31">
        <f>('1-Kurs'!S210/'1-Kurs'!S$8)^(12/COUNT('1-Kurs'!R$9:R210))-1</f>
        <v>5.9078426340095191E-2</v>
      </c>
      <c r="T198" s="31">
        <f>('1-Kurs'!T210/'1-Kurs'!T$8)^(12/COUNT('1-Kurs'!S$9:S210))-1</f>
        <v>0.13969615206994335</v>
      </c>
      <c r="U198" s="31">
        <f>('1-Kurs'!U210/'1-Kurs'!U$8)^(12/COUNT('1-Kurs'!T$9:T210))-1</f>
        <v>-9.2463422313411314E-3</v>
      </c>
      <c r="V198" s="31">
        <f>('1-Kurs'!V210/'1-Kurs'!V$8)^(12/COUNT('1-Kurs'!U$9:U210))-1</f>
        <v>0.1487980596087366</v>
      </c>
      <c r="W198" s="31">
        <f>('1-Kurs'!W210/'1-Kurs'!W$8)^(12/COUNT('1-Kurs'!V$9:V210))-1</f>
        <v>5.3578001001626685E-2</v>
      </c>
      <c r="X198" s="31">
        <f>('1-Kurs'!X210/'1-Kurs'!X$8)^(12/COUNT('1-Kurs'!W$9:W210))-1</f>
        <v>-3.5009925874803671E-2</v>
      </c>
      <c r="Y198" s="31">
        <f>('1-Kurs'!Y210/'1-Kurs'!Y$8)^(12/COUNT('1-Kurs'!X$9:X210))-1</f>
        <v>0.13228878317748016</v>
      </c>
      <c r="Z198" s="31">
        <f>('1-Kurs'!Z210/'1-Kurs'!Z$8)^(12/COUNT('1-Kurs'!Y$9:Y210))-1</f>
        <v>0.13445872606187281</v>
      </c>
      <c r="AA198" s="31">
        <f>('1-Kurs'!AA210/'1-Kurs'!AA$8)^(12/COUNT('1-Kurs'!Z$9:Z210))-1</f>
        <v>0.1041356901124999</v>
      </c>
      <c r="AB198" s="31">
        <f>('1-Kurs'!AB210/'1-Kurs'!AB$8)^(12/COUNT('1-Kurs'!A$9:A210))-1</f>
        <v>8.5696487689927769E-2</v>
      </c>
      <c r="AC198" s="31">
        <f>('1-Kurs'!AC210/'1-Kurs'!AC$8)^(12/COUNT('1-Kurs'!B$9:B210))-1</f>
        <v>7.9087456630874131E-2</v>
      </c>
      <c r="AD198" s="31">
        <f>SUMPRODUCT(B198:AA198,'1-Kurs'!$B$6:$AA$6)</f>
        <v>5.6511927892586397E-2</v>
      </c>
      <c r="AE198" s="31">
        <f t="shared" si="3"/>
        <v>2.9184559797341372E-2</v>
      </c>
    </row>
    <row r="199" spans="1:31" ht="12.75" x14ac:dyDescent="0.2">
      <c r="A199" s="9">
        <f>'2-artRendite'!A211</f>
        <v>39416</v>
      </c>
      <c r="B199" s="31">
        <f>('1-Kurs'!B211/'1-Kurs'!B$8)^(12/COUNT('1-Kurs'!A$9:A211))-1</f>
        <v>2.105059490807637E-2</v>
      </c>
      <c r="C199" s="31">
        <f>('1-Kurs'!C211/'1-Kurs'!C$8)^(12/COUNT('1-Kurs'!B$9:B211))-1</f>
        <v>0.16824255347274342</v>
      </c>
      <c r="D199" s="31">
        <f>('1-Kurs'!D211/'1-Kurs'!D$8)^(12/COUNT('1-Kurs'!C$9:C211))-1</f>
        <v>-3.0320333671150834E-2</v>
      </c>
      <c r="E199" s="31">
        <f>('1-Kurs'!E211/'1-Kurs'!E$8)^(12/COUNT('1-Kurs'!D$9:D211))-1</f>
        <v>0.12366819195859535</v>
      </c>
      <c r="F199" s="31">
        <f>('1-Kurs'!F211/'1-Kurs'!F$8)^(12/COUNT('1-Kurs'!E$9:E211))-1</f>
        <v>-5.8199136609575985E-2</v>
      </c>
      <c r="G199" s="31">
        <f>('1-Kurs'!G211/'1-Kurs'!G$8)^(12/COUNT('1-Kurs'!F$9:F211))-1</f>
        <v>-4.7447883397400137E-2</v>
      </c>
      <c r="H199" s="31">
        <f>('1-Kurs'!H211/'1-Kurs'!H$8)^(12/COUNT('1-Kurs'!G$9:G211))-1</f>
        <v>4.4691559771189882E-2</v>
      </c>
      <c r="I199" s="31">
        <f>('1-Kurs'!I211/'1-Kurs'!I$8)^(12/COUNT('1-Kurs'!H$9:H211))-1</f>
        <v>0.10664868635071967</v>
      </c>
      <c r="J199" s="31">
        <f>('1-Kurs'!J211/'1-Kurs'!J$8)^(12/COUNT('1-Kurs'!I$9:I211))-1</f>
        <v>7.1011083730025071E-2</v>
      </c>
      <c r="K199" s="31">
        <f>('1-Kurs'!K211/'1-Kurs'!K$8)^(12/COUNT('1-Kurs'!J$9:J211))-1</f>
        <v>-4.8104506695107019E-2</v>
      </c>
      <c r="L199" s="31">
        <f>('1-Kurs'!L211/'1-Kurs'!L$8)^(12/COUNT('1-Kurs'!K$9:K211))-1</f>
        <v>3.9308271042799658E-2</v>
      </c>
      <c r="M199" s="31">
        <f>('1-Kurs'!M211/'1-Kurs'!M$8)^(12/COUNT('1-Kurs'!L$9:L211))-1</f>
        <v>-6.151858155686607E-2</v>
      </c>
      <c r="N199" s="31">
        <f>('1-Kurs'!N211/'1-Kurs'!N$8)^(12/COUNT('1-Kurs'!M$9:M211))-1</f>
        <v>0.11609531026808706</v>
      </c>
      <c r="O199" s="31">
        <f>('1-Kurs'!O211/'1-Kurs'!O$8)^(12/COUNT('1-Kurs'!N$9:N211))-1</f>
        <v>7.264651116161347E-2</v>
      </c>
      <c r="P199" s="31">
        <f>('1-Kurs'!P211/'1-Kurs'!P$8)^(12/COUNT('1-Kurs'!O$9:O211))-1</f>
        <v>6.6887848401614214E-2</v>
      </c>
      <c r="Q199" s="31">
        <f>('1-Kurs'!Q211/'1-Kurs'!Q$8)^(12/COUNT('1-Kurs'!P$9:P211))-1</f>
        <v>9.900444921921614E-2</v>
      </c>
      <c r="R199" s="31">
        <f>('1-Kurs'!R211/'1-Kurs'!R$8)^(12/COUNT('1-Kurs'!Q$9:Q211))-1</f>
        <v>3.59407774539382E-2</v>
      </c>
      <c r="S199" s="31">
        <f>('1-Kurs'!S211/'1-Kurs'!S$8)^(12/COUNT('1-Kurs'!R$9:R211))-1</f>
        <v>5.7504243760015727E-2</v>
      </c>
      <c r="T199" s="31">
        <f>('1-Kurs'!T211/'1-Kurs'!T$8)^(12/COUNT('1-Kurs'!S$9:S211))-1</f>
        <v>0.13561734481959742</v>
      </c>
      <c r="U199" s="31">
        <f>('1-Kurs'!U211/'1-Kurs'!U$8)^(12/COUNT('1-Kurs'!T$9:T211))-1</f>
        <v>-5.3403184765498102E-3</v>
      </c>
      <c r="V199" s="31">
        <f>('1-Kurs'!V211/'1-Kurs'!V$8)^(12/COUNT('1-Kurs'!U$9:U211))-1</f>
        <v>0.14481567336804479</v>
      </c>
      <c r="W199" s="31">
        <f>('1-Kurs'!W211/'1-Kurs'!W$8)^(12/COUNT('1-Kurs'!V$9:V211))-1</f>
        <v>4.8179964160955047E-2</v>
      </c>
      <c r="X199" s="31">
        <f>('1-Kurs'!X211/'1-Kurs'!X$8)^(12/COUNT('1-Kurs'!W$9:W211))-1</f>
        <v>-3.4509915453084017E-2</v>
      </c>
      <c r="Y199" s="31">
        <f>('1-Kurs'!Y211/'1-Kurs'!Y$8)^(12/COUNT('1-Kurs'!X$9:X211))-1</f>
        <v>0.11987802428588301</v>
      </c>
      <c r="Z199" s="31">
        <f>('1-Kurs'!Z211/'1-Kurs'!Z$8)^(12/COUNT('1-Kurs'!Y$9:Y211))-1</f>
        <v>0.13378838572403384</v>
      </c>
      <c r="AA199" s="31">
        <f>('1-Kurs'!AA211/'1-Kurs'!AA$8)^(12/COUNT('1-Kurs'!Z$9:Z211))-1</f>
        <v>0.1049491424424549</v>
      </c>
      <c r="AB199" s="31">
        <f>('1-Kurs'!AB211/'1-Kurs'!AB$8)^(12/COUNT('1-Kurs'!A$9:A211))-1</f>
        <v>8.4000378227349071E-2</v>
      </c>
      <c r="AC199" s="31">
        <f>('1-Kurs'!AC211/'1-Kurs'!AC$8)^(12/COUNT('1-Kurs'!B$9:B211))-1</f>
        <v>7.6653068718050221E-2</v>
      </c>
      <c r="AD199" s="31">
        <f>SUMPRODUCT(B199:AA199,'1-Kurs'!$B$6:$AA$6)</f>
        <v>5.4787997709225753E-2</v>
      </c>
      <c r="AE199" s="31">
        <f t="shared" si="3"/>
        <v>2.9212380518123318E-2</v>
      </c>
    </row>
    <row r="200" spans="1:31" ht="12.75" x14ac:dyDescent="0.2">
      <c r="A200" s="9">
        <f>'2-artRendite'!A212</f>
        <v>39447</v>
      </c>
      <c r="B200" s="31">
        <f>('1-Kurs'!B212/'1-Kurs'!B$8)^(12/COUNT('1-Kurs'!A$9:A212))-1</f>
        <v>1.8342036056438138E-2</v>
      </c>
      <c r="C200" s="31">
        <f>('1-Kurs'!C212/'1-Kurs'!C$8)^(12/COUNT('1-Kurs'!B$9:B212))-1</f>
        <v>0.17212231547123258</v>
      </c>
      <c r="D200" s="31">
        <f>('1-Kurs'!D212/'1-Kurs'!D$8)^(12/COUNT('1-Kurs'!C$9:C212))-1</f>
        <v>-2.7007219006956351E-2</v>
      </c>
      <c r="E200" s="31">
        <f>('1-Kurs'!E212/'1-Kurs'!E$8)^(12/COUNT('1-Kurs'!D$9:D212))-1</f>
        <v>0.12016108534224723</v>
      </c>
      <c r="F200" s="31">
        <f>('1-Kurs'!F212/'1-Kurs'!F$8)^(12/COUNT('1-Kurs'!E$9:E212))-1</f>
        <v>-5.0755281962684529E-2</v>
      </c>
      <c r="G200" s="31">
        <f>('1-Kurs'!G212/'1-Kurs'!G$8)^(12/COUNT('1-Kurs'!F$9:F212))-1</f>
        <v>-4.3182281935342015E-2</v>
      </c>
      <c r="H200" s="31">
        <f>('1-Kurs'!H212/'1-Kurs'!H$8)^(12/COUNT('1-Kurs'!G$9:G212))-1</f>
        <v>4.8332189556270055E-2</v>
      </c>
      <c r="I200" s="31">
        <f>('1-Kurs'!I212/'1-Kurs'!I$8)^(12/COUNT('1-Kurs'!H$9:H212))-1</f>
        <v>0.10983700559257215</v>
      </c>
      <c r="J200" s="31">
        <f>('1-Kurs'!J212/'1-Kurs'!J$8)^(12/COUNT('1-Kurs'!I$9:I212))-1</f>
        <v>7.1338623113068156E-2</v>
      </c>
      <c r="K200" s="31">
        <f>('1-Kurs'!K212/'1-Kurs'!K$8)^(12/COUNT('1-Kurs'!J$9:J212))-1</f>
        <v>-5.1842680057930357E-2</v>
      </c>
      <c r="L200" s="31">
        <f>('1-Kurs'!L212/'1-Kurs'!L$8)^(12/COUNT('1-Kurs'!K$9:K212))-1</f>
        <v>3.9529735599556526E-2</v>
      </c>
      <c r="M200" s="31">
        <f>('1-Kurs'!M212/'1-Kurs'!M$8)^(12/COUNT('1-Kurs'!L$9:L212))-1</f>
        <v>-6.0305511388519029E-2</v>
      </c>
      <c r="N200" s="31">
        <f>('1-Kurs'!N212/'1-Kurs'!N$8)^(12/COUNT('1-Kurs'!M$9:M212))-1</f>
        <v>0.11350638082187525</v>
      </c>
      <c r="O200" s="31">
        <f>('1-Kurs'!O212/'1-Kurs'!O$8)^(12/COUNT('1-Kurs'!N$9:N212))-1</f>
        <v>7.5726314537737149E-2</v>
      </c>
      <c r="P200" s="31">
        <f>('1-Kurs'!P212/'1-Kurs'!P$8)^(12/COUNT('1-Kurs'!O$9:O212))-1</f>
        <v>7.3037534151432215E-2</v>
      </c>
      <c r="Q200" s="31">
        <f>('1-Kurs'!Q212/'1-Kurs'!Q$8)^(12/COUNT('1-Kurs'!P$9:P212))-1</f>
        <v>0.10650325813665673</v>
      </c>
      <c r="R200" s="31">
        <f>('1-Kurs'!R212/'1-Kurs'!R$8)^(12/COUNT('1-Kurs'!Q$9:Q212))-1</f>
        <v>3.9592973732043291E-2</v>
      </c>
      <c r="S200" s="31">
        <f>('1-Kurs'!S212/'1-Kurs'!S$8)^(12/COUNT('1-Kurs'!R$9:R212))-1</f>
        <v>6.3876242054441867E-2</v>
      </c>
      <c r="T200" s="31">
        <f>('1-Kurs'!T212/'1-Kurs'!T$8)^(12/COUNT('1-Kurs'!S$9:S212))-1</f>
        <v>0.14159954727744828</v>
      </c>
      <c r="U200" s="31">
        <f>('1-Kurs'!U212/'1-Kurs'!U$8)^(12/COUNT('1-Kurs'!T$9:T212))-1</f>
        <v>-5.190764005541304E-3</v>
      </c>
      <c r="V200" s="31">
        <f>('1-Kurs'!V212/'1-Kurs'!V$8)^(12/COUNT('1-Kurs'!U$9:U212))-1</f>
        <v>0.14957427462199813</v>
      </c>
      <c r="W200" s="31">
        <f>('1-Kurs'!W212/'1-Kurs'!W$8)^(12/COUNT('1-Kurs'!V$9:V212))-1</f>
        <v>4.2344361837375777E-2</v>
      </c>
      <c r="X200" s="31">
        <f>('1-Kurs'!X212/'1-Kurs'!X$8)^(12/COUNT('1-Kurs'!W$9:W212))-1</f>
        <v>-3.2720728674396238E-2</v>
      </c>
      <c r="Y200" s="31">
        <f>('1-Kurs'!Y212/'1-Kurs'!Y$8)^(12/COUNT('1-Kurs'!X$9:X212))-1</f>
        <v>0.10749259128855537</v>
      </c>
      <c r="Z200" s="31">
        <f>('1-Kurs'!Z212/'1-Kurs'!Z$8)^(12/COUNT('1-Kurs'!Y$9:Y212))-1</f>
        <v>0.13668742663284594</v>
      </c>
      <c r="AA200" s="31">
        <f>('1-Kurs'!AA212/'1-Kurs'!AA$8)^(12/COUNT('1-Kurs'!Z$9:Z212))-1</f>
        <v>0.10171635170390392</v>
      </c>
      <c r="AB200" s="31">
        <f>('1-Kurs'!AB212/'1-Kurs'!AB$8)^(12/COUNT('1-Kurs'!A$9:A212))-1</f>
        <v>8.5443726084239779E-2</v>
      </c>
      <c r="AC200" s="31">
        <f>('1-Kurs'!AC212/'1-Kurs'!AC$8)^(12/COUNT('1-Kurs'!B$9:B212))-1</f>
        <v>7.9134007375155413E-2</v>
      </c>
      <c r="AD200" s="31">
        <f>SUMPRODUCT(B200:AA200,'1-Kurs'!$B$6:$AA$6)</f>
        <v>5.6165991557551122E-2</v>
      </c>
      <c r="AE200" s="31">
        <f t="shared" si="3"/>
        <v>2.9277734526688658E-2</v>
      </c>
    </row>
    <row r="201" spans="1:31" ht="12.75" x14ac:dyDescent="0.2">
      <c r="A201" s="9">
        <f>'2-artRendite'!A213</f>
        <v>39478</v>
      </c>
      <c r="B201" s="31">
        <f>('1-Kurs'!B213/'1-Kurs'!B$8)^(12/COUNT('1-Kurs'!A$9:A213))-1</f>
        <v>2.5268060903298473E-2</v>
      </c>
      <c r="C201" s="31">
        <f>('1-Kurs'!C213/'1-Kurs'!C$8)^(12/COUNT('1-Kurs'!B$9:B213))-1</f>
        <v>0.17024759702834125</v>
      </c>
      <c r="D201" s="31">
        <f>('1-Kurs'!D213/'1-Kurs'!D$8)^(12/COUNT('1-Kurs'!C$9:C213))-1</f>
        <v>-2.592232459442112E-2</v>
      </c>
      <c r="E201" s="31">
        <f>('1-Kurs'!E213/'1-Kurs'!E$8)^(12/COUNT('1-Kurs'!D$9:D213))-1</f>
        <v>0.12503794177379834</v>
      </c>
      <c r="F201" s="31">
        <f>('1-Kurs'!F213/'1-Kurs'!F$8)^(12/COUNT('1-Kurs'!E$9:E213))-1</f>
        <v>-4.5037919289500183E-2</v>
      </c>
      <c r="G201" s="31">
        <f>('1-Kurs'!G213/'1-Kurs'!G$8)^(12/COUNT('1-Kurs'!F$9:F213))-1</f>
        <v>-4.3015276846619543E-2</v>
      </c>
      <c r="H201" s="31">
        <f>('1-Kurs'!H213/'1-Kurs'!H$8)^(12/COUNT('1-Kurs'!G$9:G213))-1</f>
        <v>5.4056417963393999E-2</v>
      </c>
      <c r="I201" s="31">
        <f>('1-Kurs'!I213/'1-Kurs'!I$8)^(12/COUNT('1-Kurs'!H$9:H213))-1</f>
        <v>0.10673129886559596</v>
      </c>
      <c r="J201" s="31">
        <f>('1-Kurs'!J213/'1-Kurs'!J$8)^(12/COUNT('1-Kurs'!I$9:I213))-1</f>
        <v>7.472900766055246E-2</v>
      </c>
      <c r="K201" s="31">
        <f>('1-Kurs'!K213/'1-Kurs'!K$8)^(12/COUNT('1-Kurs'!J$9:J213))-1</f>
        <v>-5.0301152578314912E-2</v>
      </c>
      <c r="L201" s="31">
        <f>('1-Kurs'!L213/'1-Kurs'!L$8)^(12/COUNT('1-Kurs'!K$9:K213))-1</f>
        <v>3.6154190934782449E-2</v>
      </c>
      <c r="M201" s="31">
        <f>('1-Kurs'!M213/'1-Kurs'!M$8)^(12/COUNT('1-Kurs'!L$9:L213))-1</f>
        <v>-5.5967912844399392E-2</v>
      </c>
      <c r="N201" s="31">
        <f>('1-Kurs'!N213/'1-Kurs'!N$8)^(12/COUNT('1-Kurs'!M$9:M213))-1</f>
        <v>0.11554792038062045</v>
      </c>
      <c r="O201" s="31">
        <f>('1-Kurs'!O213/'1-Kurs'!O$8)^(12/COUNT('1-Kurs'!N$9:N213))-1</f>
        <v>8.3732153502259488E-2</v>
      </c>
      <c r="P201" s="31">
        <f>('1-Kurs'!P213/'1-Kurs'!P$8)^(12/COUNT('1-Kurs'!O$9:O213))-1</f>
        <v>7.5874000175671474E-2</v>
      </c>
      <c r="Q201" s="31">
        <f>('1-Kurs'!Q213/'1-Kurs'!Q$8)^(12/COUNT('1-Kurs'!P$9:P213))-1</f>
        <v>0.10703908579378174</v>
      </c>
      <c r="R201" s="31">
        <f>('1-Kurs'!R213/'1-Kurs'!R$8)^(12/COUNT('1-Kurs'!Q$9:Q213))-1</f>
        <v>4.4380863255591319E-2</v>
      </c>
      <c r="S201" s="31">
        <f>('1-Kurs'!S213/'1-Kurs'!S$8)^(12/COUNT('1-Kurs'!R$9:R213))-1</f>
        <v>7.203112989336713E-2</v>
      </c>
      <c r="T201" s="31">
        <f>('1-Kurs'!T213/'1-Kurs'!T$8)^(12/COUNT('1-Kurs'!S$9:S213))-1</f>
        <v>0.13655980325388994</v>
      </c>
      <c r="U201" s="31">
        <f>('1-Kurs'!U213/'1-Kurs'!U$8)^(12/COUNT('1-Kurs'!T$9:T213))-1</f>
        <v>-2.1557602943683696E-3</v>
      </c>
      <c r="V201" s="31">
        <f>('1-Kurs'!V213/'1-Kurs'!V$8)^(12/COUNT('1-Kurs'!U$9:U213))-1</f>
        <v>0.14607694369377477</v>
      </c>
      <c r="W201" s="31">
        <f>('1-Kurs'!W213/'1-Kurs'!W$8)^(12/COUNT('1-Kurs'!V$9:V213))-1</f>
        <v>4.5780537505771379E-2</v>
      </c>
      <c r="X201" s="31">
        <f>('1-Kurs'!X213/'1-Kurs'!X$8)^(12/COUNT('1-Kurs'!W$9:W213))-1</f>
        <v>-2.4820895035441937E-2</v>
      </c>
      <c r="Y201" s="31">
        <f>('1-Kurs'!Y213/'1-Kurs'!Y$8)^(12/COUNT('1-Kurs'!X$9:X213))-1</f>
        <v>0.11357732721582581</v>
      </c>
      <c r="Z201" s="31">
        <f>('1-Kurs'!Z213/'1-Kurs'!Z$8)^(12/COUNT('1-Kurs'!Y$9:Y213))-1</f>
        <v>0.14483340100861875</v>
      </c>
      <c r="AA201" s="31">
        <f>('1-Kurs'!AA213/'1-Kurs'!AA$8)^(12/COUNT('1-Kurs'!Z$9:Z213))-1</f>
        <v>0.10344857292312182</v>
      </c>
      <c r="AB201" s="31">
        <f>('1-Kurs'!AB213/'1-Kurs'!AB$8)^(12/COUNT('1-Kurs'!A$9:A213))-1</f>
        <v>8.8384502804716547E-2</v>
      </c>
      <c r="AC201" s="31">
        <f>('1-Kurs'!AC213/'1-Kurs'!AC$8)^(12/COUNT('1-Kurs'!B$9:B213))-1</f>
        <v>8.1348475461380687E-2</v>
      </c>
      <c r="AD201" s="31">
        <f>SUMPRODUCT(B201:AA201,'1-Kurs'!$B$6:$AA$6)</f>
        <v>5.8995577394191985E-2</v>
      </c>
      <c r="AE201" s="31">
        <f t="shared" si="3"/>
        <v>2.9388925410524562E-2</v>
      </c>
    </row>
    <row r="202" spans="1:31" ht="18" customHeight="1" x14ac:dyDescent="0.2">
      <c r="A202" s="9">
        <f>'2-artRendite'!A214</f>
        <v>39507</v>
      </c>
      <c r="B202" s="31">
        <f>('1-Kurs'!B214/'1-Kurs'!B$8)^(12/COUNT('1-Kurs'!A$9:A214))-1</f>
        <v>3.3064402137231719E-2</v>
      </c>
      <c r="C202" s="31">
        <f>('1-Kurs'!C214/'1-Kurs'!C$8)^(12/COUNT('1-Kurs'!B$9:B214))-1</f>
        <v>0.17532580849108292</v>
      </c>
      <c r="D202" s="31">
        <f>('1-Kurs'!D214/'1-Kurs'!D$8)^(12/COUNT('1-Kurs'!C$9:C214))-1</f>
        <v>-1.5954472640593798E-2</v>
      </c>
      <c r="E202" s="31">
        <f>('1-Kurs'!E214/'1-Kurs'!E$8)^(12/COUNT('1-Kurs'!D$9:D214))-1</f>
        <v>0.13464908771889417</v>
      </c>
      <c r="F202" s="31">
        <f>('1-Kurs'!F214/'1-Kurs'!F$8)^(12/COUNT('1-Kurs'!E$9:E214))-1</f>
        <v>-4.0320747580060434E-2</v>
      </c>
      <c r="G202" s="31">
        <f>('1-Kurs'!G214/'1-Kurs'!G$8)^(12/COUNT('1-Kurs'!F$9:F214))-1</f>
        <v>-3.3585263760473438E-2</v>
      </c>
      <c r="H202" s="31">
        <f>('1-Kurs'!H214/'1-Kurs'!H$8)^(12/COUNT('1-Kurs'!G$9:G214))-1</f>
        <v>5.69349324509838E-2</v>
      </c>
      <c r="I202" s="31">
        <f>('1-Kurs'!I214/'1-Kurs'!I$8)^(12/COUNT('1-Kurs'!H$9:H214))-1</f>
        <v>0.11354831529303056</v>
      </c>
      <c r="J202" s="31">
        <f>('1-Kurs'!J214/'1-Kurs'!J$8)^(12/COUNT('1-Kurs'!I$9:I214))-1</f>
        <v>8.4570298766166285E-2</v>
      </c>
      <c r="K202" s="31">
        <f>('1-Kurs'!K214/'1-Kurs'!K$8)^(12/COUNT('1-Kurs'!J$9:J214))-1</f>
        <v>-5.5642463615559801E-2</v>
      </c>
      <c r="L202" s="31">
        <f>('1-Kurs'!L214/'1-Kurs'!L$8)^(12/COUNT('1-Kurs'!K$9:K214))-1</f>
        <v>3.6116442319792386E-2</v>
      </c>
      <c r="M202" s="31">
        <f>('1-Kurs'!M214/'1-Kurs'!M$8)^(12/COUNT('1-Kurs'!L$9:L214))-1</f>
        <v>-4.7682826597346128E-2</v>
      </c>
      <c r="N202" s="31">
        <f>('1-Kurs'!N214/'1-Kurs'!N$8)^(12/COUNT('1-Kurs'!M$9:M214))-1</f>
        <v>0.12406949427738301</v>
      </c>
      <c r="O202" s="31">
        <f>('1-Kurs'!O214/'1-Kurs'!O$8)^(12/COUNT('1-Kurs'!N$9:N214))-1</f>
        <v>9.3108733583540992E-2</v>
      </c>
      <c r="P202" s="31">
        <f>('1-Kurs'!P214/'1-Kurs'!P$8)^(12/COUNT('1-Kurs'!O$9:O214))-1</f>
        <v>8.6492522864711763E-2</v>
      </c>
      <c r="Q202" s="31">
        <f>('1-Kurs'!Q214/'1-Kurs'!Q$8)^(12/COUNT('1-Kurs'!P$9:P214))-1</f>
        <v>0.11290455476756756</v>
      </c>
      <c r="R202" s="31">
        <f>('1-Kurs'!R214/'1-Kurs'!R$8)^(12/COUNT('1-Kurs'!Q$9:Q214))-1</f>
        <v>5.8645898993852086E-2</v>
      </c>
      <c r="S202" s="31">
        <f>('1-Kurs'!S214/'1-Kurs'!S$8)^(12/COUNT('1-Kurs'!R$9:R214))-1</f>
        <v>8.0029348676775136E-2</v>
      </c>
      <c r="T202" s="31">
        <f>('1-Kurs'!T214/'1-Kurs'!T$8)^(12/COUNT('1-Kurs'!S$9:S214))-1</f>
        <v>0.13987393833852169</v>
      </c>
      <c r="U202" s="31">
        <f>('1-Kurs'!U214/'1-Kurs'!U$8)^(12/COUNT('1-Kurs'!T$9:T214))-1</f>
        <v>5.4438239527407895E-3</v>
      </c>
      <c r="V202" s="31">
        <f>('1-Kurs'!V214/'1-Kurs'!V$8)^(12/COUNT('1-Kurs'!U$9:U214))-1</f>
        <v>0.15218327099091966</v>
      </c>
      <c r="W202" s="31">
        <f>('1-Kurs'!W214/'1-Kurs'!W$8)^(12/COUNT('1-Kurs'!V$9:V214))-1</f>
        <v>5.0865983754665667E-2</v>
      </c>
      <c r="X202" s="31">
        <f>('1-Kurs'!X214/'1-Kurs'!X$8)^(12/COUNT('1-Kurs'!W$9:W214))-1</f>
        <v>-1.5244229681463661E-2</v>
      </c>
      <c r="Y202" s="31">
        <f>('1-Kurs'!Y214/'1-Kurs'!Y$8)^(12/COUNT('1-Kurs'!X$9:X214))-1</f>
        <v>0.12420466718561562</v>
      </c>
      <c r="Z202" s="31">
        <f>('1-Kurs'!Z214/'1-Kurs'!Z$8)^(12/COUNT('1-Kurs'!Y$9:Y214))-1</f>
        <v>0.15944836219606207</v>
      </c>
      <c r="AA202" s="31">
        <f>('1-Kurs'!AA214/'1-Kurs'!AA$8)^(12/COUNT('1-Kurs'!Z$9:Z214))-1</f>
        <v>0.10963311701409006</v>
      </c>
      <c r="AB202" s="31">
        <f>('1-Kurs'!AB214/'1-Kurs'!AB$8)^(12/COUNT('1-Kurs'!A$9:A214))-1</f>
        <v>9.5801445503726379E-2</v>
      </c>
      <c r="AC202" s="31">
        <f>('1-Kurs'!AC214/'1-Kurs'!AC$8)^(12/COUNT('1-Kurs'!B$9:B214))-1</f>
        <v>8.825826638464962E-2</v>
      </c>
      <c r="AD202" s="31">
        <f>SUMPRODUCT(B202:AA202,'1-Kurs'!$B$6:$AA$6)</f>
        <v>6.6257038457620418E-2</v>
      </c>
      <c r="AE202" s="31">
        <f t="shared" si="3"/>
        <v>2.9544407046105961E-2</v>
      </c>
    </row>
    <row r="203" spans="1:31" ht="12.75" x14ac:dyDescent="0.2">
      <c r="A203" s="9">
        <f>'2-artRendite'!A215</f>
        <v>39538</v>
      </c>
      <c r="B203" s="31">
        <f>('1-Kurs'!B215/'1-Kurs'!B$8)^(12/COUNT('1-Kurs'!A$9:A215))-1</f>
        <v>3.0338152242411764E-2</v>
      </c>
      <c r="C203" s="31">
        <f>('1-Kurs'!C215/'1-Kurs'!C$8)^(12/COUNT('1-Kurs'!B$9:B215))-1</f>
        <v>0.17507987952827553</v>
      </c>
      <c r="D203" s="31">
        <f>('1-Kurs'!D215/'1-Kurs'!D$8)^(12/COUNT('1-Kurs'!C$9:C215))-1</f>
        <v>-3.1059822960553984E-2</v>
      </c>
      <c r="E203" s="31">
        <f>('1-Kurs'!E215/'1-Kurs'!E$8)^(12/COUNT('1-Kurs'!D$9:D215))-1</f>
        <v>0.13362903458131958</v>
      </c>
      <c r="F203" s="31">
        <f>('1-Kurs'!F215/'1-Kurs'!F$8)^(12/COUNT('1-Kurs'!E$9:E215))-1</f>
        <v>-3.899519910956295E-2</v>
      </c>
      <c r="G203" s="31">
        <f>('1-Kurs'!G215/'1-Kurs'!G$8)^(12/COUNT('1-Kurs'!F$9:F215))-1</f>
        <v>-4.2611829667686951E-2</v>
      </c>
      <c r="H203" s="31">
        <f>('1-Kurs'!H215/'1-Kurs'!H$8)^(12/COUNT('1-Kurs'!G$9:G215))-1</f>
        <v>5.2975372280686495E-2</v>
      </c>
      <c r="I203" s="31">
        <f>('1-Kurs'!I215/'1-Kurs'!I$8)^(12/COUNT('1-Kurs'!H$9:H215))-1</f>
        <v>0.11602399584581646</v>
      </c>
      <c r="J203" s="31">
        <f>('1-Kurs'!J215/'1-Kurs'!J$8)^(12/COUNT('1-Kurs'!I$9:I215))-1</f>
        <v>7.2717721001854807E-2</v>
      </c>
      <c r="K203" s="31">
        <f>('1-Kurs'!K215/'1-Kurs'!K$8)^(12/COUNT('1-Kurs'!J$9:J215))-1</f>
        <v>-6.2039015061588043E-2</v>
      </c>
      <c r="L203" s="31">
        <f>('1-Kurs'!L215/'1-Kurs'!L$8)^(12/COUNT('1-Kurs'!K$9:K215))-1</f>
        <v>3.0611357156608676E-2</v>
      </c>
      <c r="M203" s="31">
        <f>('1-Kurs'!M215/'1-Kurs'!M$8)^(12/COUNT('1-Kurs'!L$9:L215))-1</f>
        <v>-4.3508874540349129E-2</v>
      </c>
      <c r="N203" s="31">
        <f>('1-Kurs'!N215/'1-Kurs'!N$8)^(12/COUNT('1-Kurs'!M$9:M215))-1</f>
        <v>0.11960350016254706</v>
      </c>
      <c r="O203" s="31">
        <f>('1-Kurs'!O215/'1-Kurs'!O$8)^(12/COUNT('1-Kurs'!N$9:N215))-1</f>
        <v>8.3874208011097906E-2</v>
      </c>
      <c r="P203" s="31">
        <f>('1-Kurs'!P215/'1-Kurs'!P$8)^(12/COUNT('1-Kurs'!O$9:O215))-1</f>
        <v>7.0541581321816649E-2</v>
      </c>
      <c r="Q203" s="31">
        <f>('1-Kurs'!Q215/'1-Kurs'!Q$8)^(12/COUNT('1-Kurs'!P$9:P215))-1</f>
        <v>0.10147250274107744</v>
      </c>
      <c r="R203" s="31">
        <f>('1-Kurs'!R215/'1-Kurs'!R$8)^(12/COUNT('1-Kurs'!Q$9:Q215))-1</f>
        <v>4.0768980759822382E-2</v>
      </c>
      <c r="S203" s="31">
        <f>('1-Kurs'!S215/'1-Kurs'!S$8)^(12/COUNT('1-Kurs'!R$9:R215))-1</f>
        <v>6.5798697528415051E-2</v>
      </c>
      <c r="T203" s="31">
        <f>('1-Kurs'!T215/'1-Kurs'!T$8)^(12/COUNT('1-Kurs'!S$9:S215))-1</f>
        <v>0.13778789409970926</v>
      </c>
      <c r="U203" s="31">
        <f>('1-Kurs'!U215/'1-Kurs'!U$8)^(12/COUNT('1-Kurs'!T$9:T215))-1</f>
        <v>-3.5699243875798592E-3</v>
      </c>
      <c r="V203" s="31">
        <f>('1-Kurs'!V215/'1-Kurs'!V$8)^(12/COUNT('1-Kurs'!U$9:U215))-1</f>
        <v>0.15158419702017123</v>
      </c>
      <c r="W203" s="31">
        <f>('1-Kurs'!W215/'1-Kurs'!W$8)^(12/COUNT('1-Kurs'!V$9:V215))-1</f>
        <v>4.0403297730283061E-2</v>
      </c>
      <c r="X203" s="31">
        <f>('1-Kurs'!X215/'1-Kurs'!X$8)^(12/COUNT('1-Kurs'!W$9:W215))-1</f>
        <v>-2.5287120071271096E-2</v>
      </c>
      <c r="Y203" s="31">
        <f>('1-Kurs'!Y215/'1-Kurs'!Y$8)^(12/COUNT('1-Kurs'!X$9:X215))-1</f>
        <v>0.11204262619604632</v>
      </c>
      <c r="Z203" s="31">
        <f>('1-Kurs'!Z215/'1-Kurs'!Z$8)^(12/COUNT('1-Kurs'!Y$9:Y215))-1</f>
        <v>0.15425408220111558</v>
      </c>
      <c r="AA203" s="31">
        <f>('1-Kurs'!AA215/'1-Kurs'!AA$8)^(12/COUNT('1-Kurs'!Z$9:Z215))-1</f>
        <v>0.11468617556016913</v>
      </c>
      <c r="AB203" s="31">
        <f>('1-Kurs'!AB215/'1-Kurs'!AB$8)^(12/COUNT('1-Kurs'!A$9:A215))-1</f>
        <v>8.9361925590969671E-2</v>
      </c>
      <c r="AC203" s="31">
        <f>('1-Kurs'!AC215/'1-Kurs'!AC$8)^(12/COUNT('1-Kurs'!B$9:B215))-1</f>
        <v>8.368964511851984E-2</v>
      </c>
      <c r="AD203" s="31">
        <f>SUMPRODUCT(B203:AA203,'1-Kurs'!$B$6:$AA$6)</f>
        <v>5.9889287314255857E-2</v>
      </c>
      <c r="AE203" s="31">
        <f t="shared" si="3"/>
        <v>2.9472638276713814E-2</v>
      </c>
    </row>
    <row r="204" spans="1:31" ht="12.75" customHeight="1" outlineLevel="1" x14ac:dyDescent="0.2">
      <c r="A204" s="9">
        <f>'2-artRendite'!A216</f>
        <v>39568</v>
      </c>
      <c r="B204" s="31">
        <f>('1-Kurs'!B216/'1-Kurs'!B$8)^(12/COUNT('1-Kurs'!A$9:A216))-1</f>
        <v>2.8249280500331153E-2</v>
      </c>
      <c r="C204" s="31">
        <f>('1-Kurs'!C216/'1-Kurs'!C$8)^(12/COUNT('1-Kurs'!B$9:B216))-1</f>
        <v>0.18149946507540027</v>
      </c>
      <c r="D204" s="31">
        <f>('1-Kurs'!D216/'1-Kurs'!D$8)^(12/COUNT('1-Kurs'!C$9:C216))-1</f>
        <v>-2.8462514189436128E-2</v>
      </c>
      <c r="E204" s="31">
        <f>('1-Kurs'!E216/'1-Kurs'!E$8)^(12/COUNT('1-Kurs'!D$9:D216))-1</f>
        <v>0.13431534988062444</v>
      </c>
      <c r="F204" s="31">
        <f>('1-Kurs'!F216/'1-Kurs'!F$8)^(12/COUNT('1-Kurs'!E$9:E216))-1</f>
        <v>-3.5728545426240377E-2</v>
      </c>
      <c r="G204" s="31">
        <f>('1-Kurs'!G216/'1-Kurs'!G$8)^(12/COUNT('1-Kurs'!F$9:F216))-1</f>
        <v>-4.3468591856650751E-2</v>
      </c>
      <c r="H204" s="31">
        <f>('1-Kurs'!H216/'1-Kurs'!H$8)^(12/COUNT('1-Kurs'!G$9:G216))-1</f>
        <v>4.8952208610317349E-2</v>
      </c>
      <c r="I204" s="31">
        <f>('1-Kurs'!I216/'1-Kurs'!I$8)^(12/COUNT('1-Kurs'!H$9:H216))-1</f>
        <v>0.12238373262282187</v>
      </c>
      <c r="J204" s="31">
        <f>('1-Kurs'!J216/'1-Kurs'!J$8)^(12/COUNT('1-Kurs'!I$9:I216))-1</f>
        <v>6.3367835659732474E-2</v>
      </c>
      <c r="K204" s="31">
        <f>('1-Kurs'!K216/'1-Kurs'!K$8)^(12/COUNT('1-Kurs'!J$9:J216))-1</f>
        <v>-5.7449151153396327E-2</v>
      </c>
      <c r="L204" s="31">
        <f>('1-Kurs'!L216/'1-Kurs'!L$8)^(12/COUNT('1-Kurs'!K$9:K216))-1</f>
        <v>3.4291942388274377E-2</v>
      </c>
      <c r="M204" s="31">
        <f>('1-Kurs'!M216/'1-Kurs'!M$8)^(12/COUNT('1-Kurs'!L$9:L216))-1</f>
        <v>-3.9666931298228847E-2</v>
      </c>
      <c r="N204" s="31">
        <f>('1-Kurs'!N216/'1-Kurs'!N$8)^(12/COUNT('1-Kurs'!M$9:M216))-1</f>
        <v>0.11629050834737775</v>
      </c>
      <c r="O204" s="31">
        <f>('1-Kurs'!O216/'1-Kurs'!O$8)^(12/COUNT('1-Kurs'!N$9:N216))-1</f>
        <v>8.0524403529740329E-2</v>
      </c>
      <c r="P204" s="31">
        <f>('1-Kurs'!P216/'1-Kurs'!P$8)^(12/COUNT('1-Kurs'!O$9:O216))-1</f>
        <v>7.5210763908580391E-2</v>
      </c>
      <c r="Q204" s="31">
        <f>('1-Kurs'!Q216/'1-Kurs'!Q$8)^(12/COUNT('1-Kurs'!P$9:P216))-1</f>
        <v>0.10429253538680205</v>
      </c>
      <c r="R204" s="31">
        <f>('1-Kurs'!R216/'1-Kurs'!R$8)^(12/COUNT('1-Kurs'!Q$9:Q216))-1</f>
        <v>4.7403308570430847E-2</v>
      </c>
      <c r="S204" s="31">
        <f>('1-Kurs'!S216/'1-Kurs'!S$8)^(12/COUNT('1-Kurs'!R$9:R216))-1</f>
        <v>6.347302968696944E-2</v>
      </c>
      <c r="T204" s="31">
        <f>('1-Kurs'!T216/'1-Kurs'!T$8)^(12/COUNT('1-Kurs'!S$9:S216))-1</f>
        <v>0.14385049834575492</v>
      </c>
      <c r="U204" s="31">
        <f>('1-Kurs'!U216/'1-Kurs'!U$8)^(12/COUNT('1-Kurs'!T$9:T216))-1</f>
        <v>-1.2794857378321201E-2</v>
      </c>
      <c r="V204" s="31">
        <f>('1-Kurs'!V216/'1-Kurs'!V$8)^(12/COUNT('1-Kurs'!U$9:U216))-1</f>
        <v>0.15856606281430108</v>
      </c>
      <c r="W204" s="31">
        <f>('1-Kurs'!W216/'1-Kurs'!W$8)^(12/COUNT('1-Kurs'!V$9:V216))-1</f>
        <v>3.7629143470706561E-2</v>
      </c>
      <c r="X204" s="31">
        <f>('1-Kurs'!X216/'1-Kurs'!X$8)^(12/COUNT('1-Kurs'!W$9:W216))-1</f>
        <v>-1.5662129859283946E-2</v>
      </c>
      <c r="Y204" s="31">
        <f>('1-Kurs'!Y216/'1-Kurs'!Y$8)^(12/COUNT('1-Kurs'!X$9:X216))-1</f>
        <v>0.10967404270782222</v>
      </c>
      <c r="Z204" s="31">
        <f>('1-Kurs'!Z216/'1-Kurs'!Z$8)^(12/COUNT('1-Kurs'!Y$9:Y216))-1</f>
        <v>0.14991722701670285</v>
      </c>
      <c r="AA204" s="31">
        <f>('1-Kurs'!AA216/'1-Kurs'!AA$8)^(12/COUNT('1-Kurs'!Z$9:Z216))-1</f>
        <v>0.12208981926092255</v>
      </c>
      <c r="AB204" s="31">
        <f>('1-Kurs'!AB216/'1-Kurs'!AB$8)^(12/COUNT('1-Kurs'!A$9:A216))-1</f>
        <v>9.0668613981242929E-2</v>
      </c>
      <c r="AC204" s="31">
        <f>('1-Kurs'!AC216/'1-Kurs'!AC$8)^(12/COUNT('1-Kurs'!B$9:B216))-1</f>
        <v>8.546156475657174E-2</v>
      </c>
      <c r="AD204" s="31">
        <f>SUMPRODUCT(B204:AA204,'1-Kurs'!$B$6:$AA$6)</f>
        <v>6.1105709100848303E-2</v>
      </c>
      <c r="AE204" s="31">
        <f t="shared" si="3"/>
        <v>2.9562904880394626E-2</v>
      </c>
    </row>
    <row r="205" spans="1:31" ht="12.75" customHeight="1" outlineLevel="1" x14ac:dyDescent="0.2">
      <c r="A205" s="9">
        <f>'2-artRendite'!A217</f>
        <v>39598</v>
      </c>
      <c r="B205" s="31">
        <f>('1-Kurs'!B217/'1-Kurs'!B$8)^(12/COUNT('1-Kurs'!A$9:A217))-1</f>
        <v>2.8384736359760243E-2</v>
      </c>
      <c r="C205" s="31">
        <f>('1-Kurs'!C217/'1-Kurs'!C$8)^(12/COUNT('1-Kurs'!B$9:B217))-1</f>
        <v>0.190246011652069</v>
      </c>
      <c r="D205" s="31">
        <f>('1-Kurs'!D217/'1-Kurs'!D$8)^(12/COUNT('1-Kurs'!C$9:C217))-1</f>
        <v>-2.8890193697187816E-2</v>
      </c>
      <c r="E205" s="31">
        <f>('1-Kurs'!E217/'1-Kurs'!E$8)^(12/COUNT('1-Kurs'!D$9:D217))-1</f>
        <v>0.12855973452802538</v>
      </c>
      <c r="F205" s="31">
        <f>('1-Kurs'!F217/'1-Kurs'!F$8)^(12/COUNT('1-Kurs'!E$9:E217))-1</f>
        <v>-3.6668862657274093E-2</v>
      </c>
      <c r="G205" s="31">
        <f>('1-Kurs'!G217/'1-Kurs'!G$8)^(12/COUNT('1-Kurs'!F$9:F217))-1</f>
        <v>-4.7535924190627687E-2</v>
      </c>
      <c r="H205" s="31">
        <f>('1-Kurs'!H217/'1-Kurs'!H$8)^(12/COUNT('1-Kurs'!G$9:G217))-1</f>
        <v>5.0322692869470886E-2</v>
      </c>
      <c r="I205" s="31">
        <f>('1-Kurs'!I217/'1-Kurs'!I$8)^(12/COUNT('1-Kurs'!H$9:H217))-1</f>
        <v>0.13126088552773596</v>
      </c>
      <c r="J205" s="31">
        <f>('1-Kurs'!J217/'1-Kurs'!J$8)^(12/COUNT('1-Kurs'!I$9:I217))-1</f>
        <v>6.017584121554731E-2</v>
      </c>
      <c r="K205" s="31">
        <f>('1-Kurs'!K217/'1-Kurs'!K$8)^(12/COUNT('1-Kurs'!J$9:J217))-1</f>
        <v>-5.367035034319112E-2</v>
      </c>
      <c r="L205" s="31">
        <f>('1-Kurs'!L217/'1-Kurs'!L$8)^(12/COUNT('1-Kurs'!K$9:K217))-1</f>
        <v>3.5792887070224877E-2</v>
      </c>
      <c r="M205" s="31">
        <f>('1-Kurs'!M217/'1-Kurs'!M$8)^(12/COUNT('1-Kurs'!L$9:L217))-1</f>
        <v>-3.587340618861623E-2</v>
      </c>
      <c r="N205" s="31">
        <f>('1-Kurs'!N217/'1-Kurs'!N$8)^(12/COUNT('1-Kurs'!M$9:M217))-1</f>
        <v>9.937523296812989E-2</v>
      </c>
      <c r="O205" s="31">
        <f>('1-Kurs'!O217/'1-Kurs'!O$8)^(12/COUNT('1-Kurs'!N$9:N217))-1</f>
        <v>8.122198262365643E-2</v>
      </c>
      <c r="P205" s="31">
        <f>('1-Kurs'!P217/'1-Kurs'!P$8)^(12/COUNT('1-Kurs'!O$9:O217))-1</f>
        <v>7.7211203495984426E-2</v>
      </c>
      <c r="Q205" s="31">
        <f>('1-Kurs'!Q217/'1-Kurs'!Q$8)^(12/COUNT('1-Kurs'!P$9:P217))-1</f>
        <v>0.10372981086480215</v>
      </c>
      <c r="R205" s="31">
        <f>('1-Kurs'!R217/'1-Kurs'!R$8)^(12/COUNT('1-Kurs'!Q$9:Q217))-1</f>
        <v>5.0257934541135363E-2</v>
      </c>
      <c r="S205" s="31">
        <f>('1-Kurs'!S217/'1-Kurs'!S$8)^(12/COUNT('1-Kurs'!R$9:R217))-1</f>
        <v>5.3261077895558895E-2</v>
      </c>
      <c r="T205" s="31">
        <f>('1-Kurs'!T217/'1-Kurs'!T$8)^(12/COUNT('1-Kurs'!S$9:S217))-1</f>
        <v>0.15271963736041116</v>
      </c>
      <c r="U205" s="31">
        <f>('1-Kurs'!U217/'1-Kurs'!U$8)^(12/COUNT('1-Kurs'!T$9:T217))-1</f>
        <v>-1.5515592933564748E-2</v>
      </c>
      <c r="V205" s="31">
        <f>('1-Kurs'!V217/'1-Kurs'!V$8)^(12/COUNT('1-Kurs'!U$9:U217))-1</f>
        <v>0.16598059208236893</v>
      </c>
      <c r="W205" s="31">
        <f>('1-Kurs'!W217/'1-Kurs'!W$8)^(12/COUNT('1-Kurs'!V$9:V217))-1</f>
        <v>3.0943978630621594E-2</v>
      </c>
      <c r="X205" s="31">
        <f>('1-Kurs'!X217/'1-Kurs'!X$8)^(12/COUNT('1-Kurs'!W$9:W217))-1</f>
        <v>-1.6595822185982212E-2</v>
      </c>
      <c r="Y205" s="31">
        <f>('1-Kurs'!Y217/'1-Kurs'!Y$8)^(12/COUNT('1-Kurs'!X$9:X217))-1</f>
        <v>8.8903129701582984E-2</v>
      </c>
      <c r="Z205" s="31">
        <f>('1-Kurs'!Z217/'1-Kurs'!Z$8)^(12/COUNT('1-Kurs'!Y$9:Y217))-1</f>
        <v>0.15187338607650336</v>
      </c>
      <c r="AA205" s="31">
        <f>('1-Kurs'!AA217/'1-Kurs'!AA$8)^(12/COUNT('1-Kurs'!Z$9:Z217))-1</f>
        <v>0.11259592390321171</v>
      </c>
      <c r="AB205" s="31">
        <f>('1-Kurs'!AB217/'1-Kurs'!AB$8)^(12/COUNT('1-Kurs'!A$9:A217))-1</f>
        <v>8.9658180005174781E-2</v>
      </c>
      <c r="AC205" s="31">
        <f>('1-Kurs'!AC217/'1-Kurs'!AC$8)^(12/COUNT('1-Kurs'!B$9:B217))-1</f>
        <v>8.6717394614997945E-2</v>
      </c>
      <c r="AD205" s="31">
        <f>SUMPRODUCT(B205:AA205,'1-Kurs'!$B$6:$AA$6)</f>
        <v>5.9925635660398324E-2</v>
      </c>
      <c r="AE205" s="31">
        <f t="shared" si="3"/>
        <v>2.9732544344776457E-2</v>
      </c>
    </row>
    <row r="206" spans="1:31" ht="12.75" customHeight="1" outlineLevel="1" x14ac:dyDescent="0.2">
      <c r="A206" s="9">
        <f>'2-artRendite'!A218</f>
        <v>39629</v>
      </c>
      <c r="B206" s="31">
        <f>('1-Kurs'!B218/'1-Kurs'!B$8)^(12/COUNT('1-Kurs'!A$9:A218))-1</f>
        <v>3.1582417711188304E-2</v>
      </c>
      <c r="C206" s="31">
        <f>('1-Kurs'!C218/'1-Kurs'!C$8)^(12/COUNT('1-Kurs'!B$9:B218))-1</f>
        <v>0.19586440908577774</v>
      </c>
      <c r="D206" s="31">
        <f>('1-Kurs'!D218/'1-Kurs'!D$8)^(12/COUNT('1-Kurs'!C$9:C218))-1</f>
        <v>-2.215413469686589E-2</v>
      </c>
      <c r="E206" s="31">
        <f>('1-Kurs'!E218/'1-Kurs'!E$8)^(12/COUNT('1-Kurs'!D$9:D218))-1</f>
        <v>0.1327364696571498</v>
      </c>
      <c r="F206" s="31">
        <f>('1-Kurs'!F218/'1-Kurs'!F$8)^(12/COUNT('1-Kurs'!E$9:E218))-1</f>
        <v>-2.5982646031470269E-2</v>
      </c>
      <c r="G206" s="31">
        <f>('1-Kurs'!G218/'1-Kurs'!G$8)^(12/COUNT('1-Kurs'!F$9:F218))-1</f>
        <v>-4.3569713318930114E-2</v>
      </c>
      <c r="H206" s="31">
        <f>('1-Kurs'!H218/'1-Kurs'!H$8)^(12/COUNT('1-Kurs'!G$9:G218))-1</f>
        <v>5.2605215328346722E-2</v>
      </c>
      <c r="I206" s="31">
        <f>('1-Kurs'!I218/'1-Kurs'!I$8)^(12/COUNT('1-Kurs'!H$9:H218))-1</f>
        <v>0.13460765797651963</v>
      </c>
      <c r="J206" s="31">
        <f>('1-Kurs'!J218/'1-Kurs'!J$8)^(12/COUNT('1-Kurs'!I$9:I218))-1</f>
        <v>6.5873099620564313E-2</v>
      </c>
      <c r="K206" s="31">
        <f>('1-Kurs'!K218/'1-Kurs'!K$8)^(12/COUNT('1-Kurs'!J$9:J218))-1</f>
        <v>-5.9720308579842007E-2</v>
      </c>
      <c r="L206" s="31">
        <f>('1-Kurs'!L218/'1-Kurs'!L$8)^(12/COUNT('1-Kurs'!K$9:K218))-1</f>
        <v>3.6624807494682887E-2</v>
      </c>
      <c r="M206" s="31">
        <f>('1-Kurs'!M218/'1-Kurs'!M$8)^(12/COUNT('1-Kurs'!L$9:L218))-1</f>
        <v>-2.8511444447998469E-2</v>
      </c>
      <c r="N206" s="31">
        <f>('1-Kurs'!N218/'1-Kurs'!N$8)^(12/COUNT('1-Kurs'!M$9:M218))-1</f>
        <v>9.86881169286149E-2</v>
      </c>
      <c r="O206" s="31">
        <f>('1-Kurs'!O218/'1-Kurs'!O$8)^(12/COUNT('1-Kurs'!N$9:N218))-1</f>
        <v>8.2865214114062447E-2</v>
      </c>
      <c r="P206" s="31">
        <f>('1-Kurs'!P218/'1-Kurs'!P$8)^(12/COUNT('1-Kurs'!O$9:O218))-1</f>
        <v>8.6437189750907306E-2</v>
      </c>
      <c r="Q206" s="31">
        <f>('1-Kurs'!Q218/'1-Kurs'!Q$8)^(12/COUNT('1-Kurs'!P$9:P218))-1</f>
        <v>0.11804738742385834</v>
      </c>
      <c r="R206" s="31">
        <f>('1-Kurs'!R218/'1-Kurs'!R$8)^(12/COUNT('1-Kurs'!Q$9:Q218))-1</f>
        <v>5.4494726959708251E-2</v>
      </c>
      <c r="S206" s="31">
        <f>('1-Kurs'!S218/'1-Kurs'!S$8)^(12/COUNT('1-Kurs'!R$9:R218))-1</f>
        <v>6.2395761798602623E-2</v>
      </c>
      <c r="T206" s="31">
        <f>('1-Kurs'!T218/'1-Kurs'!T$8)^(12/COUNT('1-Kurs'!S$9:S218))-1</f>
        <v>0.15569932219577143</v>
      </c>
      <c r="U206" s="31">
        <f>('1-Kurs'!U218/'1-Kurs'!U$8)^(12/COUNT('1-Kurs'!T$9:T218))-1</f>
        <v>-9.7004544126436665E-3</v>
      </c>
      <c r="V206" s="31">
        <f>('1-Kurs'!V218/'1-Kurs'!V$8)^(12/COUNT('1-Kurs'!U$9:U218))-1</f>
        <v>0.17151331458650465</v>
      </c>
      <c r="W206" s="31">
        <f>('1-Kurs'!W218/'1-Kurs'!W$8)^(12/COUNT('1-Kurs'!V$9:V218))-1</f>
        <v>2.8358836306420665E-2</v>
      </c>
      <c r="X206" s="31">
        <f>('1-Kurs'!X218/'1-Kurs'!X$8)^(12/COUNT('1-Kurs'!W$9:W218))-1</f>
        <v>-7.9510841008076927E-3</v>
      </c>
      <c r="Y206" s="31">
        <f>('1-Kurs'!Y218/'1-Kurs'!Y$8)^(12/COUNT('1-Kurs'!X$9:X218))-1</f>
        <v>8.2321410868790634E-2</v>
      </c>
      <c r="Z206" s="31">
        <f>('1-Kurs'!Z218/'1-Kurs'!Z$8)^(12/COUNT('1-Kurs'!Y$9:Y218))-1</f>
        <v>0.15289984761978359</v>
      </c>
      <c r="AA206" s="31">
        <f>('1-Kurs'!AA218/'1-Kurs'!AA$8)^(12/COUNT('1-Kurs'!Z$9:Z218))-1</f>
        <v>0.12175226152854268</v>
      </c>
      <c r="AB206" s="31">
        <f>('1-Kurs'!AB218/'1-Kurs'!AB$8)^(12/COUNT('1-Kurs'!A$9:A218))-1</f>
        <v>9.4047577115998315E-2</v>
      </c>
      <c r="AC206" s="31">
        <f>('1-Kurs'!AC218/'1-Kurs'!AC$8)^(12/COUNT('1-Kurs'!B$9:B218))-1</f>
        <v>9.1706276059606351E-2</v>
      </c>
      <c r="AD206" s="31">
        <f>SUMPRODUCT(B206:AA206,'1-Kurs'!$B$6:$AA$6)</f>
        <v>6.4145295437201502E-2</v>
      </c>
      <c r="AE206" s="31">
        <f t="shared" si="3"/>
        <v>2.9902281678796813E-2</v>
      </c>
    </row>
    <row r="207" spans="1:31" ht="12.75" customHeight="1" outlineLevel="1" x14ac:dyDescent="0.2">
      <c r="A207" s="9">
        <f>'2-artRendite'!A219</f>
        <v>39660</v>
      </c>
      <c r="B207" s="31">
        <f>('1-Kurs'!B219/'1-Kurs'!B$8)^(12/COUNT('1-Kurs'!A$9:A219))-1</f>
        <v>2.8555325546306243E-2</v>
      </c>
      <c r="C207" s="31">
        <f>('1-Kurs'!C219/'1-Kurs'!C$8)^(12/COUNT('1-Kurs'!B$9:B219))-1</f>
        <v>0.18682347487476392</v>
      </c>
      <c r="D207" s="31">
        <f>('1-Kurs'!D219/'1-Kurs'!D$8)^(12/COUNT('1-Kurs'!C$9:C219))-1</f>
        <v>-2.7223275549588366E-2</v>
      </c>
      <c r="E207" s="31">
        <f>('1-Kurs'!E219/'1-Kurs'!E$8)^(12/COUNT('1-Kurs'!D$9:D219))-1</f>
        <v>0.1283963066992897</v>
      </c>
      <c r="F207" s="31">
        <f>('1-Kurs'!F219/'1-Kurs'!F$8)^(12/COUNT('1-Kurs'!E$9:E219))-1</f>
        <v>-3.8313643155176602E-2</v>
      </c>
      <c r="G207" s="31">
        <f>('1-Kurs'!G219/'1-Kurs'!G$8)^(12/COUNT('1-Kurs'!F$9:F219))-1</f>
        <v>-4.6210657333425331E-2</v>
      </c>
      <c r="H207" s="31">
        <f>('1-Kurs'!H219/'1-Kurs'!H$8)^(12/COUNT('1-Kurs'!G$9:G219))-1</f>
        <v>5.1442159429243128E-2</v>
      </c>
      <c r="I207" s="31">
        <f>('1-Kurs'!I219/'1-Kurs'!I$8)^(12/COUNT('1-Kurs'!H$9:H219))-1</f>
        <v>0.12553464301643613</v>
      </c>
      <c r="J207" s="31">
        <f>('1-Kurs'!J219/'1-Kurs'!J$8)^(12/COUNT('1-Kurs'!I$9:I219))-1</f>
        <v>5.9879659664435536E-2</v>
      </c>
      <c r="K207" s="31">
        <f>('1-Kurs'!K219/'1-Kurs'!K$8)^(12/COUNT('1-Kurs'!J$9:J219))-1</f>
        <v>-5.4556055666017511E-2</v>
      </c>
      <c r="L207" s="31">
        <f>('1-Kurs'!L219/'1-Kurs'!L$8)^(12/COUNT('1-Kurs'!K$9:K219))-1</f>
        <v>3.4129724037655462E-2</v>
      </c>
      <c r="M207" s="31">
        <f>('1-Kurs'!M219/'1-Kurs'!M$8)^(12/COUNT('1-Kurs'!L$9:L219))-1</f>
        <v>-4.9406610592352407E-2</v>
      </c>
      <c r="N207" s="31">
        <f>('1-Kurs'!N219/'1-Kurs'!N$8)^(12/COUNT('1-Kurs'!M$9:M219))-1</f>
        <v>8.7102946145629634E-2</v>
      </c>
      <c r="O207" s="31">
        <f>('1-Kurs'!O219/'1-Kurs'!O$8)^(12/COUNT('1-Kurs'!N$9:N219))-1</f>
        <v>8.3525246734788228E-2</v>
      </c>
      <c r="P207" s="31">
        <f>('1-Kurs'!P219/'1-Kurs'!P$8)^(12/COUNT('1-Kurs'!O$9:O219))-1</f>
        <v>7.9066234206713659E-2</v>
      </c>
      <c r="Q207" s="31">
        <f>('1-Kurs'!Q219/'1-Kurs'!Q$8)^(12/COUNT('1-Kurs'!P$9:P219))-1</f>
        <v>0.11167139171208573</v>
      </c>
      <c r="R207" s="31">
        <f>('1-Kurs'!R219/'1-Kurs'!R$8)^(12/COUNT('1-Kurs'!Q$9:Q219))-1</f>
        <v>4.6562431776811852E-2</v>
      </c>
      <c r="S207" s="31">
        <f>('1-Kurs'!S219/'1-Kurs'!S$8)^(12/COUNT('1-Kurs'!R$9:R219))-1</f>
        <v>6.5898643661529421E-2</v>
      </c>
      <c r="T207" s="31">
        <f>('1-Kurs'!T219/'1-Kurs'!T$8)^(12/COUNT('1-Kurs'!S$9:S219))-1</f>
        <v>0.14634129549707553</v>
      </c>
      <c r="U207" s="31">
        <f>('1-Kurs'!U219/'1-Kurs'!U$8)^(12/COUNT('1-Kurs'!T$9:T219))-1</f>
        <v>-1.4704300313959529E-2</v>
      </c>
      <c r="V207" s="31">
        <f>('1-Kurs'!V219/'1-Kurs'!V$8)^(12/COUNT('1-Kurs'!U$9:U219))-1</f>
        <v>0.16245077066066305</v>
      </c>
      <c r="W207" s="31">
        <f>('1-Kurs'!W219/'1-Kurs'!W$8)^(12/COUNT('1-Kurs'!V$9:V219))-1</f>
        <v>2.7300592074366969E-2</v>
      </c>
      <c r="X207" s="31">
        <f>('1-Kurs'!X219/'1-Kurs'!X$8)^(12/COUNT('1-Kurs'!W$9:W219))-1</f>
        <v>-1.3852113433852398E-2</v>
      </c>
      <c r="Y207" s="31">
        <f>('1-Kurs'!Y219/'1-Kurs'!Y$8)^(12/COUNT('1-Kurs'!X$9:X219))-1</f>
        <v>9.5482497372495034E-2</v>
      </c>
      <c r="Z207" s="31">
        <f>('1-Kurs'!Z219/'1-Kurs'!Z$8)^(12/COUNT('1-Kurs'!Y$9:Y219))-1</f>
        <v>0.14164588617624063</v>
      </c>
      <c r="AA207" s="31">
        <f>('1-Kurs'!AA219/'1-Kurs'!AA$8)^(12/COUNT('1-Kurs'!Z$9:Z219))-1</f>
        <v>0.11778821132754036</v>
      </c>
      <c r="AB207" s="31">
        <f>('1-Kurs'!AB219/'1-Kurs'!AB$8)^(12/COUNT('1-Kurs'!A$9:A219))-1</f>
        <v>8.9031454305969149E-2</v>
      </c>
      <c r="AC207" s="31">
        <f>('1-Kurs'!AC219/'1-Kurs'!AC$8)^(12/COUNT('1-Kurs'!B$9:B219))-1</f>
        <v>8.3449598617955978E-2</v>
      </c>
      <c r="AD207" s="31">
        <f>SUMPRODUCT(B207:AA207,'1-Kurs'!$B$6:$AA$6)</f>
        <v>5.9051184021911458E-2</v>
      </c>
      <c r="AE207" s="31">
        <f t="shared" si="3"/>
        <v>2.998027028405769E-2</v>
      </c>
    </row>
    <row r="208" spans="1:31" ht="12.75" customHeight="1" outlineLevel="1" x14ac:dyDescent="0.2">
      <c r="A208" s="9">
        <f>'2-artRendite'!A220</f>
        <v>39689</v>
      </c>
      <c r="B208" s="31">
        <f>('1-Kurs'!B220/'1-Kurs'!B$8)^(12/COUNT('1-Kurs'!A$9:A220))-1</f>
        <v>2.2703084468656431E-2</v>
      </c>
      <c r="C208" s="31">
        <f>('1-Kurs'!C220/'1-Kurs'!C$8)^(12/COUNT('1-Kurs'!B$9:B220))-1</f>
        <v>0.1800287705532424</v>
      </c>
      <c r="D208" s="31">
        <f>('1-Kurs'!D220/'1-Kurs'!D$8)^(12/COUNT('1-Kurs'!C$9:C220))-1</f>
        <v>-2.6089673900676735E-2</v>
      </c>
      <c r="E208" s="31">
        <f>('1-Kurs'!E220/'1-Kurs'!E$8)^(12/COUNT('1-Kurs'!D$9:D220))-1</f>
        <v>0.12304828142424507</v>
      </c>
      <c r="F208" s="31">
        <f>('1-Kurs'!F220/'1-Kurs'!F$8)^(12/COUNT('1-Kurs'!E$9:E220))-1</f>
        <v>-4.0323706220108502E-2</v>
      </c>
      <c r="G208" s="31">
        <f>('1-Kurs'!G220/'1-Kurs'!G$8)^(12/COUNT('1-Kurs'!F$9:F220))-1</f>
        <v>-4.9447757198939235E-2</v>
      </c>
      <c r="H208" s="31">
        <f>('1-Kurs'!H220/'1-Kurs'!H$8)^(12/COUNT('1-Kurs'!G$9:G220))-1</f>
        <v>4.5367369776184274E-2</v>
      </c>
      <c r="I208" s="31">
        <f>('1-Kurs'!I220/'1-Kurs'!I$8)^(12/COUNT('1-Kurs'!H$9:H220))-1</f>
        <v>0.11905461787868665</v>
      </c>
      <c r="J208" s="31">
        <f>('1-Kurs'!J220/'1-Kurs'!J$8)^(12/COUNT('1-Kurs'!I$9:I220))-1</f>
        <v>5.9910425775844933E-2</v>
      </c>
      <c r="K208" s="31">
        <f>('1-Kurs'!K220/'1-Kurs'!K$8)^(12/COUNT('1-Kurs'!J$9:J220))-1</f>
        <v>-5.8664034007642307E-2</v>
      </c>
      <c r="L208" s="31">
        <f>('1-Kurs'!L220/'1-Kurs'!L$8)^(12/COUNT('1-Kurs'!K$9:K220))-1</f>
        <v>3.2798776074585811E-2</v>
      </c>
      <c r="M208" s="31">
        <f>('1-Kurs'!M220/'1-Kurs'!M$8)^(12/COUNT('1-Kurs'!L$9:L220))-1</f>
        <v>-5.6522363785491136E-2</v>
      </c>
      <c r="N208" s="31">
        <f>('1-Kurs'!N220/'1-Kurs'!N$8)^(12/COUNT('1-Kurs'!M$9:M220))-1</f>
        <v>9.2804121888109714E-2</v>
      </c>
      <c r="O208" s="31">
        <f>('1-Kurs'!O220/'1-Kurs'!O$8)^(12/COUNT('1-Kurs'!N$9:N220))-1</f>
        <v>6.6802980109599508E-2</v>
      </c>
      <c r="P208" s="31">
        <f>('1-Kurs'!P220/'1-Kurs'!P$8)^(12/COUNT('1-Kurs'!O$9:O220))-1</f>
        <v>7.5190250094623101E-2</v>
      </c>
      <c r="Q208" s="31">
        <f>('1-Kurs'!Q220/'1-Kurs'!Q$8)^(12/COUNT('1-Kurs'!P$9:P220))-1</f>
        <v>0.10820891190799031</v>
      </c>
      <c r="R208" s="31">
        <f>('1-Kurs'!R220/'1-Kurs'!R$8)^(12/COUNT('1-Kurs'!Q$9:Q220))-1</f>
        <v>4.0911664116719093E-2</v>
      </c>
      <c r="S208" s="31">
        <f>('1-Kurs'!S220/'1-Kurs'!S$8)^(12/COUNT('1-Kurs'!R$9:R220))-1</f>
        <v>6.0386196103527467E-2</v>
      </c>
      <c r="T208" s="31">
        <f>('1-Kurs'!T220/'1-Kurs'!T$8)^(12/COUNT('1-Kurs'!S$9:S220))-1</f>
        <v>0.14207059493815954</v>
      </c>
      <c r="U208" s="31">
        <f>('1-Kurs'!U220/'1-Kurs'!U$8)^(12/COUNT('1-Kurs'!T$9:T220))-1</f>
        <v>-1.5021285129739548E-2</v>
      </c>
      <c r="V208" s="31">
        <f>('1-Kurs'!V220/'1-Kurs'!V$8)^(12/COUNT('1-Kurs'!U$9:U220))-1</f>
        <v>0.15702123666282786</v>
      </c>
      <c r="W208" s="31">
        <f>('1-Kurs'!W220/'1-Kurs'!W$8)^(12/COUNT('1-Kurs'!V$9:V220))-1</f>
        <v>2.4295986496068567E-2</v>
      </c>
      <c r="X208" s="31">
        <f>('1-Kurs'!X220/'1-Kurs'!X$8)^(12/COUNT('1-Kurs'!W$9:W220))-1</f>
        <v>-1.3549782855159953E-2</v>
      </c>
      <c r="Y208" s="31">
        <f>('1-Kurs'!Y220/'1-Kurs'!Y$8)^(12/COUNT('1-Kurs'!X$9:X220))-1</f>
        <v>8.8057626928123023E-2</v>
      </c>
      <c r="Z208" s="31">
        <f>('1-Kurs'!Z220/'1-Kurs'!Z$8)^(12/COUNT('1-Kurs'!Y$9:Y220))-1</f>
        <v>0.13024344349582195</v>
      </c>
      <c r="AA208" s="31">
        <f>('1-Kurs'!AA220/'1-Kurs'!AA$8)^(12/COUNT('1-Kurs'!Z$9:Z220))-1</f>
        <v>0.11083089511085054</v>
      </c>
      <c r="AB208" s="31">
        <f>('1-Kurs'!AB220/'1-Kurs'!AB$8)^(12/COUNT('1-Kurs'!A$9:A220))-1</f>
        <v>8.4527557771117978E-2</v>
      </c>
      <c r="AC208" s="31">
        <f>('1-Kurs'!AC220/'1-Kurs'!AC$8)^(12/COUNT('1-Kurs'!B$9:B220))-1</f>
        <v>7.8413558047174536E-2</v>
      </c>
      <c r="AD208" s="31">
        <f>SUMPRODUCT(B208:AA208,'1-Kurs'!$B$6:$AA$6)</f>
        <v>5.4619870411773436E-2</v>
      </c>
      <c r="AE208" s="31">
        <f t="shared" si="3"/>
        <v>2.9907687359344542E-2</v>
      </c>
    </row>
    <row r="209" spans="1:31" ht="12.75" customHeight="1" outlineLevel="1" x14ac:dyDescent="0.2">
      <c r="A209" s="9">
        <f>'2-artRendite'!A221</f>
        <v>39721</v>
      </c>
      <c r="B209" s="31">
        <f>('1-Kurs'!B221/'1-Kurs'!B$8)^(12/COUNT('1-Kurs'!A$9:A221))-1</f>
        <v>1.5818745879312646E-2</v>
      </c>
      <c r="C209" s="31">
        <f>('1-Kurs'!C221/'1-Kurs'!C$8)^(12/COUNT('1-Kurs'!B$9:B221))-1</f>
        <v>0.16863452847618987</v>
      </c>
      <c r="D209" s="31">
        <f>('1-Kurs'!D221/'1-Kurs'!D$8)^(12/COUNT('1-Kurs'!C$9:C221))-1</f>
        <v>-3.1963645684842779E-2</v>
      </c>
      <c r="E209" s="31">
        <f>('1-Kurs'!E221/'1-Kurs'!E$8)^(12/COUNT('1-Kurs'!D$9:D221))-1</f>
        <v>0.11229091985953699</v>
      </c>
      <c r="F209" s="31">
        <f>('1-Kurs'!F221/'1-Kurs'!F$8)^(12/COUNT('1-Kurs'!E$9:E221))-1</f>
        <v>-4.987612004002373E-2</v>
      </c>
      <c r="G209" s="31">
        <f>('1-Kurs'!G221/'1-Kurs'!G$8)^(12/COUNT('1-Kurs'!F$9:F221))-1</f>
        <v>-5.9693882775998408E-2</v>
      </c>
      <c r="H209" s="31">
        <f>('1-Kurs'!H221/'1-Kurs'!H$8)^(12/COUNT('1-Kurs'!G$9:G221))-1</f>
        <v>4.8361887759627908E-2</v>
      </c>
      <c r="I209" s="31">
        <f>('1-Kurs'!I221/'1-Kurs'!I$8)^(12/COUNT('1-Kurs'!H$9:H221))-1</f>
        <v>0.11186827557726065</v>
      </c>
      <c r="J209" s="31">
        <f>('1-Kurs'!J221/'1-Kurs'!J$8)^(12/COUNT('1-Kurs'!I$9:I221))-1</f>
        <v>4.9911266152673495E-2</v>
      </c>
      <c r="K209" s="31">
        <f>('1-Kurs'!K221/'1-Kurs'!K$8)^(12/COUNT('1-Kurs'!J$9:J221))-1</f>
        <v>-6.0774061810863644E-2</v>
      </c>
      <c r="L209" s="31">
        <f>('1-Kurs'!L221/'1-Kurs'!L$8)^(12/COUNT('1-Kurs'!K$9:K221))-1</f>
        <v>2.9775741900726294E-2</v>
      </c>
      <c r="M209" s="31">
        <f>('1-Kurs'!M221/'1-Kurs'!M$8)^(12/COUNT('1-Kurs'!L$9:L221))-1</f>
        <v>-6.2405614163277945E-2</v>
      </c>
      <c r="N209" s="31">
        <f>('1-Kurs'!N221/'1-Kurs'!N$8)^(12/COUNT('1-Kurs'!M$9:M221))-1</f>
        <v>7.7147755306558485E-2</v>
      </c>
      <c r="O209" s="31">
        <f>('1-Kurs'!O221/'1-Kurs'!O$8)^(12/COUNT('1-Kurs'!N$9:N221))-1</f>
        <v>5.9949120680736767E-2</v>
      </c>
      <c r="P209" s="31">
        <f>('1-Kurs'!P221/'1-Kurs'!P$8)^(12/COUNT('1-Kurs'!O$9:O221))-1</f>
        <v>6.0669452962380133E-2</v>
      </c>
      <c r="Q209" s="31">
        <f>('1-Kurs'!Q221/'1-Kurs'!Q$8)^(12/COUNT('1-Kurs'!P$9:P221))-1</f>
        <v>9.3616236464698188E-2</v>
      </c>
      <c r="R209" s="31">
        <f>('1-Kurs'!R221/'1-Kurs'!R$8)^(12/COUNT('1-Kurs'!Q$9:Q221))-1</f>
        <v>2.9269041447520516E-2</v>
      </c>
      <c r="S209" s="31">
        <f>('1-Kurs'!S221/'1-Kurs'!S$8)^(12/COUNT('1-Kurs'!R$9:R221))-1</f>
        <v>5.6459203439445993E-2</v>
      </c>
      <c r="T209" s="31">
        <f>('1-Kurs'!T221/'1-Kurs'!T$8)^(12/COUNT('1-Kurs'!S$9:S221))-1</f>
        <v>0.13274465849646844</v>
      </c>
      <c r="U209" s="31">
        <f>('1-Kurs'!U221/'1-Kurs'!U$8)^(12/COUNT('1-Kurs'!T$9:T221))-1</f>
        <v>-2.3941889994996801E-2</v>
      </c>
      <c r="V209" s="31">
        <f>('1-Kurs'!V221/'1-Kurs'!V$8)^(12/COUNT('1-Kurs'!U$9:U221))-1</f>
        <v>0.14718393033462784</v>
      </c>
      <c r="W209" s="31">
        <f>('1-Kurs'!W221/'1-Kurs'!W$8)^(12/COUNT('1-Kurs'!V$9:V221))-1</f>
        <v>1.9659240762599062E-2</v>
      </c>
      <c r="X209" s="31">
        <f>('1-Kurs'!X221/'1-Kurs'!X$8)^(12/COUNT('1-Kurs'!W$9:W221))-1</f>
        <v>-2.0057093108134416E-2</v>
      </c>
      <c r="Y209" s="31">
        <f>('1-Kurs'!Y221/'1-Kurs'!Y$8)^(12/COUNT('1-Kurs'!X$9:X221))-1</f>
        <v>8.2747152025531401E-2</v>
      </c>
      <c r="Z209" s="31">
        <f>('1-Kurs'!Z221/'1-Kurs'!Z$8)^(12/COUNT('1-Kurs'!Y$9:Y221))-1</f>
        <v>0.10601103697229997</v>
      </c>
      <c r="AA209" s="31">
        <f>('1-Kurs'!AA221/'1-Kurs'!AA$8)^(12/COUNT('1-Kurs'!Z$9:Z221))-1</f>
        <v>0.10102402580007208</v>
      </c>
      <c r="AB209" s="31">
        <f>('1-Kurs'!AB221/'1-Kurs'!AB$8)^(12/COUNT('1-Kurs'!A$9:A221))-1</f>
        <v>7.5737027919414945E-2</v>
      </c>
      <c r="AC209" s="31">
        <f>('1-Kurs'!AC221/'1-Kurs'!AC$8)^(12/COUNT('1-Kurs'!B$9:B221))-1</f>
        <v>7.0618064557045779E-2</v>
      </c>
      <c r="AD209" s="31">
        <f>SUMPRODUCT(B209:AA209,'1-Kurs'!$B$6:$AA$6)</f>
        <v>4.5939612027697266E-2</v>
      </c>
      <c r="AE209" s="31">
        <f t="shared" si="3"/>
        <v>2.979741589171768E-2</v>
      </c>
    </row>
    <row r="210" spans="1:31" ht="12.75" customHeight="1" outlineLevel="1" x14ac:dyDescent="0.2">
      <c r="A210" s="9">
        <f>'2-artRendite'!A222</f>
        <v>39752</v>
      </c>
      <c r="B210" s="31">
        <f>('1-Kurs'!B222/'1-Kurs'!B$8)^(12/COUNT('1-Kurs'!A$9:A222))-1</f>
        <v>5.3798122613613053E-3</v>
      </c>
      <c r="C210" s="31">
        <f>('1-Kurs'!C222/'1-Kurs'!C$8)^(12/COUNT('1-Kurs'!B$9:B222))-1</f>
        <v>0.14155018574824418</v>
      </c>
      <c r="D210" s="31">
        <f>('1-Kurs'!D222/'1-Kurs'!D$8)^(12/COUNT('1-Kurs'!C$9:C222))-1</f>
        <v>-3.9542705054272931E-2</v>
      </c>
      <c r="E210" s="31">
        <f>('1-Kurs'!E222/'1-Kurs'!E$8)^(12/COUNT('1-Kurs'!D$9:D222))-1</f>
        <v>8.3856472285960715E-2</v>
      </c>
      <c r="F210" s="31">
        <f>('1-Kurs'!F222/'1-Kurs'!F$8)^(12/COUNT('1-Kurs'!E$9:E222))-1</f>
        <v>-5.9897671360616411E-2</v>
      </c>
      <c r="G210" s="31">
        <f>('1-Kurs'!G222/'1-Kurs'!G$8)^(12/COUNT('1-Kurs'!F$9:F222))-1</f>
        <v>-7.2826269921928755E-2</v>
      </c>
      <c r="H210" s="31">
        <f>('1-Kurs'!H222/'1-Kurs'!H$8)^(12/COUNT('1-Kurs'!G$9:G222))-1</f>
        <v>3.6245746180643801E-2</v>
      </c>
      <c r="I210" s="31">
        <f>('1-Kurs'!I222/'1-Kurs'!I$8)^(12/COUNT('1-Kurs'!H$9:H222))-1</f>
        <v>9.0215506715481286E-2</v>
      </c>
      <c r="J210" s="31">
        <f>('1-Kurs'!J222/'1-Kurs'!J$8)^(12/COUNT('1-Kurs'!I$9:I222))-1</f>
        <v>3.7007771581235138E-2</v>
      </c>
      <c r="K210" s="31">
        <f>('1-Kurs'!K222/'1-Kurs'!K$8)^(12/COUNT('1-Kurs'!J$9:J222))-1</f>
        <v>-6.8764833831923111E-2</v>
      </c>
      <c r="L210" s="31">
        <f>('1-Kurs'!L222/'1-Kurs'!L$8)^(12/COUNT('1-Kurs'!K$9:K222))-1</f>
        <v>2.5093318030708689E-2</v>
      </c>
      <c r="M210" s="31">
        <f>('1-Kurs'!M222/'1-Kurs'!M$8)^(12/COUNT('1-Kurs'!L$9:L222))-1</f>
        <v>-6.9619362613082769E-2</v>
      </c>
      <c r="N210" s="31">
        <f>('1-Kurs'!N222/'1-Kurs'!N$8)^(12/COUNT('1-Kurs'!M$9:M222))-1</f>
        <v>6.0234157324855486E-2</v>
      </c>
      <c r="O210" s="31">
        <f>('1-Kurs'!O222/'1-Kurs'!O$8)^(12/COUNT('1-Kurs'!N$9:N222))-1</f>
        <v>4.5986130581849194E-2</v>
      </c>
      <c r="P210" s="31">
        <f>('1-Kurs'!P222/'1-Kurs'!P$8)^(12/COUNT('1-Kurs'!O$9:O222))-1</f>
        <v>5.274880090449785E-2</v>
      </c>
      <c r="Q210" s="31">
        <f>('1-Kurs'!Q222/'1-Kurs'!Q$8)^(12/COUNT('1-Kurs'!P$9:P222))-1</f>
        <v>9.0257521581489142E-2</v>
      </c>
      <c r="R210" s="31">
        <f>('1-Kurs'!R222/'1-Kurs'!R$8)^(12/COUNT('1-Kurs'!Q$9:Q222))-1</f>
        <v>1.3154139729674386E-2</v>
      </c>
      <c r="S210" s="31">
        <f>('1-Kurs'!S222/'1-Kurs'!S$8)^(12/COUNT('1-Kurs'!R$9:R222))-1</f>
        <v>4.8682567947593958E-2</v>
      </c>
      <c r="T210" s="31">
        <f>('1-Kurs'!T222/'1-Kurs'!T$8)^(12/COUNT('1-Kurs'!S$9:S222))-1</f>
        <v>0.1012386356362327</v>
      </c>
      <c r="U210" s="31">
        <f>('1-Kurs'!U222/'1-Kurs'!U$8)^(12/COUNT('1-Kurs'!T$9:T222))-1</f>
        <v>-3.6706113191898315E-2</v>
      </c>
      <c r="V210" s="31">
        <f>('1-Kurs'!V222/'1-Kurs'!V$8)^(12/COUNT('1-Kurs'!U$9:U222))-1</f>
        <v>0.12202711750797945</v>
      </c>
      <c r="W210" s="31">
        <f>('1-Kurs'!W222/'1-Kurs'!W$8)^(12/COUNT('1-Kurs'!V$9:V222))-1</f>
        <v>-3.6877011246411184E-3</v>
      </c>
      <c r="X210" s="31">
        <f>('1-Kurs'!X222/'1-Kurs'!X$8)^(12/COUNT('1-Kurs'!W$9:W222))-1</f>
        <v>-3.1936931298368054E-2</v>
      </c>
      <c r="Y210" s="31">
        <f>('1-Kurs'!Y222/'1-Kurs'!Y$8)^(12/COUNT('1-Kurs'!X$9:X222))-1</f>
        <v>7.0690826816279584E-2</v>
      </c>
      <c r="Z210" s="31">
        <f>('1-Kurs'!Z222/'1-Kurs'!Z$8)^(12/COUNT('1-Kurs'!Y$9:Y222))-1</f>
        <v>9.2439322365197807E-2</v>
      </c>
      <c r="AA210" s="31">
        <f>('1-Kurs'!AA222/'1-Kurs'!AA$8)^(12/COUNT('1-Kurs'!Z$9:Z222))-1</f>
        <v>8.5245671857855365E-2</v>
      </c>
      <c r="AB210" s="31">
        <f>('1-Kurs'!AB222/'1-Kurs'!AB$8)^(12/COUNT('1-Kurs'!A$9:A222))-1</f>
        <v>6.1305819908879844E-2</v>
      </c>
      <c r="AC210" s="31">
        <f>('1-Kurs'!AC222/'1-Kurs'!AC$8)^(12/COUNT('1-Kurs'!B$9:B222))-1</f>
        <v>5.601004841662216E-2</v>
      </c>
      <c r="AD210" s="31">
        <f>SUMPRODUCT(B210:AA210,'1-Kurs'!$B$6:$AA$6)</f>
        <v>3.1502773717708016E-2</v>
      </c>
      <c r="AE210" s="31">
        <f t="shared" si="3"/>
        <v>2.9803046191171828E-2</v>
      </c>
    </row>
    <row r="211" spans="1:31" ht="12.75" customHeight="1" outlineLevel="1" x14ac:dyDescent="0.2">
      <c r="A211" s="9">
        <f>'2-artRendite'!A223</f>
        <v>39780</v>
      </c>
      <c r="B211" s="31">
        <f>('1-Kurs'!B223/'1-Kurs'!B$8)^(12/COUNT('1-Kurs'!A$9:A223))-1</f>
        <v>-2.9542387099159573E-3</v>
      </c>
      <c r="C211" s="31">
        <f>('1-Kurs'!C223/'1-Kurs'!C$8)^(12/COUNT('1-Kurs'!B$9:B223))-1</f>
        <v>0.12710723247054045</v>
      </c>
      <c r="D211" s="31">
        <f>('1-Kurs'!D223/'1-Kurs'!D$8)^(12/COUNT('1-Kurs'!C$9:C223))-1</f>
        <v>-4.0098136437540788E-2</v>
      </c>
      <c r="E211" s="31">
        <f>('1-Kurs'!E223/'1-Kurs'!E$8)^(12/COUNT('1-Kurs'!D$9:D223))-1</f>
        <v>7.7028067281074586E-2</v>
      </c>
      <c r="F211" s="31">
        <f>('1-Kurs'!F223/'1-Kurs'!F$8)^(12/COUNT('1-Kurs'!E$9:E223))-1</f>
        <v>-6.6848532683355333E-2</v>
      </c>
      <c r="G211" s="31">
        <f>('1-Kurs'!G223/'1-Kurs'!G$8)^(12/COUNT('1-Kurs'!F$9:F223))-1</f>
        <v>-7.1623518025019317E-2</v>
      </c>
      <c r="H211" s="31">
        <f>('1-Kurs'!H223/'1-Kurs'!H$8)^(12/COUNT('1-Kurs'!G$9:G223))-1</f>
        <v>4.3562256247833053E-2</v>
      </c>
      <c r="I211" s="31">
        <f>('1-Kurs'!I223/'1-Kurs'!I$8)^(12/COUNT('1-Kurs'!H$9:H223))-1</f>
        <v>7.7606599517935582E-2</v>
      </c>
      <c r="J211" s="31">
        <f>('1-Kurs'!J223/'1-Kurs'!J$8)^(12/COUNT('1-Kurs'!I$9:I223))-1</f>
        <v>3.6185118924885629E-2</v>
      </c>
      <c r="K211" s="31">
        <f>('1-Kurs'!K223/'1-Kurs'!K$8)^(12/COUNT('1-Kurs'!J$9:J223))-1</f>
        <v>-6.4438765704392553E-2</v>
      </c>
      <c r="L211" s="31">
        <f>('1-Kurs'!L223/'1-Kurs'!L$8)^(12/COUNT('1-Kurs'!K$9:K223))-1</f>
        <v>2.1072081776551066E-2</v>
      </c>
      <c r="M211" s="31">
        <f>('1-Kurs'!M223/'1-Kurs'!M$8)^(12/COUNT('1-Kurs'!L$9:L223))-1</f>
        <v>-7.3444309648762141E-2</v>
      </c>
      <c r="N211" s="31">
        <f>('1-Kurs'!N223/'1-Kurs'!N$8)^(12/COUNT('1-Kurs'!M$9:M223))-1</f>
        <v>4.9746831995511664E-2</v>
      </c>
      <c r="O211" s="31">
        <f>('1-Kurs'!O223/'1-Kurs'!O$8)^(12/COUNT('1-Kurs'!N$9:N223))-1</f>
        <v>4.8485725317902073E-2</v>
      </c>
      <c r="P211" s="31">
        <f>('1-Kurs'!P223/'1-Kurs'!P$8)^(12/COUNT('1-Kurs'!O$9:O223))-1</f>
        <v>4.9283555428693893E-2</v>
      </c>
      <c r="Q211" s="31">
        <f>('1-Kurs'!Q223/'1-Kurs'!Q$8)^(12/COUNT('1-Kurs'!P$9:P223))-1</f>
        <v>8.5241714598710994E-2</v>
      </c>
      <c r="R211" s="31">
        <f>('1-Kurs'!R223/'1-Kurs'!R$8)^(12/COUNT('1-Kurs'!Q$9:Q223))-1</f>
        <v>1.1118359935041511E-2</v>
      </c>
      <c r="S211" s="31">
        <f>('1-Kurs'!S223/'1-Kurs'!S$8)^(12/COUNT('1-Kurs'!R$9:R223))-1</f>
        <v>4.7880837582114921E-2</v>
      </c>
      <c r="T211" s="31">
        <f>('1-Kurs'!T223/'1-Kurs'!T$8)^(12/COUNT('1-Kurs'!S$9:S223))-1</f>
        <v>8.6405180221857281E-2</v>
      </c>
      <c r="U211" s="31">
        <f>('1-Kurs'!U223/'1-Kurs'!U$8)^(12/COUNT('1-Kurs'!T$9:T223))-1</f>
        <v>-3.6145468106369982E-2</v>
      </c>
      <c r="V211" s="31">
        <f>('1-Kurs'!V223/'1-Kurs'!V$8)^(12/COUNT('1-Kurs'!U$9:U223))-1</f>
        <v>0.10716399222370909</v>
      </c>
      <c r="W211" s="31">
        <f>('1-Kurs'!W223/'1-Kurs'!W$8)^(12/COUNT('1-Kurs'!V$9:V223))-1</f>
        <v>2.4929688345887158E-4</v>
      </c>
      <c r="X211" s="31">
        <f>('1-Kurs'!X223/'1-Kurs'!X$8)^(12/COUNT('1-Kurs'!W$9:W223))-1</f>
        <v>-2.6228785817157707E-2</v>
      </c>
      <c r="Y211" s="31">
        <f>('1-Kurs'!Y223/'1-Kurs'!Y$8)^(12/COUNT('1-Kurs'!X$9:X223))-1</f>
        <v>5.1594296152406294E-2</v>
      </c>
      <c r="Z211" s="31">
        <f>('1-Kurs'!Z223/'1-Kurs'!Z$8)^(12/COUNT('1-Kurs'!Y$9:Y223))-1</f>
        <v>9.5621014744094568E-2</v>
      </c>
      <c r="AA211" s="31">
        <f>('1-Kurs'!AA223/'1-Kurs'!AA$8)^(12/COUNT('1-Kurs'!Z$9:Z223))-1</f>
        <v>7.9909720359255809E-2</v>
      </c>
      <c r="AB211" s="31">
        <f>('1-Kurs'!AB223/'1-Kurs'!AB$8)^(12/COUNT('1-Kurs'!A$9:A223))-1</f>
        <v>5.7561180503196363E-2</v>
      </c>
      <c r="AC211" s="31">
        <f>('1-Kurs'!AC223/'1-Kurs'!AC$8)^(12/COUNT('1-Kurs'!B$9:B223))-1</f>
        <v>5.1501118327722972E-2</v>
      </c>
      <c r="AD211" s="31">
        <f>SUMPRODUCT(B211:AA211,'1-Kurs'!$B$6:$AA$6)</f>
        <v>2.7441543328040909E-2</v>
      </c>
      <c r="AE211" s="31">
        <f t="shared" si="3"/>
        <v>3.0119637175155454E-2</v>
      </c>
    </row>
    <row r="212" spans="1:31" ht="12.75" customHeight="1" outlineLevel="1" x14ac:dyDescent="0.2">
      <c r="A212" s="9">
        <f>'2-artRendite'!A224</f>
        <v>39813</v>
      </c>
      <c r="B212" s="31">
        <f>('1-Kurs'!B224/'1-Kurs'!B$8)^(12/COUNT('1-Kurs'!A$9:A224))-1</f>
        <v>-1.1270859983451453E-2</v>
      </c>
      <c r="C212" s="31">
        <f>('1-Kurs'!C224/'1-Kurs'!C$8)^(12/COUNT('1-Kurs'!B$9:B224))-1</f>
        <v>0.11642050607113297</v>
      </c>
      <c r="D212" s="31">
        <f>('1-Kurs'!D224/'1-Kurs'!D$8)^(12/COUNT('1-Kurs'!C$9:C224))-1</f>
        <v>-4.1805871047804199E-2</v>
      </c>
      <c r="E212" s="31">
        <f>('1-Kurs'!E224/'1-Kurs'!E$8)^(12/COUNT('1-Kurs'!D$9:D224))-1</f>
        <v>6.7317646086587191E-2</v>
      </c>
      <c r="F212" s="31">
        <f>('1-Kurs'!F224/'1-Kurs'!F$8)^(12/COUNT('1-Kurs'!E$9:E224))-1</f>
        <v>-6.0989074489336659E-2</v>
      </c>
      <c r="G212" s="31">
        <f>('1-Kurs'!G224/'1-Kurs'!G$8)^(12/COUNT('1-Kurs'!F$9:F224))-1</f>
        <v>-7.0119305126345677E-2</v>
      </c>
      <c r="H212" s="31">
        <f>('1-Kurs'!H224/'1-Kurs'!H$8)^(12/COUNT('1-Kurs'!G$9:G224))-1</f>
        <v>4.781487220378855E-2</v>
      </c>
      <c r="I212" s="31">
        <f>('1-Kurs'!I224/'1-Kurs'!I$8)^(12/COUNT('1-Kurs'!H$9:H224))-1</f>
        <v>6.4926492560309912E-2</v>
      </c>
      <c r="J212" s="31">
        <f>('1-Kurs'!J224/'1-Kurs'!J$8)^(12/COUNT('1-Kurs'!I$9:I224))-1</f>
        <v>4.0638191020078152E-2</v>
      </c>
      <c r="K212" s="31">
        <f>('1-Kurs'!K224/'1-Kurs'!K$8)^(12/COUNT('1-Kurs'!J$9:J224))-1</f>
        <v>-6.9138361468824794E-2</v>
      </c>
      <c r="L212" s="31">
        <f>('1-Kurs'!L224/'1-Kurs'!L$8)^(12/COUNT('1-Kurs'!K$9:K224))-1</f>
        <v>1.9931589964236496E-2</v>
      </c>
      <c r="M212" s="31">
        <f>('1-Kurs'!M224/'1-Kurs'!M$8)^(12/COUNT('1-Kurs'!L$9:L224))-1</f>
        <v>-8.1025139874778218E-2</v>
      </c>
      <c r="N212" s="31">
        <f>('1-Kurs'!N224/'1-Kurs'!N$8)^(12/COUNT('1-Kurs'!M$9:M224))-1</f>
        <v>5.7281776244368254E-2</v>
      </c>
      <c r="O212" s="31">
        <f>('1-Kurs'!O224/'1-Kurs'!O$8)^(12/COUNT('1-Kurs'!N$9:N224))-1</f>
        <v>5.4041875968697584E-2</v>
      </c>
      <c r="P212" s="31">
        <f>('1-Kurs'!P224/'1-Kurs'!P$8)^(12/COUNT('1-Kurs'!O$9:O224))-1</f>
        <v>5.4813291280583654E-2</v>
      </c>
      <c r="Q212" s="31">
        <f>('1-Kurs'!Q224/'1-Kurs'!Q$8)^(12/COUNT('1-Kurs'!P$9:P224))-1</f>
        <v>9.4814021114506764E-2</v>
      </c>
      <c r="R212" s="31">
        <f>('1-Kurs'!R224/'1-Kurs'!R$8)^(12/COUNT('1-Kurs'!Q$9:Q224))-1</f>
        <v>1.1546657346821254E-2</v>
      </c>
      <c r="S212" s="31">
        <f>('1-Kurs'!S224/'1-Kurs'!S$8)^(12/COUNT('1-Kurs'!R$9:R224))-1</f>
        <v>4.7214733850814428E-2</v>
      </c>
      <c r="T212" s="31">
        <f>('1-Kurs'!T224/'1-Kurs'!T$8)^(12/COUNT('1-Kurs'!S$9:S224))-1</f>
        <v>7.4790743743294863E-2</v>
      </c>
      <c r="U212" s="31">
        <f>('1-Kurs'!U224/'1-Kurs'!U$8)^(12/COUNT('1-Kurs'!T$9:T224))-1</f>
        <v>-3.1441510500375247E-2</v>
      </c>
      <c r="V212" s="31">
        <f>('1-Kurs'!V224/'1-Kurs'!V$8)^(12/COUNT('1-Kurs'!U$9:U224))-1</f>
        <v>9.3545720681443845E-2</v>
      </c>
      <c r="W212" s="31">
        <f>('1-Kurs'!W224/'1-Kurs'!W$8)^(12/COUNT('1-Kurs'!V$9:V224))-1</f>
        <v>-4.3723229070335989E-4</v>
      </c>
      <c r="X212" s="31">
        <f>('1-Kurs'!X224/'1-Kurs'!X$8)^(12/COUNT('1-Kurs'!W$9:W224))-1</f>
        <v>-1.7961938666119948E-2</v>
      </c>
      <c r="Y212" s="31">
        <f>('1-Kurs'!Y224/'1-Kurs'!Y$8)^(12/COUNT('1-Kurs'!X$9:X224))-1</f>
        <v>4.5515207187716289E-2</v>
      </c>
      <c r="Z212" s="31">
        <f>('1-Kurs'!Z224/'1-Kurs'!Z$8)^(12/COUNT('1-Kurs'!Y$9:Y224))-1</f>
        <v>9.8827207968581243E-2</v>
      </c>
      <c r="AA212" s="31">
        <f>('1-Kurs'!AA224/'1-Kurs'!AA$8)^(12/COUNT('1-Kurs'!Z$9:Z224))-1</f>
        <v>7.145801025845544E-2</v>
      </c>
      <c r="AB212" s="31">
        <f>('1-Kurs'!AB224/'1-Kurs'!AB$8)^(12/COUNT('1-Kurs'!A$9:A224))-1</f>
        <v>5.6458275443865391E-2</v>
      </c>
      <c r="AC212" s="31">
        <f>('1-Kurs'!AC224/'1-Kurs'!AC$8)^(12/COUNT('1-Kurs'!B$9:B224))-1</f>
        <v>4.8580971031505715E-2</v>
      </c>
      <c r="AD212" s="31">
        <f>SUMPRODUCT(B212:AA212,'1-Kurs'!$B$6:$AA$6)</f>
        <v>2.6027278850141434E-2</v>
      </c>
      <c r="AE212" s="31">
        <f t="shared" si="3"/>
        <v>3.0430996593723957E-2</v>
      </c>
    </row>
    <row r="213" spans="1:31" ht="12.75" customHeight="1" outlineLevel="1" x14ac:dyDescent="0.2">
      <c r="A213" s="9">
        <f>'2-artRendite'!A225</f>
        <v>39843</v>
      </c>
      <c r="B213" s="31">
        <f>('1-Kurs'!B225/'1-Kurs'!B$8)^(12/COUNT('1-Kurs'!A$9:A225))-1</f>
        <v>-1.8945504342153696E-2</v>
      </c>
      <c r="C213" s="31">
        <f>('1-Kurs'!C225/'1-Kurs'!C$8)^(12/COUNT('1-Kurs'!B$9:B225))-1</f>
        <v>0.11126558302079803</v>
      </c>
      <c r="D213" s="31">
        <f>('1-Kurs'!D225/'1-Kurs'!D$8)^(12/COUNT('1-Kurs'!C$9:C225))-1</f>
        <v>-3.8461904187538587E-2</v>
      </c>
      <c r="E213" s="31">
        <f>('1-Kurs'!E225/'1-Kurs'!E$8)^(12/COUNT('1-Kurs'!D$9:D225))-1</f>
        <v>6.9404664995746934E-2</v>
      </c>
      <c r="F213" s="31">
        <f>('1-Kurs'!F225/'1-Kurs'!F$8)^(12/COUNT('1-Kurs'!E$9:E225))-1</f>
        <v>-6.440630211624554E-2</v>
      </c>
      <c r="G213" s="31">
        <f>('1-Kurs'!G225/'1-Kurs'!G$8)^(12/COUNT('1-Kurs'!F$9:F225))-1</f>
        <v>-6.9394665129559274E-2</v>
      </c>
      <c r="H213" s="31">
        <f>('1-Kurs'!H225/'1-Kurs'!H$8)^(12/COUNT('1-Kurs'!G$9:G225))-1</f>
        <v>5.0317681145984672E-2</v>
      </c>
      <c r="I213" s="31">
        <f>('1-Kurs'!I225/'1-Kurs'!I$8)^(12/COUNT('1-Kurs'!H$9:H225))-1</f>
        <v>6.3261274799845335E-2</v>
      </c>
      <c r="J213" s="31">
        <f>('1-Kurs'!J225/'1-Kurs'!J$8)^(12/COUNT('1-Kurs'!I$9:I225))-1</f>
        <v>3.7745291686474669E-2</v>
      </c>
      <c r="K213" s="31">
        <f>('1-Kurs'!K225/'1-Kurs'!K$8)^(12/COUNT('1-Kurs'!J$9:J225))-1</f>
        <v>-7.2101218862797412E-2</v>
      </c>
      <c r="L213" s="31">
        <f>('1-Kurs'!L225/'1-Kurs'!L$8)^(12/COUNT('1-Kurs'!K$9:K225))-1</f>
        <v>1.6839935331064648E-2</v>
      </c>
      <c r="M213" s="31">
        <f>('1-Kurs'!M225/'1-Kurs'!M$8)^(12/COUNT('1-Kurs'!L$9:L225))-1</f>
        <v>-9.315538954720648E-2</v>
      </c>
      <c r="N213" s="31">
        <f>('1-Kurs'!N225/'1-Kurs'!N$8)^(12/COUNT('1-Kurs'!M$9:M225))-1</f>
        <v>5.4391449441959949E-2</v>
      </c>
      <c r="O213" s="31">
        <f>('1-Kurs'!O225/'1-Kurs'!O$8)^(12/COUNT('1-Kurs'!N$9:N225))-1</f>
        <v>6.0019988203534602E-2</v>
      </c>
      <c r="P213" s="31">
        <f>('1-Kurs'!P225/'1-Kurs'!P$8)^(12/COUNT('1-Kurs'!O$9:O225))-1</f>
        <v>5.4559975211625922E-2</v>
      </c>
      <c r="Q213" s="31">
        <f>('1-Kurs'!Q225/'1-Kurs'!Q$8)^(12/COUNT('1-Kurs'!P$9:P225))-1</f>
        <v>9.658525024566389E-2</v>
      </c>
      <c r="R213" s="31">
        <f>('1-Kurs'!R225/'1-Kurs'!R$8)^(12/COUNT('1-Kurs'!Q$9:Q225))-1</f>
        <v>1.0032615637413089E-2</v>
      </c>
      <c r="S213" s="31">
        <f>('1-Kurs'!S225/'1-Kurs'!S$8)^(12/COUNT('1-Kurs'!R$9:R225))-1</f>
        <v>5.1075710934245899E-2</v>
      </c>
      <c r="T213" s="31">
        <f>('1-Kurs'!T225/'1-Kurs'!T$8)^(12/COUNT('1-Kurs'!S$9:S225))-1</f>
        <v>8.2435983995916562E-2</v>
      </c>
      <c r="U213" s="31">
        <f>('1-Kurs'!U225/'1-Kurs'!U$8)^(12/COUNT('1-Kurs'!T$9:T225))-1</f>
        <v>-3.5172833395809122E-2</v>
      </c>
      <c r="V213" s="31">
        <f>('1-Kurs'!V225/'1-Kurs'!V$8)^(12/COUNT('1-Kurs'!U$9:U225))-1</f>
        <v>8.3868207918191606E-2</v>
      </c>
      <c r="W213" s="31">
        <f>('1-Kurs'!W225/'1-Kurs'!W$8)^(12/COUNT('1-Kurs'!V$9:V225))-1</f>
        <v>-6.1124321741097276E-3</v>
      </c>
      <c r="X213" s="31">
        <f>('1-Kurs'!X225/'1-Kurs'!X$8)^(12/COUNT('1-Kurs'!W$9:W225))-1</f>
        <v>-1.575364591483841E-2</v>
      </c>
      <c r="Y213" s="31">
        <f>('1-Kurs'!Y225/'1-Kurs'!Y$8)^(12/COUNT('1-Kurs'!X$9:X225))-1</f>
        <v>5.187199027568723E-2</v>
      </c>
      <c r="Z213" s="31">
        <f>('1-Kurs'!Z225/'1-Kurs'!Z$8)^(12/COUNT('1-Kurs'!Y$9:Y225))-1</f>
        <v>0.1014914377160383</v>
      </c>
      <c r="AA213" s="31">
        <f>('1-Kurs'!AA225/'1-Kurs'!AA$8)^(12/COUNT('1-Kurs'!Z$9:Z225))-1</f>
        <v>7.2001644256975306E-2</v>
      </c>
      <c r="AB213" s="31">
        <f>('1-Kurs'!AB225/'1-Kurs'!AB$8)^(12/COUNT('1-Kurs'!A$9:A225))-1</f>
        <v>5.551325212386149E-2</v>
      </c>
      <c r="AC213" s="31">
        <f>('1-Kurs'!AC225/'1-Kurs'!AC$8)^(12/COUNT('1-Kurs'!B$9:B225))-1</f>
        <v>4.5153558528470361E-2</v>
      </c>
      <c r="AD213" s="31">
        <f>SUMPRODUCT(B213:AA213,'1-Kurs'!$B$6:$AA$6)</f>
        <v>2.5140953428727245E-2</v>
      </c>
      <c r="AE213" s="31">
        <f t="shared" si="3"/>
        <v>3.0372298695134244E-2</v>
      </c>
    </row>
    <row r="214" spans="1:31" ht="12.75" customHeight="1" outlineLevel="1" x14ac:dyDescent="0.2">
      <c r="A214" s="9">
        <f>'2-artRendite'!A226</f>
        <v>39871</v>
      </c>
      <c r="B214" s="31">
        <f>('1-Kurs'!B226/'1-Kurs'!B$8)^(12/COUNT('1-Kurs'!A$9:A226))-1</f>
        <v>-1.9560098918635416E-2</v>
      </c>
      <c r="C214" s="31">
        <f>('1-Kurs'!C226/'1-Kurs'!C$8)^(12/COUNT('1-Kurs'!B$9:B226))-1</f>
        <v>0.10799724162847646</v>
      </c>
      <c r="D214" s="31">
        <f>('1-Kurs'!D226/'1-Kurs'!D$8)^(12/COUNT('1-Kurs'!C$9:C226))-1</f>
        <v>-4.2447743978420771E-2</v>
      </c>
      <c r="E214" s="31">
        <f>('1-Kurs'!E226/'1-Kurs'!E$8)^(12/COUNT('1-Kurs'!D$9:D226))-1</f>
        <v>7.1333788251320973E-2</v>
      </c>
      <c r="F214" s="31">
        <f>('1-Kurs'!F226/'1-Kurs'!F$8)^(12/COUNT('1-Kurs'!E$9:E226))-1</f>
        <v>-6.8274607522031849E-2</v>
      </c>
      <c r="G214" s="31">
        <f>('1-Kurs'!G226/'1-Kurs'!G$8)^(12/COUNT('1-Kurs'!F$9:F226))-1</f>
        <v>-7.6929248411619189E-2</v>
      </c>
      <c r="H214" s="31">
        <f>('1-Kurs'!H226/'1-Kurs'!H$8)^(12/COUNT('1-Kurs'!G$9:G226))-1</f>
        <v>5.0965982144901778E-2</v>
      </c>
      <c r="I214" s="31">
        <f>('1-Kurs'!I226/'1-Kurs'!I$8)^(12/COUNT('1-Kurs'!H$9:H226))-1</f>
        <v>5.5214477886942337E-2</v>
      </c>
      <c r="J214" s="31">
        <f>('1-Kurs'!J226/'1-Kurs'!J$8)^(12/COUNT('1-Kurs'!I$9:I226))-1</f>
        <v>3.2542275686888278E-2</v>
      </c>
      <c r="K214" s="31">
        <f>('1-Kurs'!K226/'1-Kurs'!K$8)^(12/COUNT('1-Kurs'!J$9:J226))-1</f>
        <v>-7.3481264676686586E-2</v>
      </c>
      <c r="L214" s="31">
        <f>('1-Kurs'!L226/'1-Kurs'!L$8)^(12/COUNT('1-Kurs'!K$9:K226))-1</f>
        <v>1.7314944202624805E-2</v>
      </c>
      <c r="M214" s="31">
        <f>('1-Kurs'!M226/'1-Kurs'!M$8)^(12/COUNT('1-Kurs'!L$9:L226))-1</f>
        <v>-9.5772036465363919E-2</v>
      </c>
      <c r="N214" s="31">
        <f>('1-Kurs'!N226/'1-Kurs'!N$8)^(12/COUNT('1-Kurs'!M$9:M226))-1</f>
        <v>4.7401108907820122E-2</v>
      </c>
      <c r="O214" s="31">
        <f>('1-Kurs'!O226/'1-Kurs'!O$8)^(12/COUNT('1-Kurs'!N$9:N226))-1</f>
        <v>6.2090317639449832E-2</v>
      </c>
      <c r="P214" s="31">
        <f>('1-Kurs'!P226/'1-Kurs'!P$8)^(12/COUNT('1-Kurs'!O$9:O226))-1</f>
        <v>4.7286011301309383E-2</v>
      </c>
      <c r="Q214" s="31">
        <f>('1-Kurs'!Q226/'1-Kurs'!Q$8)^(12/COUNT('1-Kurs'!P$9:P226))-1</f>
        <v>8.808674667327443E-2</v>
      </c>
      <c r="R214" s="31">
        <f>('1-Kurs'!R226/'1-Kurs'!R$8)^(12/COUNT('1-Kurs'!Q$9:Q226))-1</f>
        <v>6.6302266746678384E-3</v>
      </c>
      <c r="S214" s="31">
        <f>('1-Kurs'!S226/'1-Kurs'!S$8)^(12/COUNT('1-Kurs'!R$9:R226))-1</f>
        <v>5.4184548749969474E-2</v>
      </c>
      <c r="T214" s="31">
        <f>('1-Kurs'!T226/'1-Kurs'!T$8)^(12/COUNT('1-Kurs'!S$9:S226))-1</f>
        <v>8.2446177570076218E-2</v>
      </c>
      <c r="U214" s="31">
        <f>('1-Kurs'!U226/'1-Kurs'!U$8)^(12/COUNT('1-Kurs'!T$9:T226))-1</f>
        <v>-4.0749075725769468E-2</v>
      </c>
      <c r="V214" s="31">
        <f>('1-Kurs'!V226/'1-Kurs'!V$8)^(12/COUNT('1-Kurs'!U$9:U226))-1</f>
        <v>7.6856119726426586E-2</v>
      </c>
      <c r="W214" s="31">
        <f>('1-Kurs'!W226/'1-Kurs'!W$8)^(12/COUNT('1-Kurs'!V$9:V226))-1</f>
        <v>-4.8545728242063158E-3</v>
      </c>
      <c r="X214" s="31">
        <f>('1-Kurs'!X226/'1-Kurs'!X$8)^(12/COUNT('1-Kurs'!W$9:W226))-1</f>
        <v>-2.3029587900039727E-2</v>
      </c>
      <c r="Y214" s="31">
        <f>('1-Kurs'!Y226/'1-Kurs'!Y$8)^(12/COUNT('1-Kurs'!X$9:X226))-1</f>
        <v>4.7258236937860687E-2</v>
      </c>
      <c r="Z214" s="31">
        <f>('1-Kurs'!Z226/'1-Kurs'!Z$8)^(12/COUNT('1-Kurs'!Y$9:Y226))-1</f>
        <v>0.10652119620852551</v>
      </c>
      <c r="AA214" s="31">
        <f>('1-Kurs'!AA226/'1-Kurs'!AA$8)^(12/COUNT('1-Kurs'!Z$9:Z226))-1</f>
        <v>7.3129383025809291E-2</v>
      </c>
      <c r="AB214" s="31">
        <f>('1-Kurs'!AB226/'1-Kurs'!AB$8)^(12/COUNT('1-Kurs'!A$9:A226))-1</f>
        <v>5.261796848398026E-2</v>
      </c>
      <c r="AC214" s="31">
        <f>('1-Kurs'!AC226/'1-Kurs'!AC$8)^(12/COUNT('1-Kurs'!B$9:B226))-1</f>
        <v>4.2336761906432097E-2</v>
      </c>
      <c r="AD214" s="31">
        <f>SUMPRODUCT(B214:AA214,'1-Kurs'!$B$6:$AA$6)</f>
        <v>2.2390790261291184E-2</v>
      </c>
      <c r="AE214" s="31">
        <f t="shared" si="3"/>
        <v>3.0227178222689076E-2</v>
      </c>
    </row>
    <row r="215" spans="1:31" ht="12.75" customHeight="1" outlineLevel="1" x14ac:dyDescent="0.2">
      <c r="A215" s="9">
        <f>'2-artRendite'!A227</f>
        <v>39903</v>
      </c>
      <c r="B215" s="31">
        <f>('1-Kurs'!B227/'1-Kurs'!B$8)^(12/COUNT('1-Kurs'!A$9:A227))-1</f>
        <v>-1.8082855556816213E-2</v>
      </c>
      <c r="C215" s="31">
        <f>('1-Kurs'!C227/'1-Kurs'!C$8)^(12/COUNT('1-Kurs'!B$9:B227))-1</f>
        <v>0.1102834500185621</v>
      </c>
      <c r="D215" s="31">
        <f>('1-Kurs'!D227/'1-Kurs'!D$8)^(12/COUNT('1-Kurs'!C$9:C227))-1</f>
        <v>-4.0469419326813472E-2</v>
      </c>
      <c r="E215" s="31">
        <f>('1-Kurs'!E227/'1-Kurs'!E$8)^(12/COUNT('1-Kurs'!D$9:D227))-1</f>
        <v>8.1708498874186519E-2</v>
      </c>
      <c r="F215" s="31">
        <f>('1-Kurs'!F227/'1-Kurs'!F$8)^(12/COUNT('1-Kurs'!E$9:E227))-1</f>
        <v>-6.1816354051275391E-2</v>
      </c>
      <c r="G215" s="31">
        <f>('1-Kurs'!G227/'1-Kurs'!G$8)^(12/COUNT('1-Kurs'!F$9:F227))-1</f>
        <v>-7.2951671216633929E-2</v>
      </c>
      <c r="H215" s="31">
        <f>('1-Kurs'!H227/'1-Kurs'!H$8)^(12/COUNT('1-Kurs'!G$9:G227))-1</f>
        <v>4.9525515478890059E-2</v>
      </c>
      <c r="I215" s="31">
        <f>('1-Kurs'!I227/'1-Kurs'!I$8)^(12/COUNT('1-Kurs'!H$9:H227))-1</f>
        <v>5.8937416133900022E-2</v>
      </c>
      <c r="J215" s="31">
        <f>('1-Kurs'!J227/'1-Kurs'!J$8)^(12/COUNT('1-Kurs'!I$9:I227))-1</f>
        <v>3.3727685053818179E-2</v>
      </c>
      <c r="K215" s="31">
        <f>('1-Kurs'!K227/'1-Kurs'!K$8)^(12/COUNT('1-Kurs'!J$9:J227))-1</f>
        <v>-7.2934671888590152E-2</v>
      </c>
      <c r="L215" s="31">
        <f>('1-Kurs'!L227/'1-Kurs'!L$8)^(12/COUNT('1-Kurs'!K$9:K227))-1</f>
        <v>1.5565686492735598E-2</v>
      </c>
      <c r="M215" s="31">
        <f>('1-Kurs'!M227/'1-Kurs'!M$8)^(12/COUNT('1-Kurs'!L$9:L227))-1</f>
        <v>-0.10151124597306727</v>
      </c>
      <c r="N215" s="31">
        <f>('1-Kurs'!N227/'1-Kurs'!N$8)^(12/COUNT('1-Kurs'!M$9:M227))-1</f>
        <v>4.6109500086034538E-2</v>
      </c>
      <c r="O215" s="31">
        <f>('1-Kurs'!O227/'1-Kurs'!O$8)^(12/COUNT('1-Kurs'!N$9:N227))-1</f>
        <v>6.125405596167588E-2</v>
      </c>
      <c r="P215" s="31">
        <f>('1-Kurs'!P227/'1-Kurs'!P$8)^(12/COUNT('1-Kurs'!O$9:O227))-1</f>
        <v>5.2126118394882681E-2</v>
      </c>
      <c r="Q215" s="31">
        <f>('1-Kurs'!Q227/'1-Kurs'!Q$8)^(12/COUNT('1-Kurs'!P$9:P227))-1</f>
        <v>9.3076493907982005E-2</v>
      </c>
      <c r="R215" s="31">
        <f>('1-Kurs'!R227/'1-Kurs'!R$8)^(12/COUNT('1-Kurs'!Q$9:Q227))-1</f>
        <v>1.0901047769978245E-2</v>
      </c>
      <c r="S215" s="31">
        <f>('1-Kurs'!S227/'1-Kurs'!S$8)^(12/COUNT('1-Kurs'!R$9:R227))-1</f>
        <v>4.9313836213356943E-2</v>
      </c>
      <c r="T215" s="31">
        <f>('1-Kurs'!T227/'1-Kurs'!T$8)^(12/COUNT('1-Kurs'!S$9:S227))-1</f>
        <v>8.4141551892586985E-2</v>
      </c>
      <c r="U215" s="31">
        <f>('1-Kurs'!U227/'1-Kurs'!U$8)^(12/COUNT('1-Kurs'!T$9:T227))-1</f>
        <v>-3.9432330453222142E-2</v>
      </c>
      <c r="V215" s="31">
        <f>('1-Kurs'!V227/'1-Kurs'!V$8)^(12/COUNT('1-Kurs'!U$9:U227))-1</f>
        <v>7.9896272943140501E-2</v>
      </c>
      <c r="W215" s="31">
        <f>('1-Kurs'!W227/'1-Kurs'!W$8)^(12/COUNT('1-Kurs'!V$9:V227))-1</f>
        <v>3.3418551820234565E-3</v>
      </c>
      <c r="X215" s="31">
        <f>('1-Kurs'!X227/'1-Kurs'!X$8)^(12/COUNT('1-Kurs'!W$9:W227))-1</f>
        <v>-1.8805966675315755E-2</v>
      </c>
      <c r="Y215" s="31">
        <f>('1-Kurs'!Y227/'1-Kurs'!Y$8)^(12/COUNT('1-Kurs'!X$9:X227))-1</f>
        <v>5.7993155980169631E-2</v>
      </c>
      <c r="Z215" s="31">
        <f>('1-Kurs'!Z227/'1-Kurs'!Z$8)^(12/COUNT('1-Kurs'!Y$9:Y227))-1</f>
        <v>0.10816952843978056</v>
      </c>
      <c r="AA215" s="31">
        <f>('1-Kurs'!AA227/'1-Kurs'!AA$8)^(12/COUNT('1-Kurs'!Z$9:Z227))-1</f>
        <v>7.0028750184705446E-2</v>
      </c>
      <c r="AB215" s="31">
        <f>('1-Kurs'!AB227/'1-Kurs'!AB$8)^(12/COUNT('1-Kurs'!A$9:A227))-1</f>
        <v>5.4895097701070483E-2</v>
      </c>
      <c r="AC215" s="31">
        <f>('1-Kurs'!AC227/'1-Kurs'!AC$8)^(12/COUNT('1-Kurs'!B$9:B227))-1</f>
        <v>4.4162648810532668E-2</v>
      </c>
      <c r="AD215" s="31">
        <f>SUMPRODUCT(B215:AA215,'1-Kurs'!$B$6:$AA$6)</f>
        <v>2.4619073225641348E-2</v>
      </c>
      <c r="AE215" s="31">
        <f t="shared" si="3"/>
        <v>3.0276024475429136E-2</v>
      </c>
    </row>
    <row r="216" spans="1:31" ht="12.75" customHeight="1" outlineLevel="1" x14ac:dyDescent="0.2">
      <c r="A216" s="9">
        <f>'2-artRendite'!A228</f>
        <v>39933</v>
      </c>
      <c r="B216" s="31">
        <f>('1-Kurs'!B228/'1-Kurs'!B$8)^(12/COUNT('1-Kurs'!A$9:A228))-1</f>
        <v>-1.4594050417786275E-2</v>
      </c>
      <c r="C216" s="31">
        <f>('1-Kurs'!C228/'1-Kurs'!C$8)^(12/COUNT('1-Kurs'!B$9:B228))-1</f>
        <v>0.10971775094828895</v>
      </c>
      <c r="D216" s="31">
        <f>('1-Kurs'!D228/'1-Kurs'!D$8)^(12/COUNT('1-Kurs'!C$9:C228))-1</f>
        <v>-4.1121868729184996E-2</v>
      </c>
      <c r="E216" s="31">
        <f>('1-Kurs'!E228/'1-Kurs'!E$8)^(12/COUNT('1-Kurs'!D$9:D228))-1</f>
        <v>8.7122255432327433E-2</v>
      </c>
      <c r="F216" s="31">
        <f>('1-Kurs'!F228/'1-Kurs'!F$8)^(12/COUNT('1-Kurs'!E$9:E228))-1</f>
        <v>-6.2942408009426742E-2</v>
      </c>
      <c r="G216" s="31">
        <f>('1-Kurs'!G228/'1-Kurs'!G$8)^(12/COUNT('1-Kurs'!F$9:F228))-1</f>
        <v>-6.5400652769602385E-2</v>
      </c>
      <c r="H216" s="31">
        <f>('1-Kurs'!H228/'1-Kurs'!H$8)^(12/COUNT('1-Kurs'!G$9:G228))-1</f>
        <v>4.7174785206540948E-2</v>
      </c>
      <c r="I216" s="31">
        <f>('1-Kurs'!I228/'1-Kurs'!I$8)^(12/COUNT('1-Kurs'!H$9:H228))-1</f>
        <v>5.6333720316768865E-2</v>
      </c>
      <c r="J216" s="31">
        <f>('1-Kurs'!J228/'1-Kurs'!J$8)^(12/COUNT('1-Kurs'!I$9:I228))-1</f>
        <v>3.373753652157907E-2</v>
      </c>
      <c r="K216" s="31">
        <f>('1-Kurs'!K228/'1-Kurs'!K$8)^(12/COUNT('1-Kurs'!J$9:J228))-1</f>
        <v>-7.8415019928752105E-2</v>
      </c>
      <c r="L216" s="31">
        <f>('1-Kurs'!L228/'1-Kurs'!L$8)^(12/COUNT('1-Kurs'!K$9:K228))-1</f>
        <v>1.6042286952960838E-2</v>
      </c>
      <c r="M216" s="31">
        <f>('1-Kurs'!M228/'1-Kurs'!M$8)^(12/COUNT('1-Kurs'!L$9:L228))-1</f>
        <v>-0.10842098396074895</v>
      </c>
      <c r="N216" s="31">
        <f>('1-Kurs'!N228/'1-Kurs'!N$8)^(12/COUNT('1-Kurs'!M$9:M228))-1</f>
        <v>5.553512126244331E-2</v>
      </c>
      <c r="O216" s="31">
        <f>('1-Kurs'!O228/'1-Kurs'!O$8)^(12/COUNT('1-Kurs'!N$9:N228))-1</f>
        <v>5.7831795659261331E-2</v>
      </c>
      <c r="P216" s="31">
        <f>('1-Kurs'!P228/'1-Kurs'!P$8)^(12/COUNT('1-Kurs'!O$9:O228))-1</f>
        <v>5.8058440311131276E-2</v>
      </c>
      <c r="Q216" s="31">
        <f>('1-Kurs'!Q228/'1-Kurs'!Q$8)^(12/COUNT('1-Kurs'!P$9:P228))-1</f>
        <v>0.1002785211573205</v>
      </c>
      <c r="R216" s="31">
        <f>('1-Kurs'!R228/'1-Kurs'!R$8)^(12/COUNT('1-Kurs'!Q$9:Q228))-1</f>
        <v>1.4970835954351669E-2</v>
      </c>
      <c r="S216" s="31">
        <f>('1-Kurs'!S228/'1-Kurs'!S$8)^(12/COUNT('1-Kurs'!R$9:R228))-1</f>
        <v>5.3912356175883636E-2</v>
      </c>
      <c r="T216" s="31">
        <f>('1-Kurs'!T228/'1-Kurs'!T$8)^(12/COUNT('1-Kurs'!S$9:S228))-1</f>
        <v>8.4412086793425489E-2</v>
      </c>
      <c r="U216" s="31">
        <f>('1-Kurs'!U228/'1-Kurs'!U$8)^(12/COUNT('1-Kurs'!T$9:T228))-1</f>
        <v>-4.0030047493934906E-2</v>
      </c>
      <c r="V216" s="31">
        <f>('1-Kurs'!V228/'1-Kurs'!V$8)^(12/COUNT('1-Kurs'!U$9:U228))-1</f>
        <v>7.6801683678565436E-2</v>
      </c>
      <c r="W216" s="31">
        <f>('1-Kurs'!W228/'1-Kurs'!W$8)^(12/COUNT('1-Kurs'!V$9:V228))-1</f>
        <v>7.152257089434011E-3</v>
      </c>
      <c r="X216" s="31">
        <f>('1-Kurs'!X228/'1-Kurs'!X$8)^(12/COUNT('1-Kurs'!W$9:W228))-1</f>
        <v>-2.3994910679835835E-2</v>
      </c>
      <c r="Y216" s="31">
        <f>('1-Kurs'!Y228/'1-Kurs'!Y$8)^(12/COUNT('1-Kurs'!X$9:X228))-1</f>
        <v>6.0225550270483152E-2</v>
      </c>
      <c r="Z216" s="31">
        <f>('1-Kurs'!Z228/'1-Kurs'!Z$8)^(12/COUNT('1-Kurs'!Y$9:Y228))-1</f>
        <v>0.10646155943517499</v>
      </c>
      <c r="AA216" s="31">
        <f>('1-Kurs'!AA228/'1-Kurs'!AA$8)^(12/COUNT('1-Kurs'!Z$9:Z228))-1</f>
        <v>8.0199728302933426E-2</v>
      </c>
      <c r="AB216" s="31">
        <f>('1-Kurs'!AB228/'1-Kurs'!AB$8)^(12/COUNT('1-Kurs'!A$9:A228))-1</f>
        <v>5.6087826142577235E-2</v>
      </c>
      <c r="AC216" s="31">
        <f>('1-Kurs'!AC228/'1-Kurs'!AC$8)^(12/COUNT('1-Kurs'!B$9:B228))-1</f>
        <v>4.4373705599933144E-2</v>
      </c>
      <c r="AD216" s="31">
        <f>SUMPRODUCT(B216:AA216,'1-Kurs'!$B$6:$AA$6)</f>
        <v>2.5809551133830856E-2</v>
      </c>
      <c r="AE216" s="31">
        <f t="shared" si="3"/>
        <v>3.0278275008746379E-2</v>
      </c>
    </row>
    <row r="217" spans="1:31" ht="12.75" customHeight="1" outlineLevel="1" x14ac:dyDescent="0.2">
      <c r="A217" s="9">
        <f>'2-artRendite'!A229</f>
        <v>39962</v>
      </c>
      <c r="B217" s="31">
        <f>('1-Kurs'!B229/'1-Kurs'!B$8)^(12/COUNT('1-Kurs'!A$9:A229))-1</f>
        <v>-1.6917236089538767E-2</v>
      </c>
      <c r="C217" s="31">
        <f>('1-Kurs'!C229/'1-Kurs'!C$8)^(12/COUNT('1-Kurs'!B$9:B229))-1</f>
        <v>0.12267138883737871</v>
      </c>
      <c r="D217" s="31">
        <f>('1-Kurs'!D229/'1-Kurs'!D$8)^(12/COUNT('1-Kurs'!C$9:C229))-1</f>
        <v>-3.2029367494150418E-2</v>
      </c>
      <c r="E217" s="31">
        <f>('1-Kurs'!E229/'1-Kurs'!E$8)^(12/COUNT('1-Kurs'!D$9:D229))-1</f>
        <v>9.0899850120983228E-2</v>
      </c>
      <c r="F217" s="31">
        <f>('1-Kurs'!F229/'1-Kurs'!F$8)^(12/COUNT('1-Kurs'!E$9:E229))-1</f>
        <v>-5.8678979903125317E-2</v>
      </c>
      <c r="G217" s="31">
        <f>('1-Kurs'!G229/'1-Kurs'!G$8)^(12/COUNT('1-Kurs'!F$9:F229))-1</f>
        <v>-6.2714172300328164E-2</v>
      </c>
      <c r="H217" s="31">
        <f>('1-Kurs'!H229/'1-Kurs'!H$8)^(12/COUNT('1-Kurs'!G$9:G229))-1</f>
        <v>5.2276522602210163E-2</v>
      </c>
      <c r="I217" s="31">
        <f>('1-Kurs'!I229/'1-Kurs'!I$8)^(12/COUNT('1-Kurs'!H$9:H229))-1</f>
        <v>6.7780495642792316E-2</v>
      </c>
      <c r="J217" s="31">
        <f>('1-Kurs'!J229/'1-Kurs'!J$8)^(12/COUNT('1-Kurs'!I$9:I229))-1</f>
        <v>4.2674295857457079E-2</v>
      </c>
      <c r="K217" s="31">
        <f>('1-Kurs'!K229/'1-Kurs'!K$8)^(12/COUNT('1-Kurs'!J$9:J229))-1</f>
        <v>-7.8740989215805968E-2</v>
      </c>
      <c r="L217" s="31">
        <f>('1-Kurs'!L229/'1-Kurs'!L$8)^(12/COUNT('1-Kurs'!K$9:K229))-1</f>
        <v>1.5198706556713626E-2</v>
      </c>
      <c r="M217" s="31">
        <f>('1-Kurs'!M229/'1-Kurs'!M$8)^(12/COUNT('1-Kurs'!L$9:L229))-1</f>
        <v>-0.10372037085296359</v>
      </c>
      <c r="N217" s="31">
        <f>('1-Kurs'!N229/'1-Kurs'!N$8)^(12/COUNT('1-Kurs'!M$9:M229))-1</f>
        <v>6.5383895796571778E-2</v>
      </c>
      <c r="O217" s="31">
        <f>('1-Kurs'!O229/'1-Kurs'!O$8)^(12/COUNT('1-Kurs'!N$9:N229))-1</f>
        <v>7.122684652214506E-2</v>
      </c>
      <c r="P217" s="31">
        <f>('1-Kurs'!P229/'1-Kurs'!P$8)^(12/COUNT('1-Kurs'!O$9:O229))-1</f>
        <v>6.444318342957911E-2</v>
      </c>
      <c r="Q217" s="31">
        <f>('1-Kurs'!Q229/'1-Kurs'!Q$8)^(12/COUNT('1-Kurs'!P$9:P229))-1</f>
        <v>0.10857230185499955</v>
      </c>
      <c r="R217" s="31">
        <f>('1-Kurs'!R229/'1-Kurs'!R$8)^(12/COUNT('1-Kurs'!Q$9:Q229))-1</f>
        <v>1.8623770064114531E-2</v>
      </c>
      <c r="S217" s="31">
        <f>('1-Kurs'!S229/'1-Kurs'!S$8)^(12/COUNT('1-Kurs'!R$9:R229))-1</f>
        <v>5.8345790121074881E-2</v>
      </c>
      <c r="T217" s="31">
        <f>('1-Kurs'!T229/'1-Kurs'!T$8)^(12/COUNT('1-Kurs'!S$9:S229))-1</f>
        <v>9.9023227288185689E-2</v>
      </c>
      <c r="U217" s="31">
        <f>('1-Kurs'!U229/'1-Kurs'!U$8)^(12/COUNT('1-Kurs'!T$9:T229))-1</f>
        <v>-3.0830702202876092E-2</v>
      </c>
      <c r="V217" s="31">
        <f>('1-Kurs'!V229/'1-Kurs'!V$8)^(12/COUNT('1-Kurs'!U$9:U229))-1</f>
        <v>9.0434747874672761E-2</v>
      </c>
      <c r="W217" s="31">
        <f>('1-Kurs'!W229/'1-Kurs'!W$8)^(12/COUNT('1-Kurs'!V$9:V229))-1</f>
        <v>1.1988852930594263E-2</v>
      </c>
      <c r="X217" s="31">
        <f>('1-Kurs'!X229/'1-Kurs'!X$8)^(12/COUNT('1-Kurs'!W$9:W229))-1</f>
        <v>-1.9317057837824114E-2</v>
      </c>
      <c r="Y217" s="31">
        <f>('1-Kurs'!Y229/'1-Kurs'!Y$8)^(12/COUNT('1-Kurs'!X$9:X229))-1</f>
        <v>6.949375856582729E-2</v>
      </c>
      <c r="Z217" s="31">
        <f>('1-Kurs'!Z229/'1-Kurs'!Z$8)^(12/COUNT('1-Kurs'!Y$9:Y229))-1</f>
        <v>0.11063924798051605</v>
      </c>
      <c r="AA217" s="31">
        <f>('1-Kurs'!AA229/'1-Kurs'!AA$8)^(12/COUNT('1-Kurs'!Z$9:Z229))-1</f>
        <v>8.836063907012659E-2</v>
      </c>
      <c r="AB217" s="31">
        <f>('1-Kurs'!AB229/'1-Kurs'!AB$8)^(12/COUNT('1-Kurs'!A$9:A229))-1</f>
        <v>6.2884034023518165E-2</v>
      </c>
      <c r="AC217" s="31">
        <f>('1-Kurs'!AC229/'1-Kurs'!AC$8)^(12/COUNT('1-Kurs'!B$9:B229))-1</f>
        <v>5.112323385853923E-2</v>
      </c>
      <c r="AD217" s="31">
        <f>SUMPRODUCT(B217:AA217,'1-Kurs'!$B$6:$AA$6)</f>
        <v>3.2503409431512705E-2</v>
      </c>
      <c r="AE217" s="31">
        <f t="shared" si="3"/>
        <v>3.038062459200546E-2</v>
      </c>
    </row>
    <row r="218" spans="1:31" ht="12.75" customHeight="1" outlineLevel="1" x14ac:dyDescent="0.2">
      <c r="A218" s="9">
        <f>'2-artRendite'!A230</f>
        <v>39994</v>
      </c>
      <c r="B218" s="31">
        <f>('1-Kurs'!B230/'1-Kurs'!B$8)^(12/COUNT('1-Kurs'!A$9:A230))-1</f>
        <v>-1.046416919743931E-2</v>
      </c>
      <c r="C218" s="31">
        <f>('1-Kurs'!C230/'1-Kurs'!C$8)^(12/COUNT('1-Kurs'!B$9:B230))-1</f>
        <v>0.12485056075675272</v>
      </c>
      <c r="D218" s="31">
        <f>('1-Kurs'!D230/'1-Kurs'!D$8)^(12/COUNT('1-Kurs'!C$9:C230))-1</f>
        <v>-3.9798108676407318E-2</v>
      </c>
      <c r="E218" s="31">
        <f>('1-Kurs'!E230/'1-Kurs'!E$8)^(12/COUNT('1-Kurs'!D$9:D230))-1</f>
        <v>9.2175913171775203E-2</v>
      </c>
      <c r="F218" s="31">
        <f>('1-Kurs'!F230/'1-Kurs'!F$8)^(12/COUNT('1-Kurs'!E$9:E230))-1</f>
        <v>-6.9980711816977736E-2</v>
      </c>
      <c r="G218" s="31">
        <f>('1-Kurs'!G230/'1-Kurs'!G$8)^(12/COUNT('1-Kurs'!F$9:F230))-1</f>
        <v>-6.6078888359758725E-2</v>
      </c>
      <c r="H218" s="31">
        <f>('1-Kurs'!H230/'1-Kurs'!H$8)^(12/COUNT('1-Kurs'!G$9:G230))-1</f>
        <v>4.8893973719783101E-2</v>
      </c>
      <c r="I218" s="31">
        <f>('1-Kurs'!I230/'1-Kurs'!I$8)^(12/COUNT('1-Kurs'!H$9:H230))-1</f>
        <v>7.0470877634421836E-2</v>
      </c>
      <c r="J218" s="31">
        <f>('1-Kurs'!J230/'1-Kurs'!J$8)^(12/COUNT('1-Kurs'!I$9:I230))-1</f>
        <v>3.2096709694774184E-2</v>
      </c>
      <c r="K218" s="31">
        <f>('1-Kurs'!K230/'1-Kurs'!K$8)^(12/COUNT('1-Kurs'!J$9:J230))-1</f>
        <v>-8.3564682230458764E-2</v>
      </c>
      <c r="L218" s="31">
        <f>('1-Kurs'!L230/'1-Kurs'!L$8)^(12/COUNT('1-Kurs'!K$9:K230))-1</f>
        <v>1.7390754425913979E-2</v>
      </c>
      <c r="M218" s="31">
        <f>('1-Kurs'!M230/'1-Kurs'!M$8)^(12/COUNT('1-Kurs'!L$9:L230))-1</f>
        <v>-0.10585287225411633</v>
      </c>
      <c r="N218" s="31">
        <f>('1-Kurs'!N230/'1-Kurs'!N$8)^(12/COUNT('1-Kurs'!M$9:M230))-1</f>
        <v>7.0595512448644815E-2</v>
      </c>
      <c r="O218" s="31">
        <f>('1-Kurs'!O230/'1-Kurs'!O$8)^(12/COUNT('1-Kurs'!N$9:N230))-1</f>
        <v>6.2822667324046844E-2</v>
      </c>
      <c r="P218" s="31">
        <f>('1-Kurs'!P230/'1-Kurs'!P$8)^(12/COUNT('1-Kurs'!O$9:O230))-1</f>
        <v>6.1898644892254717E-2</v>
      </c>
      <c r="Q218" s="31">
        <f>('1-Kurs'!Q230/'1-Kurs'!Q$8)^(12/COUNT('1-Kurs'!P$9:P230))-1</f>
        <v>0.1084999275780929</v>
      </c>
      <c r="R218" s="31">
        <f>('1-Kurs'!R230/'1-Kurs'!R$8)^(12/COUNT('1-Kurs'!Q$9:Q230))-1</f>
        <v>1.2732382068313397E-2</v>
      </c>
      <c r="S218" s="31">
        <f>('1-Kurs'!S230/'1-Kurs'!S$8)^(12/COUNT('1-Kurs'!R$9:R230))-1</f>
        <v>6.1938200651480146E-2</v>
      </c>
      <c r="T218" s="31">
        <f>('1-Kurs'!T230/'1-Kurs'!T$8)^(12/COUNT('1-Kurs'!S$9:S230))-1</f>
        <v>9.9480086532088841E-2</v>
      </c>
      <c r="U218" s="31">
        <f>('1-Kurs'!U230/'1-Kurs'!U$8)^(12/COUNT('1-Kurs'!T$9:T230))-1</f>
        <v>-4.1617826205388453E-2</v>
      </c>
      <c r="V218" s="31">
        <f>('1-Kurs'!V230/'1-Kurs'!V$8)^(12/COUNT('1-Kurs'!U$9:U230))-1</f>
        <v>9.2489065422114658E-2</v>
      </c>
      <c r="W218" s="31">
        <f>('1-Kurs'!W230/'1-Kurs'!W$8)^(12/COUNT('1-Kurs'!V$9:V230))-1</f>
        <v>1.0962938469415207E-2</v>
      </c>
      <c r="X218" s="31">
        <f>('1-Kurs'!X230/'1-Kurs'!X$8)^(12/COUNT('1-Kurs'!W$9:W230))-1</f>
        <v>-2.1255874767449723E-2</v>
      </c>
      <c r="Y218" s="31">
        <f>('1-Kurs'!Y230/'1-Kurs'!Y$8)^(12/COUNT('1-Kurs'!X$9:X230))-1</f>
        <v>7.3216020742916443E-2</v>
      </c>
      <c r="Z218" s="31">
        <f>('1-Kurs'!Z230/'1-Kurs'!Z$8)^(12/COUNT('1-Kurs'!Y$9:Y230))-1</f>
        <v>0.10927863074449196</v>
      </c>
      <c r="AA218" s="31">
        <f>('1-Kurs'!AA230/'1-Kurs'!AA$8)^(12/COUNT('1-Kurs'!Z$9:Z230))-1</f>
        <v>8.7939475369279929E-2</v>
      </c>
      <c r="AB218" s="31">
        <f>('1-Kurs'!AB230/'1-Kurs'!AB$8)^(12/COUNT('1-Kurs'!A$9:A230))-1</f>
        <v>6.1006004948731762E-2</v>
      </c>
      <c r="AC218" s="31">
        <f>('1-Kurs'!AC230/'1-Kurs'!AC$8)^(12/COUNT('1-Kurs'!B$9:B230))-1</f>
        <v>4.9796433217883962E-2</v>
      </c>
      <c r="AD218" s="31">
        <f>SUMPRODUCT(B218:AA218,'1-Kurs'!$B$6:$AA$6)</f>
        <v>3.0735354159175561E-2</v>
      </c>
      <c r="AE218" s="31">
        <f t="shared" si="3"/>
        <v>3.0270650789556201E-2</v>
      </c>
    </row>
    <row r="219" spans="1:31" ht="12.75" customHeight="1" outlineLevel="1" x14ac:dyDescent="0.2">
      <c r="A219" s="9">
        <f>'2-artRendite'!A231</f>
        <v>40025</v>
      </c>
      <c r="B219" s="31">
        <f>('1-Kurs'!B231/'1-Kurs'!B$8)^(12/COUNT('1-Kurs'!A$9:A231))-1</f>
        <v>-2.562836198059748E-3</v>
      </c>
      <c r="C219" s="31">
        <f>('1-Kurs'!C231/'1-Kurs'!C$8)^(12/COUNT('1-Kurs'!B$9:B231))-1</f>
        <v>0.12554818304695936</v>
      </c>
      <c r="D219" s="31">
        <f>('1-Kurs'!D231/'1-Kurs'!D$8)^(12/COUNT('1-Kurs'!C$9:C231))-1</f>
        <v>-3.6291352339592131E-2</v>
      </c>
      <c r="E219" s="31">
        <f>('1-Kurs'!E231/'1-Kurs'!E$8)^(12/COUNT('1-Kurs'!D$9:D231))-1</f>
        <v>0.1002374464117437</v>
      </c>
      <c r="F219" s="31">
        <f>('1-Kurs'!F231/'1-Kurs'!F$8)^(12/COUNT('1-Kurs'!E$9:E231))-1</f>
        <v>-7.1831913230110844E-2</v>
      </c>
      <c r="G219" s="31">
        <f>('1-Kurs'!G231/'1-Kurs'!G$8)^(12/COUNT('1-Kurs'!F$9:F231))-1</f>
        <v>-6.3608110286862751E-2</v>
      </c>
      <c r="H219" s="31">
        <f>('1-Kurs'!H231/'1-Kurs'!H$8)^(12/COUNT('1-Kurs'!G$9:G231))-1</f>
        <v>5.0207341606842926E-2</v>
      </c>
      <c r="I219" s="31">
        <f>('1-Kurs'!I231/'1-Kurs'!I$8)^(12/COUNT('1-Kurs'!H$9:H231))-1</f>
        <v>6.9999650866600316E-2</v>
      </c>
      <c r="J219" s="31">
        <f>('1-Kurs'!J231/'1-Kurs'!J$8)^(12/COUNT('1-Kurs'!I$9:I231))-1</f>
        <v>2.9938398010787459E-2</v>
      </c>
      <c r="K219" s="31">
        <f>('1-Kurs'!K231/'1-Kurs'!K$8)^(12/COUNT('1-Kurs'!J$9:J231))-1</f>
        <v>-8.531065757811751E-2</v>
      </c>
      <c r="L219" s="31">
        <f>('1-Kurs'!L231/'1-Kurs'!L$8)^(12/COUNT('1-Kurs'!K$9:K231))-1</f>
        <v>1.7117781022643719E-2</v>
      </c>
      <c r="M219" s="31">
        <f>('1-Kurs'!M231/'1-Kurs'!M$8)^(12/COUNT('1-Kurs'!L$9:L231))-1</f>
        <v>-0.10953799534526854</v>
      </c>
      <c r="N219" s="31">
        <f>('1-Kurs'!N231/'1-Kurs'!N$8)^(12/COUNT('1-Kurs'!M$9:M231))-1</f>
        <v>7.9192393904363945E-2</v>
      </c>
      <c r="O219" s="31">
        <f>('1-Kurs'!O231/'1-Kurs'!O$8)^(12/COUNT('1-Kurs'!N$9:N231))-1</f>
        <v>6.3954383454287056E-2</v>
      </c>
      <c r="P219" s="31">
        <f>('1-Kurs'!P231/'1-Kurs'!P$8)^(12/COUNT('1-Kurs'!O$9:O231))-1</f>
        <v>6.1680244695037523E-2</v>
      </c>
      <c r="Q219" s="31">
        <f>('1-Kurs'!Q231/'1-Kurs'!Q$8)^(12/COUNT('1-Kurs'!P$9:P231))-1</f>
        <v>0.10685854568346675</v>
      </c>
      <c r="R219" s="31">
        <f>('1-Kurs'!R231/'1-Kurs'!R$8)^(12/COUNT('1-Kurs'!Q$9:Q231))-1</f>
        <v>1.2531800160372697E-2</v>
      </c>
      <c r="S219" s="31">
        <f>('1-Kurs'!S231/'1-Kurs'!S$8)^(12/COUNT('1-Kurs'!R$9:R231))-1</f>
        <v>6.4046057151806668E-2</v>
      </c>
      <c r="T219" s="31">
        <f>('1-Kurs'!T231/'1-Kurs'!T$8)^(12/COUNT('1-Kurs'!S$9:S231))-1</f>
        <v>0.10254179161086463</v>
      </c>
      <c r="U219" s="31">
        <f>('1-Kurs'!U231/'1-Kurs'!U$8)^(12/COUNT('1-Kurs'!T$9:T231))-1</f>
        <v>-4.2632298746898334E-2</v>
      </c>
      <c r="V219" s="31">
        <f>('1-Kurs'!V231/'1-Kurs'!V$8)^(12/COUNT('1-Kurs'!U$9:U231))-1</f>
        <v>9.0901464741367732E-2</v>
      </c>
      <c r="W219" s="31">
        <f>('1-Kurs'!W231/'1-Kurs'!W$8)^(12/COUNT('1-Kurs'!V$9:V231))-1</f>
        <v>1.7380501291014427E-2</v>
      </c>
      <c r="X219" s="31">
        <f>('1-Kurs'!X231/'1-Kurs'!X$8)^(12/COUNT('1-Kurs'!W$9:W231))-1</f>
        <v>-1.3662548314597012E-2</v>
      </c>
      <c r="Y219" s="31">
        <f>('1-Kurs'!Y231/'1-Kurs'!Y$8)^(12/COUNT('1-Kurs'!X$9:X231))-1</f>
        <v>7.8722072351208316E-2</v>
      </c>
      <c r="Z219" s="31">
        <f>('1-Kurs'!Z231/'1-Kurs'!Z$8)^(12/COUNT('1-Kurs'!Y$9:Y231))-1</f>
        <v>0.11021079335124506</v>
      </c>
      <c r="AA219" s="31">
        <f>('1-Kurs'!AA231/'1-Kurs'!AA$8)^(12/COUNT('1-Kurs'!Z$9:Z231))-1</f>
        <v>8.6651003909945956E-2</v>
      </c>
      <c r="AB219" s="31">
        <f>('1-Kurs'!AB231/'1-Kurs'!AB$8)^(12/COUNT('1-Kurs'!A$9:A231))-1</f>
        <v>6.265290784162425E-2</v>
      </c>
      <c r="AC219" s="31">
        <f>('1-Kurs'!AC231/'1-Kurs'!AC$8)^(12/COUNT('1-Kurs'!B$9:B231))-1</f>
        <v>5.1365515508067006E-2</v>
      </c>
      <c r="AD219" s="31">
        <f>SUMPRODUCT(B219:AA219,'1-Kurs'!$B$6:$AA$6)</f>
        <v>3.2395466970425051E-2</v>
      </c>
      <c r="AE219" s="31">
        <f t="shared" si="3"/>
        <v>3.02574408711992E-2</v>
      </c>
    </row>
    <row r="220" spans="1:31" ht="12.75" customHeight="1" outlineLevel="1" x14ac:dyDescent="0.2">
      <c r="A220" s="9">
        <f>'2-artRendite'!A232</f>
        <v>40056</v>
      </c>
      <c r="B220" s="31">
        <f>('1-Kurs'!B232/'1-Kurs'!B$8)^(12/COUNT('1-Kurs'!A$9:A232))-1</f>
        <v>-2.6871445770545455E-3</v>
      </c>
      <c r="C220" s="31">
        <f>('1-Kurs'!C232/'1-Kurs'!C$8)^(12/COUNT('1-Kurs'!B$9:B232))-1</f>
        <v>0.12277920677343568</v>
      </c>
      <c r="D220" s="31">
        <f>('1-Kurs'!D232/'1-Kurs'!D$8)^(12/COUNT('1-Kurs'!C$9:C232))-1</f>
        <v>-3.9601377087974399E-2</v>
      </c>
      <c r="E220" s="31">
        <f>('1-Kurs'!E232/'1-Kurs'!E$8)^(12/COUNT('1-Kurs'!D$9:D232))-1</f>
        <v>0.10386373309630215</v>
      </c>
      <c r="F220" s="31">
        <f>('1-Kurs'!F232/'1-Kurs'!F$8)^(12/COUNT('1-Kurs'!E$9:E232))-1</f>
        <v>-7.3816239944174411E-2</v>
      </c>
      <c r="G220" s="31">
        <f>('1-Kurs'!G232/'1-Kurs'!G$8)^(12/COUNT('1-Kurs'!F$9:F232))-1</f>
        <v>-6.356016965769451E-2</v>
      </c>
      <c r="H220" s="31">
        <f>('1-Kurs'!H232/'1-Kurs'!H$8)^(12/COUNT('1-Kurs'!G$9:G232))-1</f>
        <v>4.9850808919704281E-2</v>
      </c>
      <c r="I220" s="31">
        <f>('1-Kurs'!I232/'1-Kurs'!I$8)^(12/COUNT('1-Kurs'!H$9:H232))-1</f>
        <v>6.8132896681538657E-2</v>
      </c>
      <c r="J220" s="31">
        <f>('1-Kurs'!J232/'1-Kurs'!J$8)^(12/COUNT('1-Kurs'!I$9:I232))-1</f>
        <v>2.4155055736090114E-2</v>
      </c>
      <c r="K220" s="31">
        <f>('1-Kurs'!K232/'1-Kurs'!K$8)^(12/COUNT('1-Kurs'!J$9:J232))-1</f>
        <v>-9.0452074800230875E-2</v>
      </c>
      <c r="L220" s="31">
        <f>('1-Kurs'!L232/'1-Kurs'!L$8)^(12/COUNT('1-Kurs'!K$9:K232))-1</f>
        <v>1.4879435860906565E-2</v>
      </c>
      <c r="M220" s="31">
        <f>('1-Kurs'!M232/'1-Kurs'!M$8)^(12/COUNT('1-Kurs'!L$9:L232))-1</f>
        <v>-0.11777880751088265</v>
      </c>
      <c r="N220" s="31">
        <f>('1-Kurs'!N232/'1-Kurs'!N$8)^(12/COUNT('1-Kurs'!M$9:M232))-1</f>
        <v>8.2258881944740292E-2</v>
      </c>
      <c r="O220" s="31">
        <f>('1-Kurs'!O232/'1-Kurs'!O$8)^(12/COUNT('1-Kurs'!N$9:N232))-1</f>
        <v>6.7402835047331244E-2</v>
      </c>
      <c r="P220" s="31">
        <f>('1-Kurs'!P232/'1-Kurs'!P$8)^(12/COUNT('1-Kurs'!O$9:O232))-1</f>
        <v>6.1260374109302074E-2</v>
      </c>
      <c r="Q220" s="31">
        <f>('1-Kurs'!Q232/'1-Kurs'!Q$8)^(12/COUNT('1-Kurs'!P$9:P232))-1</f>
        <v>0.10577155532655991</v>
      </c>
      <c r="R220" s="31">
        <f>('1-Kurs'!R232/'1-Kurs'!R$8)^(12/COUNT('1-Kurs'!Q$9:Q232))-1</f>
        <v>1.2179966867550851E-2</v>
      </c>
      <c r="S220" s="31">
        <f>('1-Kurs'!S232/'1-Kurs'!S$8)^(12/COUNT('1-Kurs'!R$9:R232))-1</f>
        <v>7.9285547977705484E-2</v>
      </c>
      <c r="T220" s="31">
        <f>('1-Kurs'!T232/'1-Kurs'!T$8)^(12/COUNT('1-Kurs'!S$9:S232))-1</f>
        <v>9.9297457528458644E-2</v>
      </c>
      <c r="U220" s="31">
        <f>('1-Kurs'!U232/'1-Kurs'!U$8)^(12/COUNT('1-Kurs'!T$9:T232))-1</f>
        <v>-4.8139663891140771E-2</v>
      </c>
      <c r="V220" s="31">
        <f>('1-Kurs'!V232/'1-Kurs'!V$8)^(12/COUNT('1-Kurs'!U$9:U232))-1</f>
        <v>8.8818795559382879E-2</v>
      </c>
      <c r="W220" s="31">
        <f>('1-Kurs'!W232/'1-Kurs'!W$8)^(12/COUNT('1-Kurs'!V$9:V232))-1</f>
        <v>2.0955510675152222E-2</v>
      </c>
      <c r="X220" s="31">
        <f>('1-Kurs'!X232/'1-Kurs'!X$8)^(12/COUNT('1-Kurs'!W$9:W232))-1</f>
        <v>-1.6083637167654929E-2</v>
      </c>
      <c r="Y220" s="31">
        <f>('1-Kurs'!Y232/'1-Kurs'!Y$8)^(12/COUNT('1-Kurs'!X$9:X232))-1</f>
        <v>8.4972389900468182E-2</v>
      </c>
      <c r="Z220" s="31">
        <f>('1-Kurs'!Z232/'1-Kurs'!Z$8)^(12/COUNT('1-Kurs'!Y$9:Y232))-1</f>
        <v>0.11114419479368109</v>
      </c>
      <c r="AA220" s="31">
        <f>('1-Kurs'!AA232/'1-Kurs'!AA$8)^(12/COUNT('1-Kurs'!Z$9:Z232))-1</f>
        <v>8.7803230015624401E-2</v>
      </c>
      <c r="AB220" s="31">
        <f>('1-Kurs'!AB232/'1-Kurs'!AB$8)^(12/COUNT('1-Kurs'!A$9:A232))-1</f>
        <v>6.2186277127779022E-2</v>
      </c>
      <c r="AC220" s="31">
        <f>('1-Kurs'!AC232/'1-Kurs'!AC$8)^(12/COUNT('1-Kurs'!B$9:B232))-1</f>
        <v>5.0801409091011607E-2</v>
      </c>
      <c r="AD220" s="31">
        <f>SUMPRODUCT(B220:AA220,'1-Kurs'!$B$6:$AA$6)</f>
        <v>3.2026644699120296E-2</v>
      </c>
      <c r="AE220" s="31">
        <f t="shared" si="3"/>
        <v>3.0159632428658725E-2</v>
      </c>
    </row>
    <row r="221" spans="1:31" ht="12.75" customHeight="1" outlineLevel="1" x14ac:dyDescent="0.2">
      <c r="A221" s="9">
        <f>'2-artRendite'!A233</f>
        <v>40086</v>
      </c>
      <c r="B221" s="31">
        <f>('1-Kurs'!B233/'1-Kurs'!B$8)^(12/COUNT('1-Kurs'!A$9:A233))-1</f>
        <v>-3.2755281053888918E-3</v>
      </c>
      <c r="C221" s="31">
        <f>('1-Kurs'!C233/'1-Kurs'!C$8)^(12/COUNT('1-Kurs'!B$9:B233))-1</f>
        <v>0.12104845806039211</v>
      </c>
      <c r="D221" s="31">
        <f>('1-Kurs'!D233/'1-Kurs'!D$8)^(12/COUNT('1-Kurs'!C$9:C233))-1</f>
        <v>-3.716706598298436E-2</v>
      </c>
      <c r="E221" s="31">
        <f>('1-Kurs'!E233/'1-Kurs'!E$8)^(12/COUNT('1-Kurs'!D$9:D233))-1</f>
        <v>0.1032290766029289</v>
      </c>
      <c r="F221" s="31">
        <f>('1-Kurs'!F233/'1-Kurs'!F$8)^(12/COUNT('1-Kurs'!E$9:E233))-1</f>
        <v>-7.1402299864094632E-2</v>
      </c>
      <c r="G221" s="31">
        <f>('1-Kurs'!G233/'1-Kurs'!G$8)^(12/COUNT('1-Kurs'!F$9:F233))-1</f>
        <v>-6.0750627431662263E-2</v>
      </c>
      <c r="H221" s="31">
        <f>('1-Kurs'!H233/'1-Kurs'!H$8)^(12/COUNT('1-Kurs'!G$9:G233))-1</f>
        <v>5.2818527280580563E-2</v>
      </c>
      <c r="I221" s="31">
        <f>('1-Kurs'!I233/'1-Kurs'!I$8)^(12/COUNT('1-Kurs'!H$9:H233))-1</f>
        <v>6.7609106252160878E-2</v>
      </c>
      <c r="J221" s="31">
        <f>('1-Kurs'!J233/'1-Kurs'!J$8)^(12/COUNT('1-Kurs'!I$9:I233))-1</f>
        <v>1.9213824282036773E-2</v>
      </c>
      <c r="K221" s="31">
        <f>('1-Kurs'!K233/'1-Kurs'!K$8)^(12/COUNT('1-Kurs'!J$9:J233))-1</f>
        <v>-8.6669507111119981E-2</v>
      </c>
      <c r="L221" s="31">
        <f>('1-Kurs'!L233/'1-Kurs'!L$8)^(12/COUNT('1-Kurs'!K$9:K233))-1</f>
        <v>1.4611038484537042E-2</v>
      </c>
      <c r="M221" s="31">
        <f>('1-Kurs'!M233/'1-Kurs'!M$8)^(12/COUNT('1-Kurs'!L$9:L233))-1</f>
        <v>-0.10822867723431784</v>
      </c>
      <c r="N221" s="31">
        <f>('1-Kurs'!N233/'1-Kurs'!N$8)^(12/COUNT('1-Kurs'!M$9:M233))-1</f>
        <v>7.8099504956652632E-2</v>
      </c>
      <c r="O221" s="31">
        <f>('1-Kurs'!O233/'1-Kurs'!O$8)^(12/COUNT('1-Kurs'!N$9:N233))-1</f>
        <v>7.3377570950409865E-2</v>
      </c>
      <c r="P221" s="31">
        <f>('1-Kurs'!P233/'1-Kurs'!P$8)^(12/COUNT('1-Kurs'!O$9:O233))-1</f>
        <v>5.7873457603557998E-2</v>
      </c>
      <c r="Q221" s="31">
        <f>('1-Kurs'!Q233/'1-Kurs'!Q$8)^(12/COUNT('1-Kurs'!P$9:P233))-1</f>
        <v>0.10285958630726522</v>
      </c>
      <c r="R221" s="31">
        <f>('1-Kurs'!R233/'1-Kurs'!R$8)^(12/COUNT('1-Kurs'!Q$9:Q233))-1</f>
        <v>1.0172390948999688E-2</v>
      </c>
      <c r="S221" s="31">
        <f>('1-Kurs'!S233/'1-Kurs'!S$8)^(12/COUNT('1-Kurs'!R$9:R233))-1</f>
        <v>7.7099562033478453E-2</v>
      </c>
      <c r="T221" s="31">
        <f>('1-Kurs'!T233/'1-Kurs'!T$8)^(12/COUNT('1-Kurs'!S$9:S233))-1</f>
        <v>9.7186667358782231E-2</v>
      </c>
      <c r="U221" s="31">
        <f>('1-Kurs'!U233/'1-Kurs'!U$8)^(12/COUNT('1-Kurs'!T$9:T233))-1</f>
        <v>-5.2298695021966379E-2</v>
      </c>
      <c r="V221" s="31">
        <f>('1-Kurs'!V233/'1-Kurs'!V$8)^(12/COUNT('1-Kurs'!U$9:U233))-1</f>
        <v>8.8372305099715831E-2</v>
      </c>
      <c r="W221" s="31">
        <f>('1-Kurs'!W233/'1-Kurs'!W$8)^(12/COUNT('1-Kurs'!V$9:V233))-1</f>
        <v>2.3090608457957185E-2</v>
      </c>
      <c r="X221" s="31">
        <f>('1-Kurs'!X233/'1-Kurs'!X$8)^(12/COUNT('1-Kurs'!W$9:W233))-1</f>
        <v>-9.8610123445268538E-3</v>
      </c>
      <c r="Y221" s="31">
        <f>('1-Kurs'!Y233/'1-Kurs'!Y$8)^(12/COUNT('1-Kurs'!X$9:X233))-1</f>
        <v>8.8950401391143075E-2</v>
      </c>
      <c r="Z221" s="31">
        <f>('1-Kurs'!Z233/'1-Kurs'!Z$8)^(12/COUNT('1-Kurs'!Y$9:Y233))-1</f>
        <v>0.11314447580263609</v>
      </c>
      <c r="AA221" s="31">
        <f>('1-Kurs'!AA233/'1-Kurs'!AA$8)^(12/COUNT('1-Kurs'!Z$9:Z233))-1</f>
        <v>9.1694312855017168E-2</v>
      </c>
      <c r="AB221" s="31">
        <f>('1-Kurs'!AB233/'1-Kurs'!AB$8)^(12/COUNT('1-Kurs'!A$9:A233))-1</f>
        <v>6.2987254173412222E-2</v>
      </c>
      <c r="AC221" s="31">
        <f>('1-Kurs'!AC233/'1-Kurs'!AC$8)^(12/COUNT('1-Kurs'!B$9:B233))-1</f>
        <v>5.144507703262069E-2</v>
      </c>
      <c r="AD221" s="31">
        <f>SUMPRODUCT(B221:AA221,'1-Kurs'!$B$6:$AA$6)</f>
        <v>3.2722979293545791E-2</v>
      </c>
      <c r="AE221" s="31">
        <f t="shared" si="3"/>
        <v>3.026427487986643E-2</v>
      </c>
    </row>
    <row r="222" spans="1:31" ht="12.75" customHeight="1" outlineLevel="1" x14ac:dyDescent="0.2">
      <c r="A222" s="9">
        <f>'2-artRendite'!A234</f>
        <v>40116</v>
      </c>
      <c r="B222" s="31">
        <f>('1-Kurs'!B234/'1-Kurs'!B$8)^(12/COUNT('1-Kurs'!A$9:A234))-1</f>
        <v>-3.1102007378053242E-3</v>
      </c>
      <c r="C222" s="31">
        <f>('1-Kurs'!C234/'1-Kurs'!C$8)^(12/COUNT('1-Kurs'!B$9:B234))-1</f>
        <v>0.12498949574284124</v>
      </c>
      <c r="D222" s="31">
        <f>('1-Kurs'!D234/'1-Kurs'!D$8)^(12/COUNT('1-Kurs'!C$9:C234))-1</f>
        <v>-3.4005981012266928E-2</v>
      </c>
      <c r="E222" s="31">
        <f>('1-Kurs'!E234/'1-Kurs'!E$8)^(12/COUNT('1-Kurs'!D$9:D234))-1</f>
        <v>0.10552579498881509</v>
      </c>
      <c r="F222" s="31">
        <f>('1-Kurs'!F234/'1-Kurs'!F$8)^(12/COUNT('1-Kurs'!E$9:E234))-1</f>
        <v>-6.8031954859065435E-2</v>
      </c>
      <c r="G222" s="31">
        <f>('1-Kurs'!G234/'1-Kurs'!G$8)^(12/COUNT('1-Kurs'!F$9:F234))-1</f>
        <v>-5.6807604834802183E-2</v>
      </c>
      <c r="H222" s="31">
        <f>('1-Kurs'!H234/'1-Kurs'!H$8)^(12/COUNT('1-Kurs'!G$9:G234))-1</f>
        <v>5.4280086129295135E-2</v>
      </c>
      <c r="I222" s="31">
        <f>('1-Kurs'!I234/'1-Kurs'!I$8)^(12/COUNT('1-Kurs'!H$9:H234))-1</f>
        <v>7.1574891279904573E-2</v>
      </c>
      <c r="J222" s="31">
        <f>('1-Kurs'!J234/'1-Kurs'!J$8)^(12/COUNT('1-Kurs'!I$9:I234))-1</f>
        <v>2.1631428064430969E-2</v>
      </c>
      <c r="K222" s="31">
        <f>('1-Kurs'!K234/'1-Kurs'!K$8)^(12/COUNT('1-Kurs'!J$9:J234))-1</f>
        <v>-7.9786139628838182E-2</v>
      </c>
      <c r="L222" s="31">
        <f>('1-Kurs'!L234/'1-Kurs'!L$8)^(12/COUNT('1-Kurs'!K$9:K234))-1</f>
        <v>1.4267426797197835E-2</v>
      </c>
      <c r="M222" s="31">
        <f>('1-Kurs'!M234/'1-Kurs'!M$8)^(12/COUNT('1-Kurs'!L$9:L234))-1</f>
        <v>-0.11269048403349968</v>
      </c>
      <c r="N222" s="31">
        <f>('1-Kurs'!N234/'1-Kurs'!N$8)^(12/COUNT('1-Kurs'!M$9:M234))-1</f>
        <v>7.8801790583171494E-2</v>
      </c>
      <c r="O222" s="31">
        <f>('1-Kurs'!O234/'1-Kurs'!O$8)^(12/COUNT('1-Kurs'!N$9:N234))-1</f>
        <v>7.1650770760724125E-2</v>
      </c>
      <c r="P222" s="31">
        <f>('1-Kurs'!P234/'1-Kurs'!P$8)^(12/COUNT('1-Kurs'!O$9:O234))-1</f>
        <v>6.0364290458397418E-2</v>
      </c>
      <c r="Q222" s="31">
        <f>('1-Kurs'!Q234/'1-Kurs'!Q$8)^(12/COUNT('1-Kurs'!P$9:P234))-1</f>
        <v>0.10393691436409647</v>
      </c>
      <c r="R222" s="31">
        <f>('1-Kurs'!R234/'1-Kurs'!R$8)^(12/COUNT('1-Kurs'!Q$9:Q234))-1</f>
        <v>1.3287880608239488E-2</v>
      </c>
      <c r="S222" s="31">
        <f>('1-Kurs'!S234/'1-Kurs'!S$8)^(12/COUNT('1-Kurs'!R$9:R234))-1</f>
        <v>7.0640546302760621E-2</v>
      </c>
      <c r="T222" s="31">
        <f>('1-Kurs'!T234/'1-Kurs'!T$8)^(12/COUNT('1-Kurs'!S$9:S234))-1</f>
        <v>0.10257377561700887</v>
      </c>
      <c r="U222" s="31">
        <f>('1-Kurs'!U234/'1-Kurs'!U$8)^(12/COUNT('1-Kurs'!T$9:T234))-1</f>
        <v>-4.8173157594735616E-2</v>
      </c>
      <c r="V222" s="31">
        <f>('1-Kurs'!V234/'1-Kurs'!V$8)^(12/COUNT('1-Kurs'!U$9:U234))-1</f>
        <v>9.266448611987399E-2</v>
      </c>
      <c r="W222" s="31">
        <f>('1-Kurs'!W234/'1-Kurs'!W$8)^(12/COUNT('1-Kurs'!V$9:V234))-1</f>
        <v>2.7769912099598004E-2</v>
      </c>
      <c r="X222" s="31">
        <f>('1-Kurs'!X234/'1-Kurs'!X$8)^(12/COUNT('1-Kurs'!W$9:W234))-1</f>
        <v>-7.245537972276006E-3</v>
      </c>
      <c r="Y222" s="31">
        <f>('1-Kurs'!Y234/'1-Kurs'!Y$8)^(12/COUNT('1-Kurs'!X$9:X234))-1</f>
        <v>8.884950646934664E-2</v>
      </c>
      <c r="Z222" s="31">
        <f>('1-Kurs'!Z234/'1-Kurs'!Z$8)^(12/COUNT('1-Kurs'!Y$9:Y234))-1</f>
        <v>0.11367278074996445</v>
      </c>
      <c r="AA222" s="31">
        <f>('1-Kurs'!AA234/'1-Kurs'!AA$8)^(12/COUNT('1-Kurs'!Z$9:Z234))-1</f>
        <v>9.0215912219233196E-2</v>
      </c>
      <c r="AB222" s="31">
        <f>('1-Kurs'!AB234/'1-Kurs'!AB$8)^(12/COUNT('1-Kurs'!A$9:A234))-1</f>
        <v>6.4778100525983318E-2</v>
      </c>
      <c r="AC222" s="31">
        <f>('1-Kurs'!AC234/'1-Kurs'!AC$8)^(12/COUNT('1-Kurs'!B$9:B234))-1</f>
        <v>5.3014570689657647E-2</v>
      </c>
      <c r="AD222" s="31">
        <f>SUMPRODUCT(B222:AA222,'1-Kurs'!$B$6:$AA$6)</f>
        <v>3.4494101103138858E-2</v>
      </c>
      <c r="AE222" s="31">
        <f t="shared" si="3"/>
        <v>3.028399942284446E-2</v>
      </c>
    </row>
    <row r="223" spans="1:31" ht="12.75" customHeight="1" outlineLevel="1" x14ac:dyDescent="0.2">
      <c r="A223" s="9">
        <f>'2-artRendite'!A235</f>
        <v>40147</v>
      </c>
      <c r="B223" s="31">
        <f>('1-Kurs'!B235/'1-Kurs'!B$8)^(12/COUNT('1-Kurs'!A$9:A235))-1</f>
        <v>6.6981581405367585E-4</v>
      </c>
      <c r="C223" s="31">
        <f>('1-Kurs'!C235/'1-Kurs'!C$8)^(12/COUNT('1-Kurs'!B$9:B235))-1</f>
        <v>0.12641624354740566</v>
      </c>
      <c r="D223" s="31">
        <f>('1-Kurs'!D235/'1-Kurs'!D$8)^(12/COUNT('1-Kurs'!C$9:C235))-1</f>
        <v>-3.260888071888457E-2</v>
      </c>
      <c r="E223" s="31">
        <f>('1-Kurs'!E235/'1-Kurs'!E$8)^(12/COUNT('1-Kurs'!D$9:D235))-1</f>
        <v>0.10878672377717447</v>
      </c>
      <c r="F223" s="31">
        <f>('1-Kurs'!F235/'1-Kurs'!F$8)^(12/COUNT('1-Kurs'!E$9:E235))-1</f>
        <v>-6.3073908651421484E-2</v>
      </c>
      <c r="G223" s="31">
        <f>('1-Kurs'!G235/'1-Kurs'!G$8)^(12/COUNT('1-Kurs'!F$9:F235))-1</f>
        <v>-5.4370233827970127E-2</v>
      </c>
      <c r="H223" s="31">
        <f>('1-Kurs'!H235/'1-Kurs'!H$8)^(12/COUNT('1-Kurs'!G$9:G235))-1</f>
        <v>6.1115660382337733E-2</v>
      </c>
      <c r="I223" s="31">
        <f>('1-Kurs'!I235/'1-Kurs'!I$8)^(12/COUNT('1-Kurs'!H$9:H235))-1</f>
        <v>7.1523162478693614E-2</v>
      </c>
      <c r="J223" s="31">
        <f>('1-Kurs'!J235/'1-Kurs'!J$8)^(12/COUNT('1-Kurs'!I$9:I235))-1</f>
        <v>2.7583600852453038E-2</v>
      </c>
      <c r="K223" s="31">
        <f>('1-Kurs'!K235/'1-Kurs'!K$8)^(12/COUNT('1-Kurs'!J$9:J235))-1</f>
        <v>-7.7454830633303828E-2</v>
      </c>
      <c r="L223" s="31">
        <f>('1-Kurs'!L235/'1-Kurs'!L$8)^(12/COUNT('1-Kurs'!K$9:K235))-1</f>
        <v>1.3152462126958975E-2</v>
      </c>
      <c r="M223" s="31">
        <f>('1-Kurs'!M235/'1-Kurs'!M$8)^(12/COUNT('1-Kurs'!L$9:L235))-1</f>
        <v>-0.11718026189596153</v>
      </c>
      <c r="N223" s="31">
        <f>('1-Kurs'!N235/'1-Kurs'!N$8)^(12/COUNT('1-Kurs'!M$9:M235))-1</f>
        <v>7.225727644691915E-2</v>
      </c>
      <c r="O223" s="31">
        <f>('1-Kurs'!O235/'1-Kurs'!O$8)^(12/COUNT('1-Kurs'!N$9:N235))-1</f>
        <v>7.8640458338915087E-2</v>
      </c>
      <c r="P223" s="31">
        <f>('1-Kurs'!P235/'1-Kurs'!P$8)^(12/COUNT('1-Kurs'!O$9:O235))-1</f>
        <v>6.4727957306218276E-2</v>
      </c>
      <c r="Q223" s="31">
        <f>('1-Kurs'!Q235/'1-Kurs'!Q$8)^(12/COUNT('1-Kurs'!P$9:P235))-1</f>
        <v>0.10843157016355853</v>
      </c>
      <c r="R223" s="31">
        <f>('1-Kurs'!R235/'1-Kurs'!R$8)^(12/COUNT('1-Kurs'!Q$9:Q235))-1</f>
        <v>1.8394766393481143E-2</v>
      </c>
      <c r="S223" s="31">
        <f>('1-Kurs'!S235/'1-Kurs'!S$8)^(12/COUNT('1-Kurs'!R$9:R235))-1</f>
        <v>6.9898350518503127E-2</v>
      </c>
      <c r="T223" s="31">
        <f>('1-Kurs'!T235/'1-Kurs'!T$8)^(12/COUNT('1-Kurs'!S$9:S235))-1</f>
        <v>0.10298422881463831</v>
      </c>
      <c r="U223" s="31">
        <f>('1-Kurs'!U235/'1-Kurs'!U$8)^(12/COUNT('1-Kurs'!T$9:T235))-1</f>
        <v>-4.1045254550257648E-2</v>
      </c>
      <c r="V223" s="31">
        <f>('1-Kurs'!V235/'1-Kurs'!V$8)^(12/COUNT('1-Kurs'!U$9:U235))-1</f>
        <v>9.1972621412639066E-2</v>
      </c>
      <c r="W223" s="31">
        <f>('1-Kurs'!W235/'1-Kurs'!W$8)^(12/COUNT('1-Kurs'!V$9:V235))-1</f>
        <v>3.1358878008311386E-2</v>
      </c>
      <c r="X223" s="31">
        <f>('1-Kurs'!X235/'1-Kurs'!X$8)^(12/COUNT('1-Kurs'!W$9:W235))-1</f>
        <v>-8.7055361120301766E-3</v>
      </c>
      <c r="Y223" s="31">
        <f>('1-Kurs'!Y235/'1-Kurs'!Y$8)^(12/COUNT('1-Kurs'!X$9:X235))-1</f>
        <v>8.9157966657832377E-2</v>
      </c>
      <c r="Z223" s="31">
        <f>('1-Kurs'!Z235/'1-Kurs'!Z$8)^(12/COUNT('1-Kurs'!Y$9:Y235))-1</f>
        <v>0.11882180450901214</v>
      </c>
      <c r="AA223" s="31">
        <f>('1-Kurs'!AA235/'1-Kurs'!AA$8)^(12/COUNT('1-Kurs'!Z$9:Z235))-1</f>
        <v>9.166754487153983E-2</v>
      </c>
      <c r="AB223" s="31">
        <f>('1-Kurs'!AB235/'1-Kurs'!AB$8)^(12/COUNT('1-Kurs'!A$9:A235))-1</f>
        <v>6.6968758851799537E-2</v>
      </c>
      <c r="AC223" s="31">
        <f>('1-Kurs'!AC235/'1-Kurs'!AC$8)^(12/COUNT('1-Kurs'!B$9:B235))-1</f>
        <v>5.470065349585207E-2</v>
      </c>
      <c r="AD223" s="31">
        <f>SUMPRODUCT(B223:AA223,'1-Kurs'!$B$6:$AA$6)</f>
        <v>3.6658545616569858E-2</v>
      </c>
      <c r="AE223" s="31">
        <f t="shared" si="3"/>
        <v>3.0310213235229679E-2</v>
      </c>
    </row>
    <row r="224" spans="1:31" ht="12.75" customHeight="1" outlineLevel="1" x14ac:dyDescent="0.2">
      <c r="A224" s="9">
        <f>'2-artRendite'!A236</f>
        <v>40178</v>
      </c>
      <c r="B224" s="31">
        <f>('1-Kurs'!B236/'1-Kurs'!B$8)^(12/COUNT('1-Kurs'!A$9:A236))-1</f>
        <v>4.6081191872167082E-3</v>
      </c>
      <c r="C224" s="31">
        <f>('1-Kurs'!C236/'1-Kurs'!C$8)^(12/COUNT('1-Kurs'!B$9:B236))-1</f>
        <v>0.12474202005459101</v>
      </c>
      <c r="D224" s="31">
        <f>('1-Kurs'!D236/'1-Kurs'!D$8)^(12/COUNT('1-Kurs'!C$9:C236))-1</f>
        <v>-3.468019883195339E-2</v>
      </c>
      <c r="E224" s="31">
        <f>('1-Kurs'!E236/'1-Kurs'!E$8)^(12/COUNT('1-Kurs'!D$9:D236))-1</f>
        <v>0.1113237130381115</v>
      </c>
      <c r="F224" s="31">
        <f>('1-Kurs'!F236/'1-Kurs'!F$8)^(12/COUNT('1-Kurs'!E$9:E236))-1</f>
        <v>-6.3159206918591337E-2</v>
      </c>
      <c r="G224" s="31">
        <f>('1-Kurs'!G236/'1-Kurs'!G$8)^(12/COUNT('1-Kurs'!F$9:F236))-1</f>
        <v>-5.3526017517535274E-2</v>
      </c>
      <c r="H224" s="31">
        <f>('1-Kurs'!H236/'1-Kurs'!H$8)^(12/COUNT('1-Kurs'!G$9:G236))-1</f>
        <v>5.6629207477340238E-2</v>
      </c>
      <c r="I224" s="31">
        <f>('1-Kurs'!I236/'1-Kurs'!I$8)^(12/COUNT('1-Kurs'!H$9:H236))-1</f>
        <v>7.1893094594736251E-2</v>
      </c>
      <c r="J224" s="31">
        <f>('1-Kurs'!J236/'1-Kurs'!J$8)^(12/COUNT('1-Kurs'!I$9:I236))-1</f>
        <v>2.3697748786995154E-2</v>
      </c>
      <c r="K224" s="31">
        <f>('1-Kurs'!K236/'1-Kurs'!K$8)^(12/COUNT('1-Kurs'!J$9:J236))-1</f>
        <v>-7.8060616134919214E-2</v>
      </c>
      <c r="L224" s="31">
        <f>('1-Kurs'!L236/'1-Kurs'!L$8)^(12/COUNT('1-Kurs'!K$9:K236))-1</f>
        <v>1.3376368962921825E-2</v>
      </c>
      <c r="M224" s="31">
        <f>('1-Kurs'!M236/'1-Kurs'!M$8)^(12/COUNT('1-Kurs'!L$9:L236))-1</f>
        <v>-0.11147585130147775</v>
      </c>
      <c r="N224" s="31">
        <f>('1-Kurs'!N236/'1-Kurs'!N$8)^(12/COUNT('1-Kurs'!M$9:M236))-1</f>
        <v>7.8742956092617167E-2</v>
      </c>
      <c r="O224" s="31">
        <f>('1-Kurs'!O236/'1-Kurs'!O$8)^(12/COUNT('1-Kurs'!N$9:N236))-1</f>
        <v>7.2903573381706277E-2</v>
      </c>
      <c r="P224" s="31">
        <f>('1-Kurs'!P236/'1-Kurs'!P$8)^(12/COUNT('1-Kurs'!O$9:O236))-1</f>
        <v>6.3341071494617873E-2</v>
      </c>
      <c r="Q224" s="31">
        <f>('1-Kurs'!Q236/'1-Kurs'!Q$8)^(12/COUNT('1-Kurs'!P$9:P236))-1</f>
        <v>0.10681190626809922</v>
      </c>
      <c r="R224" s="31">
        <f>('1-Kurs'!R236/'1-Kurs'!R$8)^(12/COUNT('1-Kurs'!Q$9:Q236))-1</f>
        <v>1.8023510493907047E-2</v>
      </c>
      <c r="S224" s="31">
        <f>('1-Kurs'!S236/'1-Kurs'!S$8)^(12/COUNT('1-Kurs'!R$9:R236))-1</f>
        <v>7.9439451657010052E-2</v>
      </c>
      <c r="T224" s="31">
        <f>('1-Kurs'!T236/'1-Kurs'!T$8)^(12/COUNT('1-Kurs'!S$9:S236))-1</f>
        <v>0.10261168661165421</v>
      </c>
      <c r="U224" s="31">
        <f>('1-Kurs'!U236/'1-Kurs'!U$8)^(12/COUNT('1-Kurs'!T$9:T236))-1</f>
        <v>-4.5080215045740446E-2</v>
      </c>
      <c r="V224" s="31">
        <f>('1-Kurs'!V236/'1-Kurs'!V$8)^(12/COUNT('1-Kurs'!U$9:U236))-1</f>
        <v>9.0858484361522773E-2</v>
      </c>
      <c r="W224" s="31">
        <f>('1-Kurs'!W236/'1-Kurs'!W$8)^(12/COUNT('1-Kurs'!V$9:V236))-1</f>
        <v>3.6263237612344401E-2</v>
      </c>
      <c r="X224" s="31">
        <f>('1-Kurs'!X236/'1-Kurs'!X$8)^(12/COUNT('1-Kurs'!W$9:W236))-1</f>
        <v>-8.1866257256074659E-3</v>
      </c>
      <c r="Y224" s="31">
        <f>('1-Kurs'!Y236/'1-Kurs'!Y$8)^(12/COUNT('1-Kurs'!X$9:X236))-1</f>
        <v>9.0574400979311909E-2</v>
      </c>
      <c r="Z224" s="31">
        <f>('1-Kurs'!Z236/'1-Kurs'!Z$8)^(12/COUNT('1-Kurs'!Y$9:Y236))-1</f>
        <v>0.11853817285066137</v>
      </c>
      <c r="AA224" s="31">
        <f>('1-Kurs'!AA236/'1-Kurs'!AA$8)^(12/COUNT('1-Kurs'!Z$9:Z236))-1</f>
        <v>9.7396232619589407E-2</v>
      </c>
      <c r="AB224" s="31">
        <f>('1-Kurs'!AB236/'1-Kurs'!AB$8)^(12/COUNT('1-Kurs'!A$9:A236))-1</f>
        <v>6.7527112697882696E-2</v>
      </c>
      <c r="AC224" s="31">
        <f>('1-Kurs'!AC236/'1-Kurs'!AC$8)^(12/COUNT('1-Kurs'!B$9:B236))-1</f>
        <v>5.5542418635425195E-2</v>
      </c>
      <c r="AD224" s="31">
        <f>SUMPRODUCT(B224:AA224,'1-Kurs'!$B$6:$AA$6)</f>
        <v>3.7215624040351142E-2</v>
      </c>
      <c r="AE224" s="31">
        <f t="shared" si="3"/>
        <v>3.0311488657531555E-2</v>
      </c>
    </row>
    <row r="225" spans="1:31" ht="12.75" customHeight="1" outlineLevel="1" x14ac:dyDescent="0.2">
      <c r="A225" s="9">
        <f>'2-artRendite'!A237</f>
        <v>40207</v>
      </c>
      <c r="B225" s="31">
        <f>('1-Kurs'!B237/'1-Kurs'!B$8)^(12/COUNT('1-Kurs'!A$9:A237))-1</f>
        <v>6.2086909141556568E-4</v>
      </c>
      <c r="C225" s="31">
        <f>('1-Kurs'!C237/'1-Kurs'!C$8)^(12/COUNT('1-Kurs'!B$9:B237))-1</f>
        <v>0.1186438282719342</v>
      </c>
      <c r="D225" s="31">
        <f>('1-Kurs'!D237/'1-Kurs'!D$8)^(12/COUNT('1-Kurs'!C$9:C237))-1</f>
        <v>-3.6134268938461833E-2</v>
      </c>
      <c r="E225" s="31">
        <f>('1-Kurs'!E237/'1-Kurs'!E$8)^(12/COUNT('1-Kurs'!D$9:D237))-1</f>
        <v>0.10547501303263052</v>
      </c>
      <c r="F225" s="31">
        <f>('1-Kurs'!F237/'1-Kurs'!F$8)^(12/COUNT('1-Kurs'!E$9:E237))-1</f>
        <v>-7.0262714160070239E-2</v>
      </c>
      <c r="G225" s="31">
        <f>('1-Kurs'!G237/'1-Kurs'!G$8)^(12/COUNT('1-Kurs'!F$9:F237))-1</f>
        <v>-5.7795494695395355E-2</v>
      </c>
      <c r="H225" s="31">
        <f>('1-Kurs'!H237/'1-Kurs'!H$8)^(12/COUNT('1-Kurs'!G$9:G237))-1</f>
        <v>5.5681338890374965E-2</v>
      </c>
      <c r="I225" s="31">
        <f>('1-Kurs'!I237/'1-Kurs'!I$8)^(12/COUNT('1-Kurs'!H$9:H237))-1</f>
        <v>6.5767336738795867E-2</v>
      </c>
      <c r="J225" s="31">
        <f>('1-Kurs'!J237/'1-Kurs'!J$8)^(12/COUNT('1-Kurs'!I$9:I237))-1</f>
        <v>1.8441583709679854E-2</v>
      </c>
      <c r="K225" s="31">
        <f>('1-Kurs'!K237/'1-Kurs'!K$8)^(12/COUNT('1-Kurs'!J$9:J237))-1</f>
        <v>-7.8563218227144849E-2</v>
      </c>
      <c r="L225" s="31">
        <f>('1-Kurs'!L237/'1-Kurs'!L$8)^(12/COUNT('1-Kurs'!K$9:K237))-1</f>
        <v>1.2851466940280609E-2</v>
      </c>
      <c r="M225" s="31">
        <f>('1-Kurs'!M237/'1-Kurs'!M$8)^(12/COUNT('1-Kurs'!L$9:L237))-1</f>
        <v>-0.11451318211729766</v>
      </c>
      <c r="N225" s="31">
        <f>('1-Kurs'!N237/'1-Kurs'!N$8)^(12/COUNT('1-Kurs'!M$9:M237))-1</f>
        <v>7.8242269903174622E-2</v>
      </c>
      <c r="O225" s="31">
        <f>('1-Kurs'!O237/'1-Kurs'!O$8)^(12/COUNT('1-Kurs'!N$9:N237))-1</f>
        <v>7.0350092697432975E-2</v>
      </c>
      <c r="P225" s="31">
        <f>('1-Kurs'!P237/'1-Kurs'!P$8)^(12/COUNT('1-Kurs'!O$9:O237))-1</f>
        <v>5.5438703686741642E-2</v>
      </c>
      <c r="Q225" s="31">
        <f>('1-Kurs'!Q237/'1-Kurs'!Q$8)^(12/COUNT('1-Kurs'!P$9:P237))-1</f>
        <v>9.9878603334774052E-2</v>
      </c>
      <c r="R225" s="31">
        <f>('1-Kurs'!R237/'1-Kurs'!R$8)^(12/COUNT('1-Kurs'!Q$9:Q237))-1</f>
        <v>1.1538623262402847E-2</v>
      </c>
      <c r="S225" s="31">
        <f>('1-Kurs'!S237/'1-Kurs'!S$8)^(12/COUNT('1-Kurs'!R$9:R237))-1</f>
        <v>8.4971861565839246E-2</v>
      </c>
      <c r="T225" s="31">
        <f>('1-Kurs'!T237/'1-Kurs'!T$8)^(12/COUNT('1-Kurs'!S$9:S237))-1</f>
        <v>9.7566057537516571E-2</v>
      </c>
      <c r="U225" s="31">
        <f>('1-Kurs'!U237/'1-Kurs'!U$8)^(12/COUNT('1-Kurs'!T$9:T237))-1</f>
        <v>-5.1525430920766335E-2</v>
      </c>
      <c r="V225" s="31">
        <f>('1-Kurs'!V237/'1-Kurs'!V$8)^(12/COUNT('1-Kurs'!U$9:U237))-1</f>
        <v>8.5127604469799056E-2</v>
      </c>
      <c r="W225" s="31">
        <f>('1-Kurs'!W237/'1-Kurs'!W$8)^(12/COUNT('1-Kurs'!V$9:V237))-1</f>
        <v>2.5392799868443339E-2</v>
      </c>
      <c r="X225" s="31">
        <f>('1-Kurs'!X237/'1-Kurs'!X$8)^(12/COUNT('1-Kurs'!W$9:W237))-1</f>
        <v>-9.8331460052561992E-3</v>
      </c>
      <c r="Y225" s="31">
        <f>('1-Kurs'!Y237/'1-Kurs'!Y$8)^(12/COUNT('1-Kurs'!X$9:X237))-1</f>
        <v>7.9556017581866589E-2</v>
      </c>
      <c r="Z225" s="31">
        <f>('1-Kurs'!Z237/'1-Kurs'!Z$8)^(12/COUNT('1-Kurs'!Y$9:Y237))-1</f>
        <v>0.11937264867507613</v>
      </c>
      <c r="AA225" s="31">
        <f>('1-Kurs'!AA237/'1-Kurs'!AA$8)^(12/COUNT('1-Kurs'!Z$9:Z237))-1</f>
        <v>9.7722723652642562E-2</v>
      </c>
      <c r="AB225" s="31">
        <f>('1-Kurs'!AB237/'1-Kurs'!AB$8)^(12/COUNT('1-Kurs'!A$9:A237))-1</f>
        <v>6.3395739684626529E-2</v>
      </c>
      <c r="AC225" s="31">
        <f>('1-Kurs'!AC237/'1-Kurs'!AC$8)^(12/COUNT('1-Kurs'!B$9:B237))-1</f>
        <v>5.1122946327290197E-2</v>
      </c>
      <c r="AD225" s="31">
        <f>SUMPRODUCT(B225:AA225,'1-Kurs'!$B$6:$AA$6)</f>
        <v>3.3231230301785722E-2</v>
      </c>
      <c r="AE225" s="31">
        <f t="shared" ref="AE225:AE288" si="4">AB225-AD225</f>
        <v>3.0164509382840807E-2</v>
      </c>
    </row>
    <row r="226" spans="1:31" ht="12.75" customHeight="1" outlineLevel="1" x14ac:dyDescent="0.2">
      <c r="A226" s="9">
        <f>'2-artRendite'!A238</f>
        <v>40235</v>
      </c>
      <c r="B226" s="31">
        <f>('1-Kurs'!B238/'1-Kurs'!B$8)^(12/COUNT('1-Kurs'!A$9:A238))-1</f>
        <v>1.7584795805689613E-3</v>
      </c>
      <c r="C226" s="31">
        <f>('1-Kurs'!C238/'1-Kurs'!C$8)^(12/COUNT('1-Kurs'!B$9:B238))-1</f>
        <v>0.12214467688923292</v>
      </c>
      <c r="D226" s="31">
        <f>('1-Kurs'!D238/'1-Kurs'!D$8)^(12/COUNT('1-Kurs'!C$9:C238))-1</f>
        <v>-3.6832612877714443E-2</v>
      </c>
      <c r="E226" s="31">
        <f>('1-Kurs'!E238/'1-Kurs'!E$8)^(12/COUNT('1-Kurs'!D$9:D238))-1</f>
        <v>0.10887303068336385</v>
      </c>
      <c r="F226" s="31">
        <f>('1-Kurs'!F238/'1-Kurs'!F$8)^(12/COUNT('1-Kurs'!E$9:E238))-1</f>
        <v>-6.7274079124277963E-2</v>
      </c>
      <c r="G226" s="31">
        <f>('1-Kurs'!G238/'1-Kurs'!G$8)^(12/COUNT('1-Kurs'!F$9:F238))-1</f>
        <v>-4.9572183952812154E-2</v>
      </c>
      <c r="H226" s="31">
        <f>('1-Kurs'!H238/'1-Kurs'!H$8)^(12/COUNT('1-Kurs'!G$9:G238))-1</f>
        <v>5.7193356803727724E-2</v>
      </c>
      <c r="I226" s="31">
        <f>('1-Kurs'!I238/'1-Kurs'!I$8)^(12/COUNT('1-Kurs'!H$9:H238))-1</f>
        <v>6.8818897914544985E-2</v>
      </c>
      <c r="J226" s="31">
        <f>('1-Kurs'!J238/'1-Kurs'!J$8)^(12/COUNT('1-Kurs'!I$9:I238))-1</f>
        <v>2.071703463010599E-2</v>
      </c>
      <c r="K226" s="31">
        <f>('1-Kurs'!K238/'1-Kurs'!K$8)^(12/COUNT('1-Kurs'!J$9:J238))-1</f>
        <v>-7.5369500482054042E-2</v>
      </c>
      <c r="L226" s="31">
        <f>('1-Kurs'!L238/'1-Kurs'!L$8)^(12/COUNT('1-Kurs'!K$9:K238))-1</f>
        <v>1.4286834218464328E-2</v>
      </c>
      <c r="M226" s="31">
        <f>('1-Kurs'!M238/'1-Kurs'!M$8)^(12/COUNT('1-Kurs'!L$9:L238))-1</f>
        <v>-0.11667408800459467</v>
      </c>
      <c r="N226" s="31">
        <f>('1-Kurs'!N238/'1-Kurs'!N$8)^(12/COUNT('1-Kurs'!M$9:M238))-1</f>
        <v>8.5419547367227233E-2</v>
      </c>
      <c r="O226" s="31">
        <f>('1-Kurs'!O238/'1-Kurs'!O$8)^(12/COUNT('1-Kurs'!N$9:N238))-1</f>
        <v>7.1079859123822864E-2</v>
      </c>
      <c r="P226" s="31">
        <f>('1-Kurs'!P238/'1-Kurs'!P$8)^(12/COUNT('1-Kurs'!O$9:O238))-1</f>
        <v>5.7362416843339314E-2</v>
      </c>
      <c r="Q226" s="31">
        <f>('1-Kurs'!Q238/'1-Kurs'!Q$8)^(12/COUNT('1-Kurs'!P$9:P238))-1</f>
        <v>9.9969456328241835E-2</v>
      </c>
      <c r="R226" s="31">
        <f>('1-Kurs'!R238/'1-Kurs'!R$8)^(12/COUNT('1-Kurs'!Q$9:Q238))-1</f>
        <v>1.5773001902473327E-2</v>
      </c>
      <c r="S226" s="31">
        <f>('1-Kurs'!S238/'1-Kurs'!S$8)^(12/COUNT('1-Kurs'!R$9:R238))-1</f>
        <v>7.2910620198751275E-2</v>
      </c>
      <c r="T226" s="31">
        <f>('1-Kurs'!T238/'1-Kurs'!T$8)^(12/COUNT('1-Kurs'!S$9:S238))-1</f>
        <v>0.10123160828544875</v>
      </c>
      <c r="U226" s="31">
        <f>('1-Kurs'!U238/'1-Kurs'!U$8)^(12/COUNT('1-Kurs'!T$9:T238))-1</f>
        <v>-4.8286091091471861E-2</v>
      </c>
      <c r="V226" s="31">
        <f>('1-Kurs'!V238/'1-Kurs'!V$8)^(12/COUNT('1-Kurs'!U$9:U238))-1</f>
        <v>8.936252169403569E-2</v>
      </c>
      <c r="W226" s="31">
        <f>('1-Kurs'!W238/'1-Kurs'!W$8)^(12/COUNT('1-Kurs'!V$9:V238))-1</f>
        <v>2.7290155230999869E-2</v>
      </c>
      <c r="X226" s="31">
        <f>('1-Kurs'!X238/'1-Kurs'!X$8)^(12/COUNT('1-Kurs'!W$9:W238))-1</f>
        <v>-1.4823526067521797E-2</v>
      </c>
      <c r="Y226" s="31">
        <f>('1-Kurs'!Y238/'1-Kurs'!Y$8)^(12/COUNT('1-Kurs'!X$9:X238))-1</f>
        <v>8.2890651075290034E-2</v>
      </c>
      <c r="Z226" s="31">
        <f>('1-Kurs'!Z238/'1-Kurs'!Z$8)^(12/COUNT('1-Kurs'!Y$9:Y238))-1</f>
        <v>0.1201285105832679</v>
      </c>
      <c r="AA226" s="31">
        <f>('1-Kurs'!AA238/'1-Kurs'!AA$8)^(12/COUNT('1-Kurs'!Z$9:Z238))-1</f>
        <v>9.6968240564628161E-2</v>
      </c>
      <c r="AB226" s="31">
        <f>('1-Kurs'!AB238/'1-Kurs'!AB$8)^(12/COUNT('1-Kurs'!A$9:A238))-1</f>
        <v>6.5028805696237146E-2</v>
      </c>
      <c r="AC226" s="31">
        <f>('1-Kurs'!AC238/'1-Kurs'!AC$8)^(12/COUNT('1-Kurs'!B$9:B238))-1</f>
        <v>5.2895790310431234E-2</v>
      </c>
      <c r="AD226" s="31">
        <f>SUMPRODUCT(B226:AA226,'1-Kurs'!$B$6:$AA$6)</f>
        <v>3.4821031473734165E-2</v>
      </c>
      <c r="AE226" s="31">
        <f t="shared" si="4"/>
        <v>3.0207774222502981E-2</v>
      </c>
    </row>
    <row r="227" spans="1:31" ht="12.75" customHeight="1" outlineLevel="1" x14ac:dyDescent="0.2">
      <c r="A227" s="9">
        <f>'2-artRendite'!A239</f>
        <v>40268</v>
      </c>
      <c r="B227" s="31">
        <f>('1-Kurs'!B239/'1-Kurs'!B$8)^(12/COUNT('1-Kurs'!A$9:A239))-1</f>
        <v>5.9208952784073343E-3</v>
      </c>
      <c r="C227" s="31">
        <f>('1-Kurs'!C239/'1-Kurs'!C$8)^(12/COUNT('1-Kurs'!B$9:B239))-1</f>
        <v>0.12509496151803701</v>
      </c>
      <c r="D227" s="31">
        <f>('1-Kurs'!D239/'1-Kurs'!D$8)^(12/COUNT('1-Kurs'!C$9:C239))-1</f>
        <v>-3.4814452026690978E-2</v>
      </c>
      <c r="E227" s="31">
        <f>('1-Kurs'!E239/'1-Kurs'!E$8)^(12/COUNT('1-Kurs'!D$9:D239))-1</f>
        <v>0.11293520849530903</v>
      </c>
      <c r="F227" s="31">
        <f>('1-Kurs'!F239/'1-Kurs'!F$8)^(12/COUNT('1-Kurs'!E$9:E239))-1</f>
        <v>-7.2786031227639381E-2</v>
      </c>
      <c r="G227" s="31">
        <f>('1-Kurs'!G239/'1-Kurs'!G$8)^(12/COUNT('1-Kurs'!F$9:F239))-1</f>
        <v>-5.0512997396364834E-2</v>
      </c>
      <c r="H227" s="31">
        <f>('1-Kurs'!H239/'1-Kurs'!H$8)^(12/COUNT('1-Kurs'!G$9:G239))-1</f>
        <v>5.6666074192544658E-2</v>
      </c>
      <c r="I227" s="31">
        <f>('1-Kurs'!I239/'1-Kurs'!I$8)^(12/COUNT('1-Kurs'!H$9:H239))-1</f>
        <v>7.1943711392818077E-2</v>
      </c>
      <c r="J227" s="31">
        <f>('1-Kurs'!J239/'1-Kurs'!J$8)^(12/COUNT('1-Kurs'!I$9:I239))-1</f>
        <v>1.4252602285046212E-2</v>
      </c>
      <c r="K227" s="31">
        <f>('1-Kurs'!K239/'1-Kurs'!K$8)^(12/COUNT('1-Kurs'!J$9:J239))-1</f>
        <v>-7.4067403950100807E-2</v>
      </c>
      <c r="L227" s="31">
        <f>('1-Kurs'!L239/'1-Kurs'!L$8)^(12/COUNT('1-Kurs'!K$9:K239))-1</f>
        <v>1.6223376987534621E-2</v>
      </c>
      <c r="M227" s="31">
        <f>('1-Kurs'!M239/'1-Kurs'!M$8)^(12/COUNT('1-Kurs'!L$9:L239))-1</f>
        <v>-0.12677885169490721</v>
      </c>
      <c r="N227" s="31">
        <f>('1-Kurs'!N239/'1-Kurs'!N$8)^(12/COUNT('1-Kurs'!M$9:M239))-1</f>
        <v>9.4430164619547341E-2</v>
      </c>
      <c r="O227" s="31">
        <f>('1-Kurs'!O239/'1-Kurs'!O$8)^(12/COUNT('1-Kurs'!N$9:N239))-1</f>
        <v>7.4058684985168322E-2</v>
      </c>
      <c r="P227" s="31">
        <f>('1-Kurs'!P239/'1-Kurs'!P$8)^(12/COUNT('1-Kurs'!O$9:O239))-1</f>
        <v>5.5960080857478722E-2</v>
      </c>
      <c r="Q227" s="31">
        <f>('1-Kurs'!Q239/'1-Kurs'!Q$8)^(12/COUNT('1-Kurs'!P$9:P239))-1</f>
        <v>9.8628236765117006E-2</v>
      </c>
      <c r="R227" s="31">
        <f>('1-Kurs'!R239/'1-Kurs'!R$8)^(12/COUNT('1-Kurs'!Q$9:Q239))-1</f>
        <v>1.3832365198746421E-2</v>
      </c>
      <c r="S227" s="31">
        <f>('1-Kurs'!S239/'1-Kurs'!S$8)^(12/COUNT('1-Kurs'!R$9:R239))-1</f>
        <v>5.3131982001021649E-2</v>
      </c>
      <c r="T227" s="31">
        <f>('1-Kurs'!T239/'1-Kurs'!T$8)^(12/COUNT('1-Kurs'!S$9:S239))-1</f>
        <v>0.1036548706867586</v>
      </c>
      <c r="U227" s="31">
        <f>('1-Kurs'!U239/'1-Kurs'!U$8)^(12/COUNT('1-Kurs'!T$9:T239))-1</f>
        <v>-5.5072960872900478E-2</v>
      </c>
      <c r="V227" s="31">
        <f>('1-Kurs'!V239/'1-Kurs'!V$8)^(12/COUNT('1-Kurs'!U$9:U239))-1</f>
        <v>9.1560616363500547E-2</v>
      </c>
      <c r="W227" s="31">
        <f>('1-Kurs'!W239/'1-Kurs'!W$8)^(12/COUNT('1-Kurs'!V$9:V239))-1</f>
        <v>3.1105007364891524E-2</v>
      </c>
      <c r="X227" s="31">
        <f>('1-Kurs'!X239/'1-Kurs'!X$8)^(12/COUNT('1-Kurs'!W$9:W239))-1</f>
        <v>-1.3848308664931697E-2</v>
      </c>
      <c r="Y227" s="31">
        <f>('1-Kurs'!Y239/'1-Kurs'!Y$8)^(12/COUNT('1-Kurs'!X$9:X239))-1</f>
        <v>8.1746491523726705E-2</v>
      </c>
      <c r="Z227" s="31">
        <f>('1-Kurs'!Z239/'1-Kurs'!Z$8)^(12/COUNT('1-Kurs'!Y$9:Y239))-1</f>
        <v>0.12333718676652672</v>
      </c>
      <c r="AA227" s="31">
        <f>('1-Kurs'!AA239/'1-Kurs'!AA$8)^(12/COUNT('1-Kurs'!Z$9:Z239))-1</f>
        <v>0.10070024505617359</v>
      </c>
      <c r="AB227" s="31">
        <f>('1-Kurs'!AB239/'1-Kurs'!AB$8)^(12/COUNT('1-Kurs'!A$9:A239))-1</f>
        <v>6.4717186211217914E-2</v>
      </c>
      <c r="AC227" s="31">
        <f>('1-Kurs'!AC239/'1-Kurs'!AC$8)^(12/COUNT('1-Kurs'!B$9:B239))-1</f>
        <v>5.1977471252427687E-2</v>
      </c>
      <c r="AD227" s="31">
        <f>SUMPRODUCT(B227:AA227,'1-Kurs'!$B$6:$AA$6)</f>
        <v>3.4511606019416108E-2</v>
      </c>
      <c r="AE227" s="31">
        <f t="shared" si="4"/>
        <v>3.0205580191801806E-2</v>
      </c>
    </row>
    <row r="228" spans="1:31" ht="12.75" customHeight="1" outlineLevel="1" x14ac:dyDescent="0.2">
      <c r="A228" s="9">
        <f>'2-artRendite'!A240</f>
        <v>40298</v>
      </c>
      <c r="B228" s="31">
        <f>('1-Kurs'!B240/'1-Kurs'!B$8)^(12/COUNT('1-Kurs'!A$9:A240))-1</f>
        <v>4.1164308380388093E-3</v>
      </c>
      <c r="C228" s="31">
        <f>('1-Kurs'!C240/'1-Kurs'!C$8)^(12/COUNT('1-Kurs'!B$9:B240))-1</f>
        <v>0.12774622952981662</v>
      </c>
      <c r="D228" s="31">
        <f>('1-Kurs'!D240/'1-Kurs'!D$8)^(12/COUNT('1-Kurs'!C$9:C240))-1</f>
        <v>-3.561447632650061E-2</v>
      </c>
      <c r="E228" s="31">
        <f>('1-Kurs'!E240/'1-Kurs'!E$8)^(12/COUNT('1-Kurs'!D$9:D240))-1</f>
        <v>0.1087905760805945</v>
      </c>
      <c r="F228" s="31">
        <f>('1-Kurs'!F240/'1-Kurs'!F$8)^(12/COUNT('1-Kurs'!E$9:E240))-1</f>
        <v>-6.993275092758533E-2</v>
      </c>
      <c r="G228" s="31">
        <f>('1-Kurs'!G240/'1-Kurs'!G$8)^(12/COUNT('1-Kurs'!F$9:F240))-1</f>
        <v>-4.9067494732508599E-2</v>
      </c>
      <c r="H228" s="31">
        <f>('1-Kurs'!H240/'1-Kurs'!H$8)^(12/COUNT('1-Kurs'!G$9:G240))-1</f>
        <v>5.9579787333903012E-2</v>
      </c>
      <c r="I228" s="31">
        <f>('1-Kurs'!I240/'1-Kurs'!I$8)^(12/COUNT('1-Kurs'!H$9:H240))-1</f>
        <v>7.4579122441875922E-2</v>
      </c>
      <c r="J228" s="31">
        <f>('1-Kurs'!J240/'1-Kurs'!J$8)^(12/COUNT('1-Kurs'!I$9:I240))-1</f>
        <v>1.8757938720097789E-2</v>
      </c>
      <c r="K228" s="31">
        <f>('1-Kurs'!K240/'1-Kurs'!K$8)^(12/COUNT('1-Kurs'!J$9:J240))-1</f>
        <v>-7.1812353668087026E-2</v>
      </c>
      <c r="L228" s="31">
        <f>('1-Kurs'!L240/'1-Kurs'!L$8)^(12/COUNT('1-Kurs'!K$9:K240))-1</f>
        <v>1.6537626411805562E-2</v>
      </c>
      <c r="M228" s="31">
        <f>('1-Kurs'!M240/'1-Kurs'!M$8)^(12/COUNT('1-Kurs'!L$9:L240))-1</f>
        <v>-0.12668496063187207</v>
      </c>
      <c r="N228" s="31">
        <f>('1-Kurs'!N240/'1-Kurs'!N$8)^(12/COUNT('1-Kurs'!M$9:M240))-1</f>
        <v>9.6810278732706534E-2</v>
      </c>
      <c r="O228" s="31">
        <f>('1-Kurs'!O240/'1-Kurs'!O$8)^(12/COUNT('1-Kurs'!N$9:N240))-1</f>
        <v>7.7071315741445989E-2</v>
      </c>
      <c r="P228" s="31">
        <f>('1-Kurs'!P240/'1-Kurs'!P$8)^(12/COUNT('1-Kurs'!O$9:O240))-1</f>
        <v>5.849812767316398E-2</v>
      </c>
      <c r="Q228" s="31">
        <f>('1-Kurs'!Q240/'1-Kurs'!Q$8)^(12/COUNT('1-Kurs'!P$9:P240))-1</f>
        <v>0.10385982477254729</v>
      </c>
      <c r="R228" s="31">
        <f>('1-Kurs'!R240/'1-Kurs'!R$8)^(12/COUNT('1-Kurs'!Q$9:Q240))-1</f>
        <v>1.4013599733197157E-2</v>
      </c>
      <c r="S228" s="31">
        <f>('1-Kurs'!S240/'1-Kurs'!S$8)^(12/COUNT('1-Kurs'!R$9:R240))-1</f>
        <v>4.7004958759669702E-2</v>
      </c>
      <c r="T228" s="31">
        <f>('1-Kurs'!T240/'1-Kurs'!T$8)^(12/COUNT('1-Kurs'!S$9:S240))-1</f>
        <v>0.10504102263133364</v>
      </c>
      <c r="U228" s="31">
        <f>('1-Kurs'!U240/'1-Kurs'!U$8)^(12/COUNT('1-Kurs'!T$9:T240))-1</f>
        <v>-5.0765909821279043E-2</v>
      </c>
      <c r="V228" s="31">
        <f>('1-Kurs'!V240/'1-Kurs'!V$8)^(12/COUNT('1-Kurs'!U$9:U240))-1</f>
        <v>9.2990454891508589E-2</v>
      </c>
      <c r="W228" s="31">
        <f>('1-Kurs'!W240/'1-Kurs'!W$8)^(12/COUNT('1-Kurs'!V$9:V240))-1</f>
        <v>2.8686560308224918E-2</v>
      </c>
      <c r="X228" s="31">
        <f>('1-Kurs'!X240/'1-Kurs'!X$8)^(12/COUNT('1-Kurs'!W$9:W240))-1</f>
        <v>-9.6209531264611625E-3</v>
      </c>
      <c r="Y228" s="31">
        <f>('1-Kurs'!Y240/'1-Kurs'!Y$8)^(12/COUNT('1-Kurs'!X$9:X240))-1</f>
        <v>8.3406409224885847E-2</v>
      </c>
      <c r="Z228" s="31">
        <f>('1-Kurs'!Z240/'1-Kurs'!Z$8)^(12/COUNT('1-Kurs'!Y$9:Y240))-1</f>
        <v>0.12615023017401272</v>
      </c>
      <c r="AA228" s="31">
        <f>('1-Kurs'!AA240/'1-Kurs'!AA$8)^(12/COUNT('1-Kurs'!Z$9:Z240))-1</f>
        <v>9.955469063246003E-2</v>
      </c>
      <c r="AB228" s="31">
        <f>('1-Kurs'!AB240/'1-Kurs'!AB$8)^(12/COUNT('1-Kurs'!A$9:A240))-1</f>
        <v>6.5934088610549502E-2</v>
      </c>
      <c r="AC228" s="31">
        <f>('1-Kurs'!AC240/'1-Kurs'!AC$8)^(12/COUNT('1-Kurs'!B$9:B240))-1</f>
        <v>5.2795799068934279E-2</v>
      </c>
      <c r="AD228" s="31">
        <f>SUMPRODUCT(B228:AA228,'1-Kurs'!$B$6:$AA$6)</f>
        <v>3.5757549438345956E-2</v>
      </c>
      <c r="AE228" s="31">
        <f t="shared" si="4"/>
        <v>3.0176539172203545E-2</v>
      </c>
    </row>
    <row r="229" spans="1:31" ht="12.75" customHeight="1" outlineLevel="1" x14ac:dyDescent="0.2">
      <c r="A229" s="9">
        <f>'2-artRendite'!A241</f>
        <v>40326</v>
      </c>
      <c r="B229" s="31">
        <f>('1-Kurs'!B241/'1-Kurs'!B$8)^(12/COUNT('1-Kurs'!A$9:A241))-1</f>
        <v>-1.2468652050369178E-3</v>
      </c>
      <c r="C229" s="31">
        <f>('1-Kurs'!C241/'1-Kurs'!C$8)^(12/COUNT('1-Kurs'!B$9:B241))-1</f>
        <v>0.11675275525328632</v>
      </c>
      <c r="D229" s="31">
        <f>('1-Kurs'!D241/'1-Kurs'!D$8)^(12/COUNT('1-Kurs'!C$9:C241))-1</f>
        <v>-3.5845098551500532E-2</v>
      </c>
      <c r="E229" s="31">
        <f>('1-Kurs'!E241/'1-Kurs'!E$8)^(12/COUNT('1-Kurs'!D$9:D241))-1</f>
        <v>0.10391126797724337</v>
      </c>
      <c r="F229" s="31">
        <f>('1-Kurs'!F241/'1-Kurs'!F$8)^(12/COUNT('1-Kurs'!E$9:E241))-1</f>
        <v>-7.1756168045061464E-2</v>
      </c>
      <c r="G229" s="31">
        <f>('1-Kurs'!G241/'1-Kurs'!G$8)^(12/COUNT('1-Kurs'!F$9:F241))-1</f>
        <v>-5.1288135211855712E-2</v>
      </c>
      <c r="H229" s="31">
        <f>('1-Kurs'!H241/'1-Kurs'!H$8)^(12/COUNT('1-Kurs'!G$9:G241))-1</f>
        <v>6.0807289252025276E-2</v>
      </c>
      <c r="I229" s="31">
        <f>('1-Kurs'!I241/'1-Kurs'!I$8)^(12/COUNT('1-Kurs'!H$9:H241))-1</f>
        <v>6.5742691166875034E-2</v>
      </c>
      <c r="J229" s="31">
        <f>('1-Kurs'!J241/'1-Kurs'!J$8)^(12/COUNT('1-Kurs'!I$9:I241))-1</f>
        <v>1.5185919806169901E-2</v>
      </c>
      <c r="K229" s="31">
        <f>('1-Kurs'!K241/'1-Kurs'!K$8)^(12/COUNT('1-Kurs'!J$9:J241))-1</f>
        <v>-7.3842251095013633E-2</v>
      </c>
      <c r="L229" s="31">
        <f>('1-Kurs'!L241/'1-Kurs'!L$8)^(12/COUNT('1-Kurs'!K$9:K241))-1</f>
        <v>1.4365514249422562E-2</v>
      </c>
      <c r="M229" s="31">
        <f>('1-Kurs'!M241/'1-Kurs'!M$8)^(12/COUNT('1-Kurs'!L$9:L241))-1</f>
        <v>-0.12304296863188091</v>
      </c>
      <c r="N229" s="31">
        <f>('1-Kurs'!N241/'1-Kurs'!N$8)^(12/COUNT('1-Kurs'!M$9:M241))-1</f>
        <v>8.4595858141658153E-2</v>
      </c>
      <c r="O229" s="31">
        <f>('1-Kurs'!O241/'1-Kurs'!O$8)^(12/COUNT('1-Kurs'!N$9:N241))-1</f>
        <v>7.6085843218105076E-2</v>
      </c>
      <c r="P229" s="31">
        <f>('1-Kurs'!P241/'1-Kurs'!P$8)^(12/COUNT('1-Kurs'!O$9:O241))-1</f>
        <v>5.4803883237029671E-2</v>
      </c>
      <c r="Q229" s="31">
        <f>('1-Kurs'!Q241/'1-Kurs'!Q$8)^(12/COUNT('1-Kurs'!P$9:P241))-1</f>
        <v>9.9472739571424107E-2</v>
      </c>
      <c r="R229" s="31">
        <f>('1-Kurs'!R241/'1-Kurs'!R$8)^(12/COUNT('1-Kurs'!Q$9:Q241))-1</f>
        <v>1.2159734540260647E-2</v>
      </c>
      <c r="S229" s="31">
        <f>('1-Kurs'!S241/'1-Kurs'!S$8)^(12/COUNT('1-Kurs'!R$9:R241))-1</f>
        <v>4.3281968771492485E-2</v>
      </c>
      <c r="T229" s="31">
        <f>('1-Kurs'!T241/'1-Kurs'!T$8)^(12/COUNT('1-Kurs'!S$9:S241))-1</f>
        <v>9.4963136542447701E-2</v>
      </c>
      <c r="U229" s="31">
        <f>('1-Kurs'!U241/'1-Kurs'!U$8)^(12/COUNT('1-Kurs'!T$9:T241))-1</f>
        <v>-5.5145974565100397E-2</v>
      </c>
      <c r="V229" s="31">
        <f>('1-Kurs'!V241/'1-Kurs'!V$8)^(12/COUNT('1-Kurs'!U$9:U241))-1</f>
        <v>8.2623518315371403E-2</v>
      </c>
      <c r="W229" s="31">
        <f>('1-Kurs'!W241/'1-Kurs'!W$8)^(12/COUNT('1-Kurs'!V$9:V241))-1</f>
        <v>1.95111015856968E-2</v>
      </c>
      <c r="X229" s="31">
        <f>('1-Kurs'!X241/'1-Kurs'!X$8)^(12/COUNT('1-Kurs'!W$9:W241))-1</f>
        <v>-1.4071898060970978E-2</v>
      </c>
      <c r="Y229" s="31">
        <f>('1-Kurs'!Y241/'1-Kurs'!Y$8)^(12/COUNT('1-Kurs'!X$9:X241))-1</f>
        <v>7.2392003067805355E-2</v>
      </c>
      <c r="Z229" s="31">
        <f>('1-Kurs'!Z241/'1-Kurs'!Z$8)^(12/COUNT('1-Kurs'!Y$9:Y241))-1</f>
        <v>0.11870928461252617</v>
      </c>
      <c r="AA229" s="31">
        <f>('1-Kurs'!AA241/'1-Kurs'!AA$8)^(12/COUNT('1-Kurs'!Z$9:Z241))-1</f>
        <v>9.7973724482549374E-2</v>
      </c>
      <c r="AB229" s="31">
        <f>('1-Kurs'!AB241/'1-Kurs'!AB$8)^(12/COUNT('1-Kurs'!A$9:A241))-1</f>
        <v>6.1225718242460925E-2</v>
      </c>
      <c r="AC229" s="31">
        <f>('1-Kurs'!AC241/'1-Kurs'!AC$8)^(12/COUNT('1-Kurs'!B$9:B241))-1</f>
        <v>4.8681419197059927E-2</v>
      </c>
      <c r="AD229" s="31">
        <f>SUMPRODUCT(B229:AA229,'1-Kurs'!$B$6:$AA$6)</f>
        <v>3.1042264400960341E-2</v>
      </c>
      <c r="AE229" s="31">
        <f t="shared" si="4"/>
        <v>3.0183453841500583E-2</v>
      </c>
    </row>
    <row r="230" spans="1:31" ht="12.75" customHeight="1" outlineLevel="1" x14ac:dyDescent="0.2">
      <c r="A230" s="9">
        <f>'2-artRendite'!A242</f>
        <v>40359</v>
      </c>
      <c r="B230" s="31">
        <f>('1-Kurs'!B242/'1-Kurs'!B$8)^(12/COUNT('1-Kurs'!A$9:A242))-1</f>
        <v>-3.1983138512663434E-3</v>
      </c>
      <c r="C230" s="31">
        <f>('1-Kurs'!C242/'1-Kurs'!C$8)^(12/COUNT('1-Kurs'!B$9:B242))-1</f>
        <v>0.11605782258072228</v>
      </c>
      <c r="D230" s="31">
        <f>('1-Kurs'!D242/'1-Kurs'!D$8)^(12/COUNT('1-Kurs'!C$9:C242))-1</f>
        <v>-2.5716433791055593E-2</v>
      </c>
      <c r="E230" s="31">
        <f>('1-Kurs'!E242/'1-Kurs'!E$8)^(12/COUNT('1-Kurs'!D$9:D242))-1</f>
        <v>0.10019275248445214</v>
      </c>
      <c r="F230" s="31">
        <f>('1-Kurs'!F242/'1-Kurs'!F$8)^(12/COUNT('1-Kurs'!E$9:E242))-1</f>
        <v>-7.2214718492092378E-2</v>
      </c>
      <c r="G230" s="31">
        <f>('1-Kurs'!G242/'1-Kurs'!G$8)^(12/COUNT('1-Kurs'!F$9:F242))-1</f>
        <v>-5.1745586491229179E-2</v>
      </c>
      <c r="H230" s="31">
        <f>('1-Kurs'!H242/'1-Kurs'!H$8)^(12/COUNT('1-Kurs'!G$9:G242))-1</f>
        <v>6.1912672520891832E-2</v>
      </c>
      <c r="I230" s="31">
        <f>('1-Kurs'!I242/'1-Kurs'!I$8)^(12/COUNT('1-Kurs'!H$9:H242))-1</f>
        <v>6.5318225438284028E-2</v>
      </c>
      <c r="J230" s="31">
        <f>('1-Kurs'!J242/'1-Kurs'!J$8)^(12/COUNT('1-Kurs'!I$9:I242))-1</f>
        <v>1.5342461812153596E-2</v>
      </c>
      <c r="K230" s="31">
        <f>('1-Kurs'!K242/'1-Kurs'!K$8)^(12/COUNT('1-Kurs'!J$9:J242))-1</f>
        <v>-7.5022177022559866E-2</v>
      </c>
      <c r="L230" s="31">
        <f>('1-Kurs'!L242/'1-Kurs'!L$8)^(12/COUNT('1-Kurs'!K$9:K242))-1</f>
        <v>1.475948281362971E-2</v>
      </c>
      <c r="M230" s="31">
        <f>('1-Kurs'!M242/'1-Kurs'!M$8)^(12/COUNT('1-Kurs'!L$9:L242))-1</f>
        <v>-0.12042280575337172</v>
      </c>
      <c r="N230" s="31">
        <f>('1-Kurs'!N242/'1-Kurs'!N$8)^(12/COUNT('1-Kurs'!M$9:M242))-1</f>
        <v>7.9824678663553028E-2</v>
      </c>
      <c r="O230" s="31">
        <f>('1-Kurs'!O242/'1-Kurs'!O$8)^(12/COUNT('1-Kurs'!N$9:N242))-1</f>
        <v>7.6476086159935397E-2</v>
      </c>
      <c r="P230" s="31">
        <f>('1-Kurs'!P242/'1-Kurs'!P$8)^(12/COUNT('1-Kurs'!O$9:O242))-1</f>
        <v>5.4807003680972022E-2</v>
      </c>
      <c r="Q230" s="31">
        <f>('1-Kurs'!Q242/'1-Kurs'!Q$8)^(12/COUNT('1-Kurs'!P$9:P242))-1</f>
        <v>0.10238572871561535</v>
      </c>
      <c r="R230" s="31">
        <f>('1-Kurs'!R242/'1-Kurs'!R$8)^(12/COUNT('1-Kurs'!Q$9:Q242))-1</f>
        <v>1.0012861776783399E-2</v>
      </c>
      <c r="S230" s="31">
        <f>('1-Kurs'!S242/'1-Kurs'!S$8)^(12/COUNT('1-Kurs'!R$9:R242))-1</f>
        <v>4.9062492973997784E-2</v>
      </c>
      <c r="T230" s="31">
        <f>('1-Kurs'!T242/'1-Kurs'!T$8)^(12/COUNT('1-Kurs'!S$9:S242))-1</f>
        <v>9.5409457050769086E-2</v>
      </c>
      <c r="U230" s="31">
        <f>('1-Kurs'!U242/'1-Kurs'!U$8)^(12/COUNT('1-Kurs'!T$9:T242))-1</f>
        <v>-5.4419512681572413E-2</v>
      </c>
      <c r="V230" s="31">
        <f>('1-Kurs'!V242/'1-Kurs'!V$8)^(12/COUNT('1-Kurs'!U$9:U242))-1</f>
        <v>8.2213975560088137E-2</v>
      </c>
      <c r="W230" s="31">
        <f>('1-Kurs'!W242/'1-Kurs'!W$8)^(12/COUNT('1-Kurs'!V$9:V242))-1</f>
        <v>1.5037410583943478E-2</v>
      </c>
      <c r="X230" s="31">
        <f>('1-Kurs'!X242/'1-Kurs'!X$8)^(12/COUNT('1-Kurs'!W$9:W242))-1</f>
        <v>-1.4694651082371224E-2</v>
      </c>
      <c r="Y230" s="31">
        <f>('1-Kurs'!Y242/'1-Kurs'!Y$8)^(12/COUNT('1-Kurs'!X$9:X242))-1</f>
        <v>6.8832449009300856E-2</v>
      </c>
      <c r="Z230" s="31">
        <f>('1-Kurs'!Z242/'1-Kurs'!Z$8)^(12/COUNT('1-Kurs'!Y$9:Y242))-1</f>
        <v>0.11748739603919223</v>
      </c>
      <c r="AA230" s="31">
        <f>('1-Kurs'!AA242/'1-Kurs'!AA$8)^(12/COUNT('1-Kurs'!Z$9:Z242))-1</f>
        <v>9.5977687675114165E-2</v>
      </c>
      <c r="AB230" s="31">
        <f>('1-Kurs'!AB242/'1-Kurs'!AB$8)^(12/COUNT('1-Kurs'!A$9:A242))-1</f>
        <v>6.1093947719786712E-2</v>
      </c>
      <c r="AC230" s="31">
        <f>('1-Kurs'!AC242/'1-Kurs'!AC$8)^(12/COUNT('1-Kurs'!B$9:B242))-1</f>
        <v>4.8639266932312353E-2</v>
      </c>
      <c r="AD230" s="31">
        <f>SUMPRODUCT(B230:AA230,'1-Kurs'!$B$6:$AA$6)</f>
        <v>3.091063255284153E-2</v>
      </c>
      <c r="AE230" s="31">
        <f t="shared" si="4"/>
        <v>3.0183315166945182E-2</v>
      </c>
    </row>
    <row r="231" spans="1:31" ht="12.75" customHeight="1" outlineLevel="1" x14ac:dyDescent="0.2">
      <c r="A231" s="9">
        <f>'2-artRendite'!A243</f>
        <v>40389</v>
      </c>
      <c r="B231" s="31">
        <f>('1-Kurs'!B243/'1-Kurs'!B$8)^(12/COUNT('1-Kurs'!A$9:A243))-1</f>
        <v>1.5057089392411793E-3</v>
      </c>
      <c r="C231" s="31">
        <f>('1-Kurs'!C243/'1-Kurs'!C$8)^(12/COUNT('1-Kurs'!B$9:B243))-1</f>
        <v>0.11763403567619535</v>
      </c>
      <c r="D231" s="31">
        <f>('1-Kurs'!D243/'1-Kurs'!D$8)^(12/COUNT('1-Kurs'!C$9:C243))-1</f>
        <v>-2.2556848561518406E-2</v>
      </c>
      <c r="E231" s="31">
        <f>('1-Kurs'!E243/'1-Kurs'!E$8)^(12/COUNT('1-Kurs'!D$9:D243))-1</f>
        <v>0.10625431033888466</v>
      </c>
      <c r="F231" s="31">
        <f>('1-Kurs'!F243/'1-Kurs'!F$8)^(12/COUNT('1-Kurs'!E$9:E243))-1</f>
        <v>-6.8139188417095209E-2</v>
      </c>
      <c r="G231" s="31">
        <f>('1-Kurs'!G243/'1-Kurs'!G$8)^(12/COUNT('1-Kurs'!F$9:F243))-1</f>
        <v>-5.0037634569016665E-2</v>
      </c>
      <c r="H231" s="31">
        <f>('1-Kurs'!H243/'1-Kurs'!H$8)^(12/COUNT('1-Kurs'!G$9:G243))-1</f>
        <v>5.8709155625989107E-2</v>
      </c>
      <c r="I231" s="31">
        <f>('1-Kurs'!I243/'1-Kurs'!I$8)^(12/COUNT('1-Kurs'!H$9:H243))-1</f>
        <v>6.6197374129146835E-2</v>
      </c>
      <c r="J231" s="31">
        <f>('1-Kurs'!J243/'1-Kurs'!J$8)^(12/COUNT('1-Kurs'!I$9:I243))-1</f>
        <v>3.1345795663053178E-2</v>
      </c>
      <c r="K231" s="31">
        <f>('1-Kurs'!K243/'1-Kurs'!K$8)^(12/COUNT('1-Kurs'!J$9:J243))-1</f>
        <v>-7.3041353277256693E-2</v>
      </c>
      <c r="L231" s="31">
        <f>('1-Kurs'!L243/'1-Kurs'!L$8)^(12/COUNT('1-Kurs'!K$9:K243))-1</f>
        <v>1.6576151897853553E-2</v>
      </c>
      <c r="M231" s="31">
        <f>('1-Kurs'!M243/'1-Kurs'!M$8)^(12/COUNT('1-Kurs'!L$9:L243))-1</f>
        <v>-0.11738835492296129</v>
      </c>
      <c r="N231" s="31">
        <f>('1-Kurs'!N243/'1-Kurs'!N$8)^(12/COUNT('1-Kurs'!M$9:M243))-1</f>
        <v>8.3213043624656757E-2</v>
      </c>
      <c r="O231" s="31">
        <f>('1-Kurs'!O243/'1-Kurs'!O$8)^(12/COUNT('1-Kurs'!N$9:N243))-1</f>
        <v>7.4036932066338768E-2</v>
      </c>
      <c r="P231" s="31">
        <f>('1-Kurs'!P243/'1-Kurs'!P$8)^(12/COUNT('1-Kurs'!O$9:O243))-1</f>
        <v>6.0383422026860645E-2</v>
      </c>
      <c r="Q231" s="31">
        <f>('1-Kurs'!Q243/'1-Kurs'!Q$8)^(12/COUNT('1-Kurs'!P$9:P243))-1</f>
        <v>0.10822832939705784</v>
      </c>
      <c r="R231" s="31">
        <f>('1-Kurs'!R243/'1-Kurs'!R$8)^(12/COUNT('1-Kurs'!Q$9:Q243))-1</f>
        <v>1.4475345625256875E-2</v>
      </c>
      <c r="S231" s="31">
        <f>('1-Kurs'!S243/'1-Kurs'!S$8)^(12/COUNT('1-Kurs'!R$9:R243))-1</f>
        <v>5.9495912400539863E-2</v>
      </c>
      <c r="T231" s="31">
        <f>('1-Kurs'!T243/'1-Kurs'!T$8)^(12/COUNT('1-Kurs'!S$9:S243))-1</f>
        <v>9.6847063268934885E-2</v>
      </c>
      <c r="U231" s="31">
        <f>('1-Kurs'!U243/'1-Kurs'!U$8)^(12/COUNT('1-Kurs'!T$9:T243))-1</f>
        <v>-3.8596181011646857E-2</v>
      </c>
      <c r="V231" s="31">
        <f>('1-Kurs'!V243/'1-Kurs'!V$8)^(12/COUNT('1-Kurs'!U$9:U243))-1</f>
        <v>8.3846775105880234E-2</v>
      </c>
      <c r="W231" s="31">
        <f>('1-Kurs'!W243/'1-Kurs'!W$8)^(12/COUNT('1-Kurs'!V$9:V243))-1</f>
        <v>2.1148743874972009E-2</v>
      </c>
      <c r="X231" s="31">
        <f>('1-Kurs'!X243/'1-Kurs'!X$8)^(12/COUNT('1-Kurs'!W$9:W243))-1</f>
        <v>-1.2171222467958875E-2</v>
      </c>
      <c r="Y231" s="31">
        <f>('1-Kurs'!Y243/'1-Kurs'!Y$8)^(12/COUNT('1-Kurs'!X$9:X243))-1</f>
        <v>7.7745934415724749E-2</v>
      </c>
      <c r="Z231" s="31">
        <f>('1-Kurs'!Z243/'1-Kurs'!Z$8)^(12/COUNT('1-Kurs'!Y$9:Y243))-1</f>
        <v>0.11841465142280949</v>
      </c>
      <c r="AA231" s="31">
        <f>('1-Kurs'!AA243/'1-Kurs'!AA$8)^(12/COUNT('1-Kurs'!Z$9:Z243))-1</f>
        <v>0.10190038216359998</v>
      </c>
      <c r="AB231" s="31">
        <f>('1-Kurs'!AB243/'1-Kurs'!AB$8)^(12/COUNT('1-Kurs'!A$9:A243))-1</f>
        <v>6.5660519797035688E-2</v>
      </c>
      <c r="AC231" s="31">
        <f>('1-Kurs'!AC243/'1-Kurs'!AC$8)^(12/COUNT('1-Kurs'!B$9:B243))-1</f>
        <v>5.1942382445189006E-2</v>
      </c>
      <c r="AD231" s="31">
        <f>SUMPRODUCT(B231:AA231,'1-Kurs'!$B$6:$AA$6)</f>
        <v>3.5231857093674691E-2</v>
      </c>
      <c r="AE231" s="31">
        <f t="shared" si="4"/>
        <v>3.0428662703360997E-2</v>
      </c>
    </row>
    <row r="232" spans="1:31" ht="12.75" customHeight="1" outlineLevel="1" x14ac:dyDescent="0.2">
      <c r="A232" s="9">
        <f>'2-artRendite'!A244</f>
        <v>40421</v>
      </c>
      <c r="B232" s="31">
        <f>('1-Kurs'!B244/'1-Kurs'!B$8)^(12/COUNT('1-Kurs'!A$9:A244))-1</f>
        <v>-1.5001241699036383E-3</v>
      </c>
      <c r="C232" s="31">
        <f>('1-Kurs'!C244/'1-Kurs'!C$8)^(12/COUNT('1-Kurs'!B$9:B244))-1</f>
        <v>0.11411671604070239</v>
      </c>
      <c r="D232" s="31">
        <f>('1-Kurs'!D244/'1-Kurs'!D$8)^(12/COUNT('1-Kurs'!C$9:C244))-1</f>
        <v>-2.2327474387748403E-2</v>
      </c>
      <c r="E232" s="31">
        <f>('1-Kurs'!E244/'1-Kurs'!E$8)^(12/COUNT('1-Kurs'!D$9:D244))-1</f>
        <v>0.10641103504986971</v>
      </c>
      <c r="F232" s="31">
        <f>('1-Kurs'!F244/'1-Kurs'!F$8)^(12/COUNT('1-Kurs'!E$9:E244))-1</f>
        <v>-6.432007333627443E-2</v>
      </c>
      <c r="G232" s="31">
        <f>('1-Kurs'!G244/'1-Kurs'!G$8)^(12/COUNT('1-Kurs'!F$9:F244))-1</f>
        <v>-4.5453240091885116E-2</v>
      </c>
      <c r="H232" s="31">
        <f>('1-Kurs'!H244/'1-Kurs'!H$8)^(12/COUNT('1-Kurs'!G$9:G244))-1</f>
        <v>6.1401573512584795E-2</v>
      </c>
      <c r="I232" s="31">
        <f>('1-Kurs'!I244/'1-Kurs'!I$8)^(12/COUNT('1-Kurs'!H$9:H244))-1</f>
        <v>6.2432050715553356E-2</v>
      </c>
      <c r="J232" s="31">
        <f>('1-Kurs'!J244/'1-Kurs'!J$8)^(12/COUNT('1-Kurs'!I$9:I244))-1</f>
        <v>3.2251860836266077E-2</v>
      </c>
      <c r="K232" s="31">
        <f>('1-Kurs'!K244/'1-Kurs'!K$8)^(12/COUNT('1-Kurs'!J$9:J244))-1</f>
        <v>-7.5104588108849013E-2</v>
      </c>
      <c r="L232" s="31">
        <f>('1-Kurs'!L244/'1-Kurs'!L$8)^(12/COUNT('1-Kurs'!K$9:K244))-1</f>
        <v>1.7954653278512644E-2</v>
      </c>
      <c r="M232" s="31">
        <f>('1-Kurs'!M244/'1-Kurs'!M$8)^(12/COUNT('1-Kurs'!L$9:L244))-1</f>
        <v>-0.12716432257492838</v>
      </c>
      <c r="N232" s="31">
        <f>('1-Kurs'!N244/'1-Kurs'!N$8)^(12/COUNT('1-Kurs'!M$9:M244))-1</f>
        <v>8.1627548550374351E-2</v>
      </c>
      <c r="O232" s="31">
        <f>('1-Kurs'!O244/'1-Kurs'!O$8)^(12/COUNT('1-Kurs'!N$9:N244))-1</f>
        <v>7.7728952884470237E-2</v>
      </c>
      <c r="P232" s="31">
        <f>('1-Kurs'!P244/'1-Kurs'!P$8)^(12/COUNT('1-Kurs'!O$9:O244))-1</f>
        <v>6.0394905820054801E-2</v>
      </c>
      <c r="Q232" s="31">
        <f>('1-Kurs'!Q244/'1-Kurs'!Q$8)^(12/COUNT('1-Kurs'!P$9:P244))-1</f>
        <v>0.10875503608744364</v>
      </c>
      <c r="R232" s="31">
        <f>('1-Kurs'!R244/'1-Kurs'!R$8)^(12/COUNT('1-Kurs'!Q$9:Q244))-1</f>
        <v>1.3780833257807545E-2</v>
      </c>
      <c r="S232" s="31">
        <f>('1-Kurs'!S244/'1-Kurs'!S$8)^(12/COUNT('1-Kurs'!R$9:R244))-1</f>
        <v>5.9737076849220916E-2</v>
      </c>
      <c r="T232" s="31">
        <f>('1-Kurs'!T244/'1-Kurs'!T$8)^(12/COUNT('1-Kurs'!S$9:S244))-1</f>
        <v>9.067311014895818E-2</v>
      </c>
      <c r="U232" s="31">
        <f>('1-Kurs'!U244/'1-Kurs'!U$8)^(12/COUNT('1-Kurs'!T$9:T244))-1</f>
        <v>-3.8778529373867388E-2</v>
      </c>
      <c r="V232" s="31">
        <f>('1-Kurs'!V244/'1-Kurs'!V$8)^(12/COUNT('1-Kurs'!U$9:U244))-1</f>
        <v>7.8850246015660819E-2</v>
      </c>
      <c r="W232" s="31">
        <f>('1-Kurs'!W244/'1-Kurs'!W$8)^(12/COUNT('1-Kurs'!V$9:V244))-1</f>
        <v>2.1779202961343502E-2</v>
      </c>
      <c r="X232" s="31">
        <f>('1-Kurs'!X244/'1-Kurs'!X$8)^(12/COUNT('1-Kurs'!W$9:W244))-1</f>
        <v>-1.8679991215587721E-2</v>
      </c>
      <c r="Y232" s="31">
        <f>('1-Kurs'!Y244/'1-Kurs'!Y$8)^(12/COUNT('1-Kurs'!X$9:X244))-1</f>
        <v>7.6948258252415691E-2</v>
      </c>
      <c r="Z232" s="31">
        <f>('1-Kurs'!Z244/'1-Kurs'!Z$8)^(12/COUNT('1-Kurs'!Y$9:Y244))-1</f>
        <v>0.11593924526548505</v>
      </c>
      <c r="AA232" s="31">
        <f>('1-Kurs'!AA244/'1-Kurs'!AA$8)^(12/COUNT('1-Kurs'!Z$9:Z244))-1</f>
        <v>0.10566523766496716</v>
      </c>
      <c r="AB232" s="31">
        <f>('1-Kurs'!AB244/'1-Kurs'!AB$8)^(12/COUNT('1-Kurs'!A$9:A244))-1</f>
        <v>6.470681930217892E-2</v>
      </c>
      <c r="AC232" s="31">
        <f>('1-Kurs'!AC244/'1-Kurs'!AC$8)^(12/COUNT('1-Kurs'!B$9:B244))-1</f>
        <v>5.0338907722936588E-2</v>
      </c>
      <c r="AD232" s="31">
        <f>SUMPRODUCT(B232:AA232,'1-Kurs'!$B$6:$AA$6)</f>
        <v>3.4350738458947955E-2</v>
      </c>
      <c r="AE232" s="31">
        <f t="shared" si="4"/>
        <v>3.0356080843230965E-2</v>
      </c>
    </row>
    <row r="233" spans="1:31" ht="12.75" customHeight="1" outlineLevel="1" x14ac:dyDescent="0.2">
      <c r="A233" s="9">
        <f>'2-artRendite'!A245</f>
        <v>40451</v>
      </c>
      <c r="B233" s="31">
        <f>('1-Kurs'!B245/'1-Kurs'!B$8)^(12/COUNT('1-Kurs'!A$9:A245))-1</f>
        <v>5.0777927024809877E-3</v>
      </c>
      <c r="C233" s="31">
        <f>('1-Kurs'!C245/'1-Kurs'!C$8)^(12/COUNT('1-Kurs'!B$9:B245))-1</f>
        <v>0.11868733001685672</v>
      </c>
      <c r="D233" s="31">
        <f>('1-Kurs'!D245/'1-Kurs'!D$8)^(12/COUNT('1-Kurs'!C$9:C245))-1</f>
        <v>-2.0967482524706593E-2</v>
      </c>
      <c r="E233" s="31">
        <f>('1-Kurs'!E245/'1-Kurs'!E$8)^(12/COUNT('1-Kurs'!D$9:D245))-1</f>
        <v>0.11044740653898222</v>
      </c>
      <c r="F233" s="31">
        <f>('1-Kurs'!F245/'1-Kurs'!F$8)^(12/COUNT('1-Kurs'!E$9:E245))-1</f>
        <v>-5.8299947406597497E-2</v>
      </c>
      <c r="G233" s="31">
        <f>('1-Kurs'!G245/'1-Kurs'!G$8)^(12/COUNT('1-Kurs'!F$9:F245))-1</f>
        <v>-3.7127631573532716E-2</v>
      </c>
      <c r="H233" s="31">
        <f>('1-Kurs'!H245/'1-Kurs'!H$8)^(12/COUNT('1-Kurs'!G$9:G245))-1</f>
        <v>6.3633881706365081E-2</v>
      </c>
      <c r="I233" s="31">
        <f>('1-Kurs'!I245/'1-Kurs'!I$8)^(12/COUNT('1-Kurs'!H$9:H245))-1</f>
        <v>6.8531831752726813E-2</v>
      </c>
      <c r="J233" s="31">
        <f>('1-Kurs'!J245/'1-Kurs'!J$8)^(12/COUNT('1-Kurs'!I$9:I245))-1</f>
        <v>3.2509152782621564E-2</v>
      </c>
      <c r="K233" s="31">
        <f>('1-Kurs'!K245/'1-Kurs'!K$8)^(12/COUNT('1-Kurs'!J$9:J245))-1</f>
        <v>-7.3592027316601305E-2</v>
      </c>
      <c r="L233" s="31">
        <f>('1-Kurs'!L245/'1-Kurs'!L$8)^(12/COUNT('1-Kurs'!K$9:K245))-1</f>
        <v>1.7687757303174401E-2</v>
      </c>
      <c r="M233" s="31">
        <f>('1-Kurs'!M245/'1-Kurs'!M$8)^(12/COUNT('1-Kurs'!L$9:L245))-1</f>
        <v>-0.12969742460991518</v>
      </c>
      <c r="N233" s="31">
        <f>('1-Kurs'!N245/'1-Kurs'!N$8)^(12/COUNT('1-Kurs'!M$9:M245))-1</f>
        <v>8.7967467947086986E-2</v>
      </c>
      <c r="O233" s="31">
        <f>('1-Kurs'!O245/'1-Kurs'!O$8)^(12/COUNT('1-Kurs'!N$9:N245))-1</f>
        <v>8.3739182728323147E-2</v>
      </c>
      <c r="P233" s="31">
        <f>('1-Kurs'!P245/'1-Kurs'!P$8)^(12/COUNT('1-Kurs'!O$9:O245))-1</f>
        <v>6.5060780601105428E-2</v>
      </c>
      <c r="Q233" s="31">
        <f>('1-Kurs'!Q245/'1-Kurs'!Q$8)^(12/COUNT('1-Kurs'!P$9:P245))-1</f>
        <v>0.11046228215618781</v>
      </c>
      <c r="R233" s="31">
        <f>('1-Kurs'!R245/'1-Kurs'!R$8)^(12/COUNT('1-Kurs'!Q$9:Q245))-1</f>
        <v>1.9830817470080087E-2</v>
      </c>
      <c r="S233" s="31">
        <f>('1-Kurs'!S245/'1-Kurs'!S$8)^(12/COUNT('1-Kurs'!R$9:R245))-1</f>
        <v>7.0935324767028796E-2</v>
      </c>
      <c r="T233" s="31">
        <f>('1-Kurs'!T245/'1-Kurs'!T$8)^(12/COUNT('1-Kurs'!S$9:S245))-1</f>
        <v>9.5276709734177789E-2</v>
      </c>
      <c r="U233" s="31">
        <f>('1-Kurs'!U245/'1-Kurs'!U$8)^(12/COUNT('1-Kurs'!T$9:T245))-1</f>
        <v>-3.9453146998895128E-2</v>
      </c>
      <c r="V233" s="31">
        <f>('1-Kurs'!V245/'1-Kurs'!V$8)^(12/COUNT('1-Kurs'!U$9:U245))-1</f>
        <v>8.3098542362084027E-2</v>
      </c>
      <c r="W233" s="31">
        <f>('1-Kurs'!W245/'1-Kurs'!W$8)^(12/COUNT('1-Kurs'!V$9:V245))-1</f>
        <v>2.4648184858622413E-2</v>
      </c>
      <c r="X233" s="31">
        <f>('1-Kurs'!X245/'1-Kurs'!X$8)^(12/COUNT('1-Kurs'!W$9:W245))-1</f>
        <v>-1.719802503271306E-2</v>
      </c>
      <c r="Y233" s="31">
        <f>('1-Kurs'!Y245/'1-Kurs'!Y$8)^(12/COUNT('1-Kurs'!X$9:X245))-1</f>
        <v>8.1683264724186078E-2</v>
      </c>
      <c r="Z233" s="31">
        <f>('1-Kurs'!Z245/'1-Kurs'!Z$8)^(12/COUNT('1-Kurs'!Y$9:Y245))-1</f>
        <v>0.12001511367075235</v>
      </c>
      <c r="AA233" s="31">
        <f>('1-Kurs'!AA245/'1-Kurs'!AA$8)^(12/COUNT('1-Kurs'!Z$9:Z245))-1</f>
        <v>0.1132833705331211</v>
      </c>
      <c r="AB233" s="31">
        <f>('1-Kurs'!AB245/'1-Kurs'!AB$8)^(12/COUNT('1-Kurs'!A$9:A245))-1</f>
        <v>6.8677655824657791E-2</v>
      </c>
      <c r="AC233" s="31">
        <f>('1-Kurs'!AC245/'1-Kurs'!AC$8)^(12/COUNT('1-Kurs'!B$9:B245))-1</f>
        <v>5.385455043764642E-2</v>
      </c>
      <c r="AD233" s="31">
        <f>SUMPRODUCT(B233:AA233,'1-Kurs'!$B$6:$AA$6)</f>
        <v>3.8316942649730866E-2</v>
      </c>
      <c r="AE233" s="31">
        <f t="shared" si="4"/>
        <v>3.0360713174926925E-2</v>
      </c>
    </row>
    <row r="234" spans="1:31" ht="12.75" customHeight="1" outlineLevel="1" x14ac:dyDescent="0.2">
      <c r="A234" s="9">
        <f>'2-artRendite'!A246</f>
        <v>40480</v>
      </c>
      <c r="B234" s="31">
        <f>('1-Kurs'!B246/'1-Kurs'!B$8)^(12/COUNT('1-Kurs'!A$9:A246))-1</f>
        <v>4.6955750484558578E-3</v>
      </c>
      <c r="C234" s="31">
        <f>('1-Kurs'!C246/'1-Kurs'!C$8)^(12/COUNT('1-Kurs'!B$9:B246))-1</f>
        <v>0.11844428412159491</v>
      </c>
      <c r="D234" s="31">
        <f>('1-Kurs'!D246/'1-Kurs'!D$8)^(12/COUNT('1-Kurs'!C$9:C246))-1</f>
        <v>-1.5644805049796484E-2</v>
      </c>
      <c r="E234" s="31">
        <f>('1-Kurs'!E246/'1-Kurs'!E$8)^(12/COUNT('1-Kurs'!D$9:D246))-1</f>
        <v>0.11120829092589912</v>
      </c>
      <c r="F234" s="31">
        <f>('1-Kurs'!F246/'1-Kurs'!F$8)^(12/COUNT('1-Kurs'!E$9:E246))-1</f>
        <v>-5.0408450787115755E-2</v>
      </c>
      <c r="G234" s="31">
        <f>('1-Kurs'!G246/'1-Kurs'!G$8)^(12/COUNT('1-Kurs'!F$9:F246))-1</f>
        <v>-2.6904666629620211E-2</v>
      </c>
      <c r="H234" s="31">
        <f>('1-Kurs'!H246/'1-Kurs'!H$8)^(12/COUNT('1-Kurs'!G$9:G246))-1</f>
        <v>6.5295690583694554E-2</v>
      </c>
      <c r="I234" s="31">
        <f>('1-Kurs'!I246/'1-Kurs'!I$8)^(12/COUNT('1-Kurs'!H$9:H246))-1</f>
        <v>6.7101961706223401E-2</v>
      </c>
      <c r="J234" s="31">
        <f>('1-Kurs'!J246/'1-Kurs'!J$8)^(12/COUNT('1-Kurs'!I$9:I246))-1</f>
        <v>3.6841185946321131E-2</v>
      </c>
      <c r="K234" s="31">
        <f>('1-Kurs'!K246/'1-Kurs'!K$8)^(12/COUNT('1-Kurs'!J$9:J246))-1</f>
        <v>-7.9025221780867017E-2</v>
      </c>
      <c r="L234" s="31">
        <f>('1-Kurs'!L246/'1-Kurs'!L$8)^(12/COUNT('1-Kurs'!K$9:K246))-1</f>
        <v>1.7217625111801249E-2</v>
      </c>
      <c r="M234" s="31">
        <f>('1-Kurs'!M246/'1-Kurs'!M$8)^(12/COUNT('1-Kurs'!L$9:L246))-1</f>
        <v>-0.13196084596030766</v>
      </c>
      <c r="N234" s="31">
        <f>('1-Kurs'!N246/'1-Kurs'!N$8)^(12/COUNT('1-Kurs'!M$9:M246))-1</f>
        <v>8.6548800474363752E-2</v>
      </c>
      <c r="O234" s="31">
        <f>('1-Kurs'!O246/'1-Kurs'!O$8)^(12/COUNT('1-Kurs'!N$9:N246))-1</f>
        <v>8.9866250816576398E-2</v>
      </c>
      <c r="P234" s="31">
        <f>('1-Kurs'!P246/'1-Kurs'!P$8)^(12/COUNT('1-Kurs'!O$9:O246))-1</f>
        <v>7.0237950890272849E-2</v>
      </c>
      <c r="Q234" s="31">
        <f>('1-Kurs'!Q246/'1-Kurs'!Q$8)^(12/COUNT('1-Kurs'!P$9:P246))-1</f>
        <v>0.11533025181861789</v>
      </c>
      <c r="R234" s="31">
        <f>('1-Kurs'!R246/'1-Kurs'!R$8)^(12/COUNT('1-Kurs'!Q$9:Q246))-1</f>
        <v>2.4335153840418622E-2</v>
      </c>
      <c r="S234" s="31">
        <f>('1-Kurs'!S246/'1-Kurs'!S$8)^(12/COUNT('1-Kurs'!R$9:R246))-1</f>
        <v>8.2316984211125543E-2</v>
      </c>
      <c r="T234" s="31">
        <f>('1-Kurs'!T246/'1-Kurs'!T$8)^(12/COUNT('1-Kurs'!S$9:S246))-1</f>
        <v>9.5916033805740764E-2</v>
      </c>
      <c r="U234" s="31">
        <f>('1-Kurs'!U246/'1-Kurs'!U$8)^(12/COUNT('1-Kurs'!T$9:T246))-1</f>
        <v>-3.6268046776061658E-2</v>
      </c>
      <c r="V234" s="31">
        <f>('1-Kurs'!V246/'1-Kurs'!V$8)^(12/COUNT('1-Kurs'!U$9:U246))-1</f>
        <v>8.3200679730627503E-2</v>
      </c>
      <c r="W234" s="31">
        <f>('1-Kurs'!W246/'1-Kurs'!W$8)^(12/COUNT('1-Kurs'!V$9:V246))-1</f>
        <v>2.950580984340645E-2</v>
      </c>
      <c r="X234" s="31">
        <f>('1-Kurs'!X246/'1-Kurs'!X$8)^(12/COUNT('1-Kurs'!W$9:W246))-1</f>
        <v>-1.7421314920922693E-2</v>
      </c>
      <c r="Y234" s="31">
        <f>('1-Kurs'!Y246/'1-Kurs'!Y$8)^(12/COUNT('1-Kurs'!X$9:X246))-1</f>
        <v>8.513926191804444E-2</v>
      </c>
      <c r="Z234" s="31">
        <f>('1-Kurs'!Z246/'1-Kurs'!Z$8)^(12/COUNT('1-Kurs'!Y$9:Y246))-1</f>
        <v>0.12111597440040822</v>
      </c>
      <c r="AA234" s="31">
        <f>('1-Kurs'!AA246/'1-Kurs'!AA$8)^(12/COUNT('1-Kurs'!Z$9:Z246))-1</f>
        <v>0.1158346131534842</v>
      </c>
      <c r="AB234" s="31">
        <f>('1-Kurs'!AB246/'1-Kurs'!AB$8)^(12/COUNT('1-Kurs'!A$9:A246))-1</f>
        <v>7.1302779287334861E-2</v>
      </c>
      <c r="AC234" s="31">
        <f>('1-Kurs'!AC246/'1-Kurs'!AC$8)^(12/COUNT('1-Kurs'!B$9:B246))-1</f>
        <v>5.6208678203807372E-2</v>
      </c>
      <c r="AD234" s="31">
        <f>SUMPRODUCT(B234:AA234,'1-Kurs'!$B$6:$AA$6)</f>
        <v>4.0866116401630209E-2</v>
      </c>
      <c r="AE234" s="31">
        <f t="shared" si="4"/>
        <v>3.0436662885704652E-2</v>
      </c>
    </row>
    <row r="235" spans="1:31" ht="12.75" customHeight="1" outlineLevel="1" x14ac:dyDescent="0.2">
      <c r="A235" s="9">
        <f>'2-artRendite'!A247</f>
        <v>40512</v>
      </c>
      <c r="B235" s="31">
        <f>('1-Kurs'!B247/'1-Kurs'!B$8)^(12/COUNT('1-Kurs'!A$9:A247))-1</f>
        <v>2.9498206629083867E-3</v>
      </c>
      <c r="C235" s="31">
        <f>('1-Kurs'!C247/'1-Kurs'!C$8)^(12/COUNT('1-Kurs'!B$9:B247))-1</f>
        <v>0.11943245823487425</v>
      </c>
      <c r="D235" s="31">
        <f>('1-Kurs'!D247/'1-Kurs'!D$8)^(12/COUNT('1-Kurs'!C$9:C247))-1</f>
        <v>-1.6747864454542238E-2</v>
      </c>
      <c r="E235" s="31">
        <f>('1-Kurs'!E247/'1-Kurs'!E$8)^(12/COUNT('1-Kurs'!D$9:D247))-1</f>
        <v>0.11196114539652036</v>
      </c>
      <c r="F235" s="31">
        <f>('1-Kurs'!F247/'1-Kurs'!F$8)^(12/COUNT('1-Kurs'!E$9:E247))-1</f>
        <v>-5.4556684603309091E-2</v>
      </c>
      <c r="G235" s="31">
        <f>('1-Kurs'!G247/'1-Kurs'!G$8)^(12/COUNT('1-Kurs'!F$9:F247))-1</f>
        <v>-2.8301712580087734E-2</v>
      </c>
      <c r="H235" s="31">
        <f>('1-Kurs'!H247/'1-Kurs'!H$8)^(12/COUNT('1-Kurs'!G$9:G247))-1</f>
        <v>6.604697433258977E-2</v>
      </c>
      <c r="I235" s="31">
        <f>('1-Kurs'!I247/'1-Kurs'!I$8)^(12/COUNT('1-Kurs'!H$9:H247))-1</f>
        <v>6.827929072613248E-2</v>
      </c>
      <c r="J235" s="31">
        <f>('1-Kurs'!J247/'1-Kurs'!J$8)^(12/COUNT('1-Kurs'!I$9:I247))-1</f>
        <v>3.3902003719862961E-2</v>
      </c>
      <c r="K235" s="31">
        <f>('1-Kurs'!K247/'1-Kurs'!K$8)^(12/COUNT('1-Kurs'!J$9:J247))-1</f>
        <v>-7.6841026331144868E-2</v>
      </c>
      <c r="L235" s="31">
        <f>('1-Kurs'!L247/'1-Kurs'!L$8)^(12/COUNT('1-Kurs'!K$9:K247))-1</f>
        <v>1.8919426916890636E-2</v>
      </c>
      <c r="M235" s="31">
        <f>('1-Kurs'!M247/'1-Kurs'!M$8)^(12/COUNT('1-Kurs'!L$9:L247))-1</f>
        <v>-0.13231846807091519</v>
      </c>
      <c r="N235" s="31">
        <f>('1-Kurs'!N247/'1-Kurs'!N$8)^(12/COUNT('1-Kurs'!M$9:M247))-1</f>
        <v>8.6286968262573316E-2</v>
      </c>
      <c r="O235" s="31">
        <f>('1-Kurs'!O247/'1-Kurs'!O$8)^(12/COUNT('1-Kurs'!N$9:N247))-1</f>
        <v>9.6928512999489236E-2</v>
      </c>
      <c r="P235" s="31">
        <f>('1-Kurs'!P247/'1-Kurs'!P$8)^(12/COUNT('1-Kurs'!O$9:O247))-1</f>
        <v>7.024376687298739E-2</v>
      </c>
      <c r="Q235" s="31">
        <f>('1-Kurs'!Q247/'1-Kurs'!Q$8)^(12/COUNT('1-Kurs'!P$9:P247))-1</f>
        <v>0.11509110286557722</v>
      </c>
      <c r="R235" s="31">
        <f>('1-Kurs'!R247/'1-Kurs'!R$8)^(12/COUNT('1-Kurs'!Q$9:Q247))-1</f>
        <v>2.5618715024049665E-2</v>
      </c>
      <c r="S235" s="31">
        <f>('1-Kurs'!S247/'1-Kurs'!S$8)^(12/COUNT('1-Kurs'!R$9:R247))-1</f>
        <v>7.8958576294111626E-2</v>
      </c>
      <c r="T235" s="31">
        <f>('1-Kurs'!T247/'1-Kurs'!T$8)^(12/COUNT('1-Kurs'!S$9:S247))-1</f>
        <v>9.8573964486393661E-2</v>
      </c>
      <c r="U235" s="31">
        <f>('1-Kurs'!U247/'1-Kurs'!U$8)^(12/COUNT('1-Kurs'!T$9:T247))-1</f>
        <v>-4.0555081210649324E-2</v>
      </c>
      <c r="V235" s="31">
        <f>('1-Kurs'!V247/'1-Kurs'!V$8)^(12/COUNT('1-Kurs'!U$9:U247))-1</f>
        <v>8.412761263535784E-2</v>
      </c>
      <c r="W235" s="31">
        <f>('1-Kurs'!W247/'1-Kurs'!W$8)^(12/COUNT('1-Kurs'!V$9:V247))-1</f>
        <v>2.2131429415876758E-2</v>
      </c>
      <c r="X235" s="31">
        <f>('1-Kurs'!X247/'1-Kurs'!X$8)^(12/COUNT('1-Kurs'!W$9:W247))-1</f>
        <v>-1.7734522437935385E-2</v>
      </c>
      <c r="Y235" s="31">
        <f>('1-Kurs'!Y247/'1-Kurs'!Y$8)^(12/COUNT('1-Kurs'!X$9:X247))-1</f>
        <v>7.952246012309061E-2</v>
      </c>
      <c r="Z235" s="31">
        <f>('1-Kurs'!Z247/'1-Kurs'!Z$8)^(12/COUNT('1-Kurs'!Y$9:Y247))-1</f>
        <v>0.11922961212905769</v>
      </c>
      <c r="AA235" s="31">
        <f>('1-Kurs'!AA247/'1-Kurs'!AA$8)^(12/COUNT('1-Kurs'!Z$9:Z247))-1</f>
        <v>0.11285007729786534</v>
      </c>
      <c r="AB235" s="31">
        <f>('1-Kurs'!AB247/'1-Kurs'!AB$8)^(12/COUNT('1-Kurs'!A$9:A247))-1</f>
        <v>7.0483033354378E-2</v>
      </c>
      <c r="AC235" s="31">
        <f>('1-Kurs'!AC247/'1-Kurs'!AC$8)^(12/COUNT('1-Kurs'!B$9:B247))-1</f>
        <v>5.5779015798073983E-2</v>
      </c>
      <c r="AD235" s="31">
        <f>SUMPRODUCT(B235:AA235,'1-Kurs'!$B$6:$AA$6)</f>
        <v>4.0153790719524053E-2</v>
      </c>
      <c r="AE235" s="31">
        <f t="shared" si="4"/>
        <v>3.0329242634853947E-2</v>
      </c>
    </row>
    <row r="236" spans="1:31" ht="12.75" customHeight="1" outlineLevel="1" x14ac:dyDescent="0.2">
      <c r="A236" s="9">
        <f>'2-artRendite'!A248</f>
        <v>40543</v>
      </c>
      <c r="B236" s="31">
        <f>('1-Kurs'!B248/'1-Kurs'!B$8)^(12/COUNT('1-Kurs'!A$9:A248))-1</f>
        <v>7.0107757047062069E-3</v>
      </c>
      <c r="C236" s="31">
        <f>('1-Kurs'!C248/'1-Kurs'!C$8)^(12/COUNT('1-Kurs'!B$9:B248))-1</f>
        <v>0.12422822753797469</v>
      </c>
      <c r="D236" s="31">
        <f>('1-Kurs'!D248/'1-Kurs'!D$8)^(12/COUNT('1-Kurs'!C$9:C248))-1</f>
        <v>-7.8608475034406267E-3</v>
      </c>
      <c r="E236" s="31">
        <f>('1-Kurs'!E248/'1-Kurs'!E$8)^(12/COUNT('1-Kurs'!D$9:D248))-1</f>
        <v>0.11987440075814759</v>
      </c>
      <c r="F236" s="31">
        <f>('1-Kurs'!F248/'1-Kurs'!F$8)^(12/COUNT('1-Kurs'!E$9:E248))-1</f>
        <v>-4.7439763456927353E-2</v>
      </c>
      <c r="G236" s="31">
        <f>('1-Kurs'!G248/'1-Kurs'!G$8)^(12/COUNT('1-Kurs'!F$9:F248))-1</f>
        <v>-1.7904281528683397E-2</v>
      </c>
      <c r="H236" s="31">
        <f>('1-Kurs'!H248/'1-Kurs'!H$8)^(12/COUNT('1-Kurs'!G$9:G248))-1</f>
        <v>6.7110788106648611E-2</v>
      </c>
      <c r="I236" s="31">
        <f>('1-Kurs'!I248/'1-Kurs'!I$8)^(12/COUNT('1-Kurs'!H$9:H248))-1</f>
        <v>7.2470295837975707E-2</v>
      </c>
      <c r="J236" s="31">
        <f>('1-Kurs'!J248/'1-Kurs'!J$8)^(12/COUNT('1-Kurs'!I$9:I248))-1</f>
        <v>4.0629043544619048E-2</v>
      </c>
      <c r="K236" s="31">
        <f>('1-Kurs'!K248/'1-Kurs'!K$8)^(12/COUNT('1-Kurs'!J$9:J248))-1</f>
        <v>-7.4163752090240731E-2</v>
      </c>
      <c r="L236" s="31">
        <f>('1-Kurs'!L248/'1-Kurs'!L$8)^(12/COUNT('1-Kurs'!K$9:K248))-1</f>
        <v>1.9784013214361407E-2</v>
      </c>
      <c r="M236" s="31">
        <f>('1-Kurs'!M248/'1-Kurs'!M$8)^(12/COUNT('1-Kurs'!L$9:L248))-1</f>
        <v>-0.12918208855038793</v>
      </c>
      <c r="N236" s="31">
        <f>('1-Kurs'!N248/'1-Kurs'!N$8)^(12/COUNT('1-Kurs'!M$9:M248))-1</f>
        <v>8.9762769849935919E-2</v>
      </c>
      <c r="O236" s="31">
        <f>('1-Kurs'!O248/'1-Kurs'!O$8)^(12/COUNT('1-Kurs'!N$9:N248))-1</f>
        <v>0.10157972394678016</v>
      </c>
      <c r="P236" s="31">
        <f>('1-Kurs'!P248/'1-Kurs'!P$8)^(12/COUNT('1-Kurs'!O$9:O248))-1</f>
        <v>7.6064370437956885E-2</v>
      </c>
      <c r="Q236" s="31">
        <f>('1-Kurs'!Q248/'1-Kurs'!Q$8)^(12/COUNT('1-Kurs'!P$9:P248))-1</f>
        <v>0.11944721422265325</v>
      </c>
      <c r="R236" s="31">
        <f>('1-Kurs'!R248/'1-Kurs'!R$8)^(12/COUNT('1-Kurs'!Q$9:Q248))-1</f>
        <v>3.2017214350241074E-2</v>
      </c>
      <c r="S236" s="31">
        <f>('1-Kurs'!S248/'1-Kurs'!S$8)^(12/COUNT('1-Kurs'!R$9:R248))-1</f>
        <v>8.693294648724792E-2</v>
      </c>
      <c r="T236" s="31">
        <f>('1-Kurs'!T248/'1-Kurs'!T$8)^(12/COUNT('1-Kurs'!S$9:S248))-1</f>
        <v>0.10399878396368178</v>
      </c>
      <c r="U236" s="31">
        <f>('1-Kurs'!U248/'1-Kurs'!U$8)^(12/COUNT('1-Kurs'!T$9:T248))-1</f>
        <v>-3.3643395213203364E-2</v>
      </c>
      <c r="V236" s="31">
        <f>('1-Kurs'!V248/'1-Kurs'!V$8)^(12/COUNT('1-Kurs'!U$9:U248))-1</f>
        <v>8.8159352573437655E-2</v>
      </c>
      <c r="W236" s="31">
        <f>('1-Kurs'!W248/'1-Kurs'!W$8)^(12/COUNT('1-Kurs'!V$9:V248))-1</f>
        <v>2.9647438960215489E-2</v>
      </c>
      <c r="X236" s="31">
        <f>('1-Kurs'!X248/'1-Kurs'!X$8)^(12/COUNT('1-Kurs'!W$9:W248))-1</f>
        <v>-1.3811643567250842E-2</v>
      </c>
      <c r="Y236" s="31">
        <f>('1-Kurs'!Y248/'1-Kurs'!Y$8)^(12/COUNT('1-Kurs'!X$9:X248))-1</f>
        <v>8.6501809910482175E-2</v>
      </c>
      <c r="Z236" s="31">
        <f>('1-Kurs'!Z248/'1-Kurs'!Z$8)^(12/COUNT('1-Kurs'!Y$9:Y248))-1</f>
        <v>0.1221712091378957</v>
      </c>
      <c r="AA236" s="31">
        <f>('1-Kurs'!AA248/'1-Kurs'!AA$8)^(12/COUNT('1-Kurs'!Z$9:Z248))-1</f>
        <v>0.11764959217800164</v>
      </c>
      <c r="AB236" s="31">
        <f>('1-Kurs'!AB248/'1-Kurs'!AB$8)^(12/COUNT('1-Kurs'!A$9:A248))-1</f>
        <v>7.5853123357643382E-2</v>
      </c>
      <c r="AC236" s="31">
        <f>('1-Kurs'!AC248/'1-Kurs'!AC$8)^(12/COUNT('1-Kurs'!B$9:B248))-1</f>
        <v>6.091361243743143E-2</v>
      </c>
      <c r="AD236" s="31">
        <f>SUMPRODUCT(B236:AA236,'1-Kurs'!$B$6:$AA$6)</f>
        <v>4.5424392262031876E-2</v>
      </c>
      <c r="AE236" s="31">
        <f t="shared" si="4"/>
        <v>3.0428731095611505E-2</v>
      </c>
    </row>
    <row r="237" spans="1:31" ht="12.75" customHeight="1" outlineLevel="1" x14ac:dyDescent="0.2">
      <c r="A237" s="9">
        <f>'2-artRendite'!A249</f>
        <v>40574</v>
      </c>
      <c r="B237" s="31">
        <f>('1-Kurs'!B249/'1-Kurs'!B$8)^(12/COUNT('1-Kurs'!A$9:A249))-1</f>
        <v>7.8238403473083196E-3</v>
      </c>
      <c r="C237" s="31">
        <f>('1-Kurs'!C249/'1-Kurs'!C$8)^(12/COUNT('1-Kurs'!B$9:B249))-1</f>
        <v>0.12748570124076064</v>
      </c>
      <c r="D237" s="31">
        <f>('1-Kurs'!D249/'1-Kurs'!D$8)^(12/COUNT('1-Kurs'!C$9:C249))-1</f>
        <v>-6.9458738523013874E-3</v>
      </c>
      <c r="E237" s="31">
        <f>('1-Kurs'!E249/'1-Kurs'!E$8)^(12/COUNT('1-Kurs'!D$9:D249))-1</f>
        <v>0.11949981206477966</v>
      </c>
      <c r="F237" s="31">
        <f>('1-Kurs'!F249/'1-Kurs'!F$8)^(12/COUNT('1-Kurs'!E$9:E249))-1</f>
        <v>-4.4992345088250674E-2</v>
      </c>
      <c r="G237" s="31">
        <f>('1-Kurs'!G249/'1-Kurs'!G$8)^(12/COUNT('1-Kurs'!F$9:F249))-1</f>
        <v>-1.0403913340483406E-2</v>
      </c>
      <c r="H237" s="31">
        <f>('1-Kurs'!H249/'1-Kurs'!H$8)^(12/COUNT('1-Kurs'!G$9:G249))-1</f>
        <v>6.3410809050402195E-2</v>
      </c>
      <c r="I237" s="31">
        <f>('1-Kurs'!I249/'1-Kurs'!I$8)^(12/COUNT('1-Kurs'!H$9:H249))-1</f>
        <v>7.6046906043243157E-2</v>
      </c>
      <c r="J237" s="31">
        <f>('1-Kurs'!J249/'1-Kurs'!J$8)^(12/COUNT('1-Kurs'!I$9:I249))-1</f>
        <v>4.4778666626444918E-2</v>
      </c>
      <c r="K237" s="31">
        <f>('1-Kurs'!K249/'1-Kurs'!K$8)^(12/COUNT('1-Kurs'!J$9:J249))-1</f>
        <v>-6.9232698919568625E-2</v>
      </c>
      <c r="L237" s="31">
        <f>('1-Kurs'!L249/'1-Kurs'!L$8)^(12/COUNT('1-Kurs'!K$9:K249))-1</f>
        <v>2.0297045833660876E-2</v>
      </c>
      <c r="M237" s="31">
        <f>('1-Kurs'!M249/'1-Kurs'!M$8)^(12/COUNT('1-Kurs'!L$9:L249))-1</f>
        <v>-0.12869662804610671</v>
      </c>
      <c r="N237" s="31">
        <f>('1-Kurs'!N249/'1-Kurs'!N$8)^(12/COUNT('1-Kurs'!M$9:M249))-1</f>
        <v>9.4807680432586361E-2</v>
      </c>
      <c r="O237" s="31">
        <f>('1-Kurs'!O249/'1-Kurs'!O$8)^(12/COUNT('1-Kurs'!N$9:N249))-1</f>
        <v>9.6017747941607334E-2</v>
      </c>
      <c r="P237" s="31">
        <f>('1-Kurs'!P249/'1-Kurs'!P$8)^(12/COUNT('1-Kurs'!O$9:O249))-1</f>
        <v>7.6124739370694305E-2</v>
      </c>
      <c r="Q237" s="31">
        <f>('1-Kurs'!Q249/'1-Kurs'!Q$8)^(12/COUNT('1-Kurs'!P$9:P249))-1</f>
        <v>0.11987664012825849</v>
      </c>
      <c r="R237" s="31">
        <f>('1-Kurs'!R249/'1-Kurs'!R$8)^(12/COUNT('1-Kurs'!Q$9:Q249))-1</f>
        <v>3.1456050998388774E-2</v>
      </c>
      <c r="S237" s="31">
        <f>('1-Kurs'!S249/'1-Kurs'!S$8)^(12/COUNT('1-Kurs'!R$9:R249))-1</f>
        <v>8.9598184097049893E-2</v>
      </c>
      <c r="T237" s="31">
        <f>('1-Kurs'!T249/'1-Kurs'!T$8)^(12/COUNT('1-Kurs'!S$9:S249))-1</f>
        <v>0.10504438398745197</v>
      </c>
      <c r="U237" s="31">
        <f>('1-Kurs'!U249/'1-Kurs'!U$8)^(12/COUNT('1-Kurs'!T$9:T249))-1</f>
        <v>-3.0757756558201454E-2</v>
      </c>
      <c r="V237" s="31">
        <f>('1-Kurs'!V249/'1-Kurs'!V$8)^(12/COUNT('1-Kurs'!U$9:U249))-1</f>
        <v>8.77675448998394E-2</v>
      </c>
      <c r="W237" s="31">
        <f>('1-Kurs'!W249/'1-Kurs'!W$8)^(12/COUNT('1-Kurs'!V$9:V249))-1</f>
        <v>2.8803779040946997E-2</v>
      </c>
      <c r="X237" s="31">
        <f>('1-Kurs'!X249/'1-Kurs'!X$8)^(12/COUNT('1-Kurs'!W$9:W249))-1</f>
        <v>-8.8574391628359894E-3</v>
      </c>
      <c r="Y237" s="31">
        <f>('1-Kurs'!Y249/'1-Kurs'!Y$8)^(12/COUNT('1-Kurs'!X$9:X249))-1</f>
        <v>8.5421123344630034E-2</v>
      </c>
      <c r="Z237" s="31">
        <f>('1-Kurs'!Z249/'1-Kurs'!Z$8)^(12/COUNT('1-Kurs'!Y$9:Y249))-1</f>
        <v>0.1223507457937385</v>
      </c>
      <c r="AA237" s="31">
        <f>('1-Kurs'!AA249/'1-Kurs'!AA$8)^(12/COUNT('1-Kurs'!Z$9:Z249))-1</f>
        <v>0.12344625586322189</v>
      </c>
      <c r="AB237" s="31">
        <f>('1-Kurs'!AB249/'1-Kurs'!AB$8)^(12/COUNT('1-Kurs'!A$9:A249))-1</f>
        <v>7.7396409560537727E-2</v>
      </c>
      <c r="AC237" s="31">
        <f>('1-Kurs'!AC249/'1-Kurs'!AC$8)^(12/COUNT('1-Kurs'!B$9:B249))-1</f>
        <v>6.1180552904919194E-2</v>
      </c>
      <c r="AD237" s="31">
        <f>SUMPRODUCT(B237:AA237,'1-Kurs'!$B$6:$AA$6)</f>
        <v>4.692965392835638E-2</v>
      </c>
      <c r="AE237" s="31">
        <f t="shared" si="4"/>
        <v>3.0466755632181347E-2</v>
      </c>
    </row>
    <row r="238" spans="1:31" ht="12.75" customHeight="1" outlineLevel="1" x14ac:dyDescent="0.2">
      <c r="A238" s="9">
        <f>'2-artRendite'!A250</f>
        <v>40602</v>
      </c>
      <c r="B238" s="31">
        <f>('1-Kurs'!B250/'1-Kurs'!B$8)^(12/COUNT('1-Kurs'!A$9:A250))-1</f>
        <v>9.158979898787889E-3</v>
      </c>
      <c r="C238" s="31">
        <f>('1-Kurs'!C250/'1-Kurs'!C$8)^(12/COUNT('1-Kurs'!B$9:B250))-1</f>
        <v>0.13234980767046323</v>
      </c>
      <c r="D238" s="31">
        <f>('1-Kurs'!D250/'1-Kurs'!D$8)^(12/COUNT('1-Kurs'!C$9:C250))-1</f>
        <v>-2.2046236683802567E-3</v>
      </c>
      <c r="E238" s="31">
        <f>('1-Kurs'!E250/'1-Kurs'!E$8)^(12/COUNT('1-Kurs'!D$9:D250))-1</f>
        <v>0.11933639067047319</v>
      </c>
      <c r="F238" s="31">
        <f>('1-Kurs'!F250/'1-Kurs'!F$8)^(12/COUNT('1-Kurs'!E$9:E250))-1</f>
        <v>-4.0664033888420215E-2</v>
      </c>
      <c r="G238" s="31">
        <f>('1-Kurs'!G250/'1-Kurs'!G$8)^(12/COUNT('1-Kurs'!F$9:F250))-1</f>
        <v>-3.3188201381516569E-3</v>
      </c>
      <c r="H238" s="31">
        <f>('1-Kurs'!H250/'1-Kurs'!H$8)^(12/COUNT('1-Kurs'!G$9:G250))-1</f>
        <v>6.6047674726229522E-2</v>
      </c>
      <c r="I238" s="31">
        <f>('1-Kurs'!I250/'1-Kurs'!I$8)^(12/COUNT('1-Kurs'!H$9:H250))-1</f>
        <v>7.9556037130091184E-2</v>
      </c>
      <c r="J238" s="31">
        <f>('1-Kurs'!J250/'1-Kurs'!J$8)^(12/COUNT('1-Kurs'!I$9:I250))-1</f>
        <v>4.3310968798403016E-2</v>
      </c>
      <c r="K238" s="31">
        <f>('1-Kurs'!K250/'1-Kurs'!K$8)^(12/COUNT('1-Kurs'!J$9:J250))-1</f>
        <v>-7.1575397136694252E-2</v>
      </c>
      <c r="L238" s="31">
        <f>('1-Kurs'!L250/'1-Kurs'!L$8)^(12/COUNT('1-Kurs'!K$9:K250))-1</f>
        <v>1.9705123844214523E-2</v>
      </c>
      <c r="M238" s="31">
        <f>('1-Kurs'!M250/'1-Kurs'!M$8)^(12/COUNT('1-Kurs'!L$9:L250))-1</f>
        <v>-0.13253748141362764</v>
      </c>
      <c r="N238" s="31">
        <f>('1-Kurs'!N250/'1-Kurs'!N$8)^(12/COUNT('1-Kurs'!M$9:M250))-1</f>
        <v>9.7569709302125052E-2</v>
      </c>
      <c r="O238" s="31">
        <f>('1-Kurs'!O250/'1-Kurs'!O$8)^(12/COUNT('1-Kurs'!N$9:N250))-1</f>
        <v>0.10554086410834906</v>
      </c>
      <c r="P238" s="31">
        <f>('1-Kurs'!P250/'1-Kurs'!P$8)^(12/COUNT('1-Kurs'!O$9:O250))-1</f>
        <v>7.3508044057167155E-2</v>
      </c>
      <c r="Q238" s="31">
        <f>('1-Kurs'!Q250/'1-Kurs'!Q$8)^(12/COUNT('1-Kurs'!P$9:P250))-1</f>
        <v>0.11613214090338997</v>
      </c>
      <c r="R238" s="31">
        <f>('1-Kurs'!R250/'1-Kurs'!R$8)^(12/COUNT('1-Kurs'!Q$9:Q250))-1</f>
        <v>3.0347358626598098E-2</v>
      </c>
      <c r="S238" s="31">
        <f>('1-Kurs'!S250/'1-Kurs'!S$8)^(12/COUNT('1-Kurs'!R$9:R250))-1</f>
        <v>8.4796362368126266E-2</v>
      </c>
      <c r="T238" s="31">
        <f>('1-Kurs'!T250/'1-Kurs'!T$8)^(12/COUNT('1-Kurs'!S$9:S250))-1</f>
        <v>0.10953252358699372</v>
      </c>
      <c r="U238" s="31">
        <f>('1-Kurs'!U250/'1-Kurs'!U$8)^(12/COUNT('1-Kurs'!T$9:T250))-1</f>
        <v>-3.3723664561683631E-2</v>
      </c>
      <c r="V238" s="31">
        <f>('1-Kurs'!V250/'1-Kurs'!V$8)^(12/COUNT('1-Kurs'!U$9:U250))-1</f>
        <v>8.7288883811299955E-2</v>
      </c>
      <c r="W238" s="31">
        <f>('1-Kurs'!W250/'1-Kurs'!W$8)^(12/COUNT('1-Kurs'!V$9:V250))-1</f>
        <v>3.0491988429617978E-2</v>
      </c>
      <c r="X238" s="31">
        <f>('1-Kurs'!X250/'1-Kurs'!X$8)^(12/COUNT('1-Kurs'!W$9:W250))-1</f>
        <v>-4.083112520338994E-3</v>
      </c>
      <c r="Y238" s="31">
        <f>('1-Kurs'!Y250/'1-Kurs'!Y$8)^(12/COUNT('1-Kurs'!X$9:X250))-1</f>
        <v>8.6257019897060028E-2</v>
      </c>
      <c r="Z238" s="31">
        <f>('1-Kurs'!Z250/'1-Kurs'!Z$8)^(12/COUNT('1-Kurs'!Y$9:Y250))-1</f>
        <v>0.12207725058909769</v>
      </c>
      <c r="AA238" s="31">
        <f>('1-Kurs'!AA250/'1-Kurs'!AA$8)^(12/COUNT('1-Kurs'!Z$9:Z250))-1</f>
        <v>0.12681585224997671</v>
      </c>
      <c r="AB238" s="31">
        <f>('1-Kurs'!AB250/'1-Kurs'!AB$8)^(12/COUNT('1-Kurs'!A$9:A250))-1</f>
        <v>7.8599423429577264E-2</v>
      </c>
      <c r="AC238" s="31">
        <f>('1-Kurs'!AC250/'1-Kurs'!AC$8)^(12/COUNT('1-Kurs'!B$9:B250))-1</f>
        <v>6.1609206745586231E-2</v>
      </c>
      <c r="AD238" s="31">
        <f>SUMPRODUCT(B238:AA238,'1-Kurs'!$B$6:$AA$6)</f>
        <v>4.8142917205429528E-2</v>
      </c>
      <c r="AE238" s="31">
        <f t="shared" si="4"/>
        <v>3.0456506224147736E-2</v>
      </c>
    </row>
    <row r="239" spans="1:31" ht="12.75" customHeight="1" outlineLevel="1" x14ac:dyDescent="0.2">
      <c r="A239" s="9">
        <f>'2-artRendite'!A251</f>
        <v>40633</v>
      </c>
      <c r="B239" s="31">
        <f>('1-Kurs'!B251/'1-Kurs'!B$8)^(12/COUNT('1-Kurs'!A$9:A251))-1</f>
        <v>9.8211790929443321E-3</v>
      </c>
      <c r="C239" s="31">
        <f>('1-Kurs'!C251/'1-Kurs'!C$8)^(12/COUNT('1-Kurs'!B$9:B251))-1</f>
        <v>0.1344870531942981</v>
      </c>
      <c r="D239" s="31">
        <f>('1-Kurs'!D251/'1-Kurs'!D$8)^(12/COUNT('1-Kurs'!C$9:C251))-1</f>
        <v>-3.5785938425999531E-3</v>
      </c>
      <c r="E239" s="31">
        <f>('1-Kurs'!E251/'1-Kurs'!E$8)^(12/COUNT('1-Kurs'!D$9:D251))-1</f>
        <v>0.11645240286825387</v>
      </c>
      <c r="F239" s="31">
        <f>('1-Kurs'!F251/'1-Kurs'!F$8)^(12/COUNT('1-Kurs'!E$9:E251))-1</f>
        <v>-4.300474057105752E-2</v>
      </c>
      <c r="G239" s="31">
        <f>('1-Kurs'!G251/'1-Kurs'!G$8)^(12/COUNT('1-Kurs'!F$9:F251))-1</f>
        <v>-1.0343818634505064E-3</v>
      </c>
      <c r="H239" s="31">
        <f>('1-Kurs'!H251/'1-Kurs'!H$8)^(12/COUNT('1-Kurs'!G$9:G251))-1</f>
        <v>6.6823866591271708E-2</v>
      </c>
      <c r="I239" s="31">
        <f>('1-Kurs'!I251/'1-Kurs'!I$8)^(12/COUNT('1-Kurs'!H$9:H251))-1</f>
        <v>8.2004692034202575E-2</v>
      </c>
      <c r="J239" s="31">
        <f>('1-Kurs'!J251/'1-Kurs'!J$8)^(12/COUNT('1-Kurs'!I$9:I251))-1</f>
        <v>4.2879164405042136E-2</v>
      </c>
      <c r="K239" s="31">
        <f>('1-Kurs'!K251/'1-Kurs'!K$8)^(12/COUNT('1-Kurs'!J$9:J251))-1</f>
        <v>-7.001407224726286E-2</v>
      </c>
      <c r="L239" s="31">
        <f>('1-Kurs'!L251/'1-Kurs'!L$8)^(12/COUNT('1-Kurs'!K$9:K251))-1</f>
        <v>2.2995505795354809E-2</v>
      </c>
      <c r="M239" s="31">
        <f>('1-Kurs'!M251/'1-Kurs'!M$8)^(12/COUNT('1-Kurs'!L$9:L251))-1</f>
        <v>-0.12920585842881993</v>
      </c>
      <c r="N239" s="31">
        <f>('1-Kurs'!N251/'1-Kurs'!N$8)^(12/COUNT('1-Kurs'!M$9:M251))-1</f>
        <v>9.1448178811752712E-2</v>
      </c>
      <c r="O239" s="31">
        <f>('1-Kurs'!O251/'1-Kurs'!O$8)^(12/COUNT('1-Kurs'!N$9:N251))-1</f>
        <v>0.11130542528695408</v>
      </c>
      <c r="P239" s="31">
        <f>('1-Kurs'!P251/'1-Kurs'!P$8)^(12/COUNT('1-Kurs'!O$9:O251))-1</f>
        <v>7.4939208480057973E-2</v>
      </c>
      <c r="Q239" s="31">
        <f>('1-Kurs'!Q251/'1-Kurs'!Q$8)^(12/COUNT('1-Kurs'!P$9:P251))-1</f>
        <v>0.11695719409334049</v>
      </c>
      <c r="R239" s="31">
        <f>('1-Kurs'!R251/'1-Kurs'!R$8)^(12/COUNT('1-Kurs'!Q$9:Q251))-1</f>
        <v>3.1496930514024468E-2</v>
      </c>
      <c r="S239" s="31">
        <f>('1-Kurs'!S251/'1-Kurs'!S$8)^(12/COUNT('1-Kurs'!R$9:R251))-1</f>
        <v>8.0013518903535585E-2</v>
      </c>
      <c r="T239" s="31">
        <f>('1-Kurs'!T251/'1-Kurs'!T$8)^(12/COUNT('1-Kurs'!S$9:S251))-1</f>
        <v>0.11268595361259748</v>
      </c>
      <c r="U239" s="31">
        <f>('1-Kurs'!U251/'1-Kurs'!U$8)^(12/COUNT('1-Kurs'!T$9:T251))-1</f>
        <v>-3.6825082382636043E-2</v>
      </c>
      <c r="V239" s="31">
        <f>('1-Kurs'!V251/'1-Kurs'!V$8)^(12/COUNT('1-Kurs'!U$9:U251))-1</f>
        <v>9.1153673998994877E-2</v>
      </c>
      <c r="W239" s="31">
        <f>('1-Kurs'!W251/'1-Kurs'!W$8)^(12/COUNT('1-Kurs'!V$9:V251))-1</f>
        <v>2.6869571313532514E-2</v>
      </c>
      <c r="X239" s="31">
        <f>('1-Kurs'!X251/'1-Kurs'!X$8)^(12/COUNT('1-Kurs'!W$9:W251))-1</f>
        <v>-1.5041960450408842E-2</v>
      </c>
      <c r="Y239" s="31">
        <f>('1-Kurs'!Y251/'1-Kurs'!Y$8)^(12/COUNT('1-Kurs'!X$9:X251))-1</f>
        <v>8.8944772923351678E-2</v>
      </c>
      <c r="Z239" s="31">
        <f>('1-Kurs'!Z251/'1-Kurs'!Z$8)^(12/COUNT('1-Kurs'!Y$9:Y251))-1</f>
        <v>0.12062299470685089</v>
      </c>
      <c r="AA239" s="31">
        <f>('1-Kurs'!AA251/'1-Kurs'!AA$8)^(12/COUNT('1-Kurs'!Z$9:Z251))-1</f>
        <v>0.12537818652147559</v>
      </c>
      <c r="AB239" s="31">
        <f>('1-Kurs'!AB251/'1-Kurs'!AB$8)^(12/COUNT('1-Kurs'!A$9:A251))-1</f>
        <v>7.8451531297438981E-2</v>
      </c>
      <c r="AC239" s="31">
        <f>('1-Kurs'!AC251/'1-Kurs'!AC$8)^(12/COUNT('1-Kurs'!B$9:B251))-1</f>
        <v>6.2419646964152475E-2</v>
      </c>
      <c r="AD239" s="31">
        <f>SUMPRODUCT(B239:AA239,'1-Kurs'!$B$6:$AA$6)</f>
        <v>4.8022107052369249E-2</v>
      </c>
      <c r="AE239" s="31">
        <f t="shared" si="4"/>
        <v>3.0429424245069732E-2</v>
      </c>
    </row>
    <row r="240" spans="1:31" ht="12.75" customHeight="1" outlineLevel="1" x14ac:dyDescent="0.2">
      <c r="A240" s="9">
        <f>'2-artRendite'!A252</f>
        <v>40662</v>
      </c>
      <c r="B240" s="31">
        <f>('1-Kurs'!B252/'1-Kurs'!B$8)^(12/COUNT('1-Kurs'!A$9:A252))-1</f>
        <v>1.1852298259983129E-2</v>
      </c>
      <c r="C240" s="31">
        <f>('1-Kurs'!C252/'1-Kurs'!C$8)^(12/COUNT('1-Kurs'!B$9:B252))-1</f>
        <v>0.13788881202397918</v>
      </c>
      <c r="D240" s="31">
        <f>('1-Kurs'!D252/'1-Kurs'!D$8)^(12/COUNT('1-Kurs'!C$9:C252))-1</f>
        <v>2.1412098694513215E-3</v>
      </c>
      <c r="E240" s="31">
        <f>('1-Kurs'!E252/'1-Kurs'!E$8)^(12/COUNT('1-Kurs'!D$9:D252))-1</f>
        <v>0.11405462305411462</v>
      </c>
      <c r="F240" s="31">
        <f>('1-Kurs'!F252/'1-Kurs'!F$8)^(12/COUNT('1-Kurs'!E$9:E252))-1</f>
        <v>-3.9069623998835512E-2</v>
      </c>
      <c r="G240" s="31">
        <f>('1-Kurs'!G252/'1-Kurs'!G$8)^(12/COUNT('1-Kurs'!F$9:F252))-1</f>
        <v>-9.0203005493436628E-3</v>
      </c>
      <c r="H240" s="31">
        <f>('1-Kurs'!H252/'1-Kurs'!H$8)^(12/COUNT('1-Kurs'!G$9:G252))-1</f>
        <v>7.0632423314772375E-2</v>
      </c>
      <c r="I240" s="31">
        <f>('1-Kurs'!I252/'1-Kurs'!I$8)^(12/COUNT('1-Kurs'!H$9:H252))-1</f>
        <v>8.4203516821606206E-2</v>
      </c>
      <c r="J240" s="31">
        <f>('1-Kurs'!J252/'1-Kurs'!J$8)^(12/COUNT('1-Kurs'!I$9:I252))-1</f>
        <v>4.1774604298635776E-2</v>
      </c>
      <c r="K240" s="31">
        <f>('1-Kurs'!K252/'1-Kurs'!K$8)^(12/COUNT('1-Kurs'!J$9:J252))-1</f>
        <v>-7.3704490947334556E-2</v>
      </c>
      <c r="L240" s="31">
        <f>('1-Kurs'!L252/'1-Kurs'!L$8)^(12/COUNT('1-Kurs'!K$9:K252))-1</f>
        <v>1.9632758043549803E-2</v>
      </c>
      <c r="M240" s="31">
        <f>('1-Kurs'!M252/'1-Kurs'!M$8)^(12/COUNT('1-Kurs'!L$9:L252))-1</f>
        <v>-0.1267704443515314</v>
      </c>
      <c r="N240" s="31">
        <f>('1-Kurs'!N252/'1-Kurs'!N$8)^(12/COUNT('1-Kurs'!M$9:M252))-1</f>
        <v>9.2605293600231953E-2</v>
      </c>
      <c r="O240" s="31">
        <f>('1-Kurs'!O252/'1-Kurs'!O$8)^(12/COUNT('1-Kurs'!N$9:N252))-1</f>
        <v>0.12447181418474829</v>
      </c>
      <c r="P240" s="31">
        <f>('1-Kurs'!P252/'1-Kurs'!P$8)^(12/COUNT('1-Kurs'!O$9:O252))-1</f>
        <v>7.3565592728412232E-2</v>
      </c>
      <c r="Q240" s="31">
        <f>('1-Kurs'!Q252/'1-Kurs'!Q$8)^(12/COUNT('1-Kurs'!P$9:P252))-1</f>
        <v>0.11456776171795813</v>
      </c>
      <c r="R240" s="31">
        <f>('1-Kurs'!R252/'1-Kurs'!R$8)^(12/COUNT('1-Kurs'!Q$9:Q252))-1</f>
        <v>3.0655569118973158E-2</v>
      </c>
      <c r="S240" s="31">
        <f>('1-Kurs'!S252/'1-Kurs'!S$8)^(12/COUNT('1-Kurs'!R$9:R252))-1</f>
        <v>7.1566813665675744E-2</v>
      </c>
      <c r="T240" s="31">
        <f>('1-Kurs'!T252/'1-Kurs'!T$8)^(12/COUNT('1-Kurs'!S$9:S252))-1</f>
        <v>0.11688402186567814</v>
      </c>
      <c r="U240" s="31">
        <f>('1-Kurs'!U252/'1-Kurs'!U$8)^(12/COUNT('1-Kurs'!T$9:T252))-1</f>
        <v>-3.6428126032450048E-2</v>
      </c>
      <c r="V240" s="31">
        <f>('1-Kurs'!V252/'1-Kurs'!V$8)^(12/COUNT('1-Kurs'!U$9:U252))-1</f>
        <v>9.3934816879437388E-2</v>
      </c>
      <c r="W240" s="31">
        <f>('1-Kurs'!W252/'1-Kurs'!W$8)^(12/COUNT('1-Kurs'!V$9:V252))-1</f>
        <v>2.4125836479901519E-2</v>
      </c>
      <c r="X240" s="31">
        <f>('1-Kurs'!X252/'1-Kurs'!X$8)^(12/COUNT('1-Kurs'!W$9:W252))-1</f>
        <v>-9.1045731716652423E-3</v>
      </c>
      <c r="Y240" s="31">
        <f>('1-Kurs'!Y252/'1-Kurs'!Y$8)^(12/COUNT('1-Kurs'!X$9:X252))-1</f>
        <v>8.4374149893136741E-2</v>
      </c>
      <c r="Z240" s="31">
        <f>('1-Kurs'!Z252/'1-Kurs'!Z$8)^(12/COUNT('1-Kurs'!Y$9:Y252))-1</f>
        <v>0.1225910617283601</v>
      </c>
      <c r="AA240" s="31">
        <f>('1-Kurs'!AA252/'1-Kurs'!AA$8)^(12/COUNT('1-Kurs'!Z$9:Z252))-1</f>
        <v>0.12520065526156321</v>
      </c>
      <c r="AB240" s="31">
        <f>('1-Kurs'!AB252/'1-Kurs'!AB$8)^(12/COUNT('1-Kurs'!A$9:A252))-1</f>
        <v>7.9052609382048944E-2</v>
      </c>
      <c r="AC240" s="31">
        <f>('1-Kurs'!AC252/'1-Kurs'!AC$8)^(12/COUNT('1-Kurs'!B$9:B252))-1</f>
        <v>6.393591334531723E-2</v>
      </c>
      <c r="AD240" s="31">
        <f>SUMPRODUCT(B240:AA240,'1-Kurs'!$B$6:$AA$6)</f>
        <v>4.8562541298423412E-2</v>
      </c>
      <c r="AE240" s="31">
        <f t="shared" si="4"/>
        <v>3.0490068083625532E-2</v>
      </c>
    </row>
    <row r="241" spans="1:31" ht="12.75" customHeight="1" outlineLevel="1" x14ac:dyDescent="0.2">
      <c r="A241" s="9">
        <f>'2-artRendite'!A253</f>
        <v>40694</v>
      </c>
      <c r="B241" s="31">
        <f>('1-Kurs'!B253/'1-Kurs'!B$8)^(12/COUNT('1-Kurs'!A$9:A253))-1</f>
        <v>9.9741774848012277E-3</v>
      </c>
      <c r="C241" s="31">
        <f>('1-Kurs'!C253/'1-Kurs'!C$8)^(12/COUNT('1-Kurs'!B$9:B253))-1</f>
        <v>0.13328740973003694</v>
      </c>
      <c r="D241" s="31">
        <f>('1-Kurs'!D253/'1-Kurs'!D$8)^(12/COUNT('1-Kurs'!C$9:C253))-1</f>
        <v>-3.9855582773565823E-3</v>
      </c>
      <c r="E241" s="31">
        <f>('1-Kurs'!E253/'1-Kurs'!E$8)^(12/COUNT('1-Kurs'!D$9:D253))-1</f>
        <v>0.11354611021801375</v>
      </c>
      <c r="F241" s="31">
        <f>('1-Kurs'!F253/'1-Kurs'!F$8)^(12/COUNT('1-Kurs'!E$9:E253))-1</f>
        <v>-3.9474641508378649E-2</v>
      </c>
      <c r="G241" s="31">
        <f>('1-Kurs'!G253/'1-Kurs'!G$8)^(12/COUNT('1-Kurs'!F$9:F253))-1</f>
        <v>-8.7825297961767745E-3</v>
      </c>
      <c r="H241" s="31">
        <f>('1-Kurs'!H253/'1-Kurs'!H$8)^(12/COUNT('1-Kurs'!G$9:G253))-1</f>
        <v>6.9627461067628627E-2</v>
      </c>
      <c r="I241" s="31">
        <f>('1-Kurs'!I253/'1-Kurs'!I$8)^(12/COUNT('1-Kurs'!H$9:H253))-1</f>
        <v>7.9862092415171837E-2</v>
      </c>
      <c r="J241" s="31">
        <f>('1-Kurs'!J253/'1-Kurs'!J$8)^(12/COUNT('1-Kurs'!I$9:I253))-1</f>
        <v>4.1940834736836408E-2</v>
      </c>
      <c r="K241" s="31">
        <f>('1-Kurs'!K253/'1-Kurs'!K$8)^(12/COUNT('1-Kurs'!J$9:J253))-1</f>
        <v>-7.6137408051497268E-2</v>
      </c>
      <c r="L241" s="31">
        <f>('1-Kurs'!L253/'1-Kurs'!L$8)^(12/COUNT('1-Kurs'!K$9:K253))-1</f>
        <v>1.5165351067697008E-2</v>
      </c>
      <c r="M241" s="31">
        <f>('1-Kurs'!M253/'1-Kurs'!M$8)^(12/COUNT('1-Kurs'!L$9:L253))-1</f>
        <v>-0.12714751098752242</v>
      </c>
      <c r="N241" s="31">
        <f>('1-Kurs'!N253/'1-Kurs'!N$8)^(12/COUNT('1-Kurs'!M$9:M253))-1</f>
        <v>8.5296626420806154E-2</v>
      </c>
      <c r="O241" s="31">
        <f>('1-Kurs'!O253/'1-Kurs'!O$8)^(12/COUNT('1-Kurs'!N$9:N253))-1</f>
        <v>0.11090859381400198</v>
      </c>
      <c r="P241" s="31">
        <f>('1-Kurs'!P253/'1-Kurs'!P$8)^(12/COUNT('1-Kurs'!O$9:O253))-1</f>
        <v>7.257361229253112E-2</v>
      </c>
      <c r="Q241" s="31">
        <f>('1-Kurs'!Q253/'1-Kurs'!Q$8)^(12/COUNT('1-Kurs'!P$9:P253))-1</f>
        <v>0.11281716953237697</v>
      </c>
      <c r="R241" s="31">
        <f>('1-Kurs'!R253/'1-Kurs'!R$8)^(12/COUNT('1-Kurs'!Q$9:Q253))-1</f>
        <v>3.0452858879454814E-2</v>
      </c>
      <c r="S241" s="31">
        <f>('1-Kurs'!S253/'1-Kurs'!S$8)^(12/COUNT('1-Kurs'!R$9:R253))-1</f>
        <v>7.3417215655736667E-2</v>
      </c>
      <c r="T241" s="31">
        <f>('1-Kurs'!T253/'1-Kurs'!T$8)^(12/COUNT('1-Kurs'!S$9:S253))-1</f>
        <v>0.11127914707166942</v>
      </c>
      <c r="U241" s="31">
        <f>('1-Kurs'!U253/'1-Kurs'!U$8)^(12/COUNT('1-Kurs'!T$9:T253))-1</f>
        <v>-3.7412498904840552E-2</v>
      </c>
      <c r="V241" s="31">
        <f>('1-Kurs'!V253/'1-Kurs'!V$8)^(12/COUNT('1-Kurs'!U$9:U253))-1</f>
        <v>8.7758689634980236E-2</v>
      </c>
      <c r="W241" s="31">
        <f>('1-Kurs'!W253/'1-Kurs'!W$8)^(12/COUNT('1-Kurs'!V$9:V253))-1</f>
        <v>2.4284348192694205E-2</v>
      </c>
      <c r="X241" s="31">
        <f>('1-Kurs'!X253/'1-Kurs'!X$8)^(12/COUNT('1-Kurs'!W$9:W253))-1</f>
        <v>-1.4278841933175856E-2</v>
      </c>
      <c r="Y241" s="31">
        <f>('1-Kurs'!Y253/'1-Kurs'!Y$8)^(12/COUNT('1-Kurs'!X$9:X253))-1</f>
        <v>8.4763961296780321E-2</v>
      </c>
      <c r="Z241" s="31">
        <f>('1-Kurs'!Z253/'1-Kurs'!Z$8)^(12/COUNT('1-Kurs'!Y$9:Y253))-1</f>
        <v>0.12112787904822953</v>
      </c>
      <c r="AA241" s="31">
        <f>('1-Kurs'!AA253/'1-Kurs'!AA$8)^(12/COUNT('1-Kurs'!Z$9:Z253))-1</f>
        <v>0.11707036641436885</v>
      </c>
      <c r="AB241" s="31">
        <f>('1-Kurs'!AB253/'1-Kurs'!AB$8)^(12/COUNT('1-Kurs'!A$9:A253))-1</f>
        <v>7.6126698911367363E-2</v>
      </c>
      <c r="AC241" s="31">
        <f>('1-Kurs'!AC253/'1-Kurs'!AC$8)^(12/COUNT('1-Kurs'!B$9:B253))-1</f>
        <v>6.0966040943900124E-2</v>
      </c>
      <c r="AD241" s="31">
        <f>SUMPRODUCT(B241:AA241,'1-Kurs'!$B$6:$AA$6)</f>
        <v>4.5689804442879539E-2</v>
      </c>
      <c r="AE241" s="31">
        <f t="shared" si="4"/>
        <v>3.0436894468487824E-2</v>
      </c>
    </row>
    <row r="242" spans="1:31" ht="12.75" customHeight="1" outlineLevel="1" x14ac:dyDescent="0.2">
      <c r="A242" s="9">
        <f>'2-artRendite'!A254</f>
        <v>40724</v>
      </c>
      <c r="B242" s="31">
        <f>('1-Kurs'!B254/'1-Kurs'!B$8)^(12/COUNT('1-Kurs'!A$9:A254))-1</f>
        <v>7.0258845497432887E-3</v>
      </c>
      <c r="C242" s="31">
        <f>('1-Kurs'!C254/'1-Kurs'!C$8)^(12/COUNT('1-Kurs'!B$9:B254))-1</f>
        <v>0.13099176189070305</v>
      </c>
      <c r="D242" s="31">
        <f>('1-Kurs'!D254/'1-Kurs'!D$8)^(12/COUNT('1-Kurs'!C$9:C254))-1</f>
        <v>-4.3506682361956761E-3</v>
      </c>
      <c r="E242" s="31">
        <f>('1-Kurs'!E254/'1-Kurs'!E$8)^(12/COUNT('1-Kurs'!D$9:D254))-1</f>
        <v>0.11416475188910868</v>
      </c>
      <c r="F242" s="31">
        <f>('1-Kurs'!F254/'1-Kurs'!F$8)^(12/COUNT('1-Kurs'!E$9:E254))-1</f>
        <v>-4.4255740686739986E-2</v>
      </c>
      <c r="G242" s="31">
        <f>('1-Kurs'!G254/'1-Kurs'!G$8)^(12/COUNT('1-Kurs'!F$9:F254))-1</f>
        <v>-1.7096213317199127E-2</v>
      </c>
      <c r="H242" s="31">
        <f>('1-Kurs'!H254/'1-Kurs'!H$8)^(12/COUNT('1-Kurs'!G$9:G254))-1</f>
        <v>6.8170415691878095E-2</v>
      </c>
      <c r="I242" s="31">
        <f>('1-Kurs'!I254/'1-Kurs'!I$8)^(12/COUNT('1-Kurs'!H$9:H254))-1</f>
        <v>7.7392117125923976E-2</v>
      </c>
      <c r="J242" s="31">
        <f>('1-Kurs'!J254/'1-Kurs'!J$8)^(12/COUNT('1-Kurs'!I$9:I254))-1</f>
        <v>2.8100984825420783E-2</v>
      </c>
      <c r="K242" s="31">
        <f>('1-Kurs'!K254/'1-Kurs'!K$8)^(12/COUNT('1-Kurs'!J$9:J254))-1</f>
        <v>-7.4812730993027987E-2</v>
      </c>
      <c r="L242" s="31">
        <f>('1-Kurs'!L254/'1-Kurs'!L$8)^(12/COUNT('1-Kurs'!K$9:K254))-1</f>
        <v>1.7627561227999688E-2</v>
      </c>
      <c r="M242" s="31">
        <f>('1-Kurs'!M254/'1-Kurs'!M$8)^(12/COUNT('1-Kurs'!L$9:L254))-1</f>
        <v>-0.1296805610364522</v>
      </c>
      <c r="N242" s="31">
        <f>('1-Kurs'!N254/'1-Kurs'!N$8)^(12/COUNT('1-Kurs'!M$9:M254))-1</f>
        <v>8.4518281592316447E-2</v>
      </c>
      <c r="O242" s="31">
        <f>('1-Kurs'!O254/'1-Kurs'!O$8)^(12/COUNT('1-Kurs'!N$9:N254))-1</f>
        <v>0.10527026937453399</v>
      </c>
      <c r="P242" s="31">
        <f>('1-Kurs'!P254/'1-Kurs'!P$8)^(12/COUNT('1-Kurs'!O$9:O254))-1</f>
        <v>6.9333219814366354E-2</v>
      </c>
      <c r="Q242" s="31">
        <f>('1-Kurs'!Q254/'1-Kurs'!Q$8)^(12/COUNT('1-Kurs'!P$9:P254))-1</f>
        <v>0.1097246484662926</v>
      </c>
      <c r="R242" s="31">
        <f>('1-Kurs'!R254/'1-Kurs'!R$8)^(12/COUNT('1-Kurs'!Q$9:Q254))-1</f>
        <v>2.7086238193682943E-2</v>
      </c>
      <c r="S242" s="31">
        <f>('1-Kurs'!S254/'1-Kurs'!S$8)^(12/COUNT('1-Kurs'!R$9:R254))-1</f>
        <v>8.1989734087335009E-2</v>
      </c>
      <c r="T242" s="31">
        <f>('1-Kurs'!T254/'1-Kurs'!T$8)^(12/COUNT('1-Kurs'!S$9:S254))-1</f>
        <v>0.10914014486590218</v>
      </c>
      <c r="U242" s="31">
        <f>('1-Kurs'!U254/'1-Kurs'!U$8)^(12/COUNT('1-Kurs'!T$9:T254))-1</f>
        <v>-5.0845082715315515E-2</v>
      </c>
      <c r="V242" s="31">
        <f>('1-Kurs'!V254/'1-Kurs'!V$8)^(12/COUNT('1-Kurs'!U$9:U254))-1</f>
        <v>8.3231404865886871E-2</v>
      </c>
      <c r="W242" s="31">
        <f>('1-Kurs'!W254/'1-Kurs'!W$8)^(12/COUNT('1-Kurs'!V$9:V254))-1</f>
        <v>2.6183063351591152E-2</v>
      </c>
      <c r="X242" s="31">
        <f>('1-Kurs'!X254/'1-Kurs'!X$8)^(12/COUNT('1-Kurs'!W$9:W254))-1</f>
        <v>-1.1664731754631563E-2</v>
      </c>
      <c r="Y242" s="31">
        <f>('1-Kurs'!Y254/'1-Kurs'!Y$8)^(12/COUNT('1-Kurs'!X$9:X254))-1</f>
        <v>8.7732015646251327E-2</v>
      </c>
      <c r="Z242" s="31">
        <f>('1-Kurs'!Z254/'1-Kurs'!Z$8)^(12/COUNT('1-Kurs'!Y$9:Y254))-1</f>
        <v>0.11720170280565023</v>
      </c>
      <c r="AA242" s="31">
        <f>('1-Kurs'!AA254/'1-Kurs'!AA$8)^(12/COUNT('1-Kurs'!Z$9:Z254))-1</f>
        <v>0.1127063127707133</v>
      </c>
      <c r="AB242" s="31">
        <f>('1-Kurs'!AB254/'1-Kurs'!AB$8)^(12/COUNT('1-Kurs'!A$9:A254))-1</f>
        <v>7.3679630229890991E-2</v>
      </c>
      <c r="AC242" s="31">
        <f>('1-Kurs'!AC254/'1-Kurs'!AC$8)^(12/COUNT('1-Kurs'!B$9:B254))-1</f>
        <v>5.8036095529321541E-2</v>
      </c>
      <c r="AD242" s="31">
        <f>SUMPRODUCT(B242:AA242,'1-Kurs'!$B$6:$AA$6)</f>
        <v>4.3264799395989928E-2</v>
      </c>
      <c r="AE242" s="31">
        <f t="shared" si="4"/>
        <v>3.0414830833901063E-2</v>
      </c>
    </row>
    <row r="243" spans="1:31" ht="12.75" customHeight="1" outlineLevel="1" x14ac:dyDescent="0.2">
      <c r="A243" s="9">
        <f>'2-artRendite'!A255</f>
        <v>40753</v>
      </c>
      <c r="B243" s="31">
        <f>('1-Kurs'!B255/'1-Kurs'!B$8)^(12/COUNT('1-Kurs'!A$9:A255))-1</f>
        <v>8.5924020355130359E-3</v>
      </c>
      <c r="C243" s="31">
        <f>('1-Kurs'!C255/'1-Kurs'!C$8)^(12/COUNT('1-Kurs'!B$9:B255))-1</f>
        <v>0.13235643486336168</v>
      </c>
      <c r="D243" s="31">
        <f>('1-Kurs'!D255/'1-Kurs'!D$8)^(12/COUNT('1-Kurs'!C$9:C255))-1</f>
        <v>-9.3129087964625157E-3</v>
      </c>
      <c r="E243" s="31">
        <f>('1-Kurs'!E255/'1-Kurs'!E$8)^(12/COUNT('1-Kurs'!D$9:D255))-1</f>
        <v>0.11611456097343575</v>
      </c>
      <c r="F243" s="31">
        <f>('1-Kurs'!F255/'1-Kurs'!F$8)^(12/COUNT('1-Kurs'!E$9:E255))-1</f>
        <v>-4.2841113380441165E-2</v>
      </c>
      <c r="G243" s="31">
        <f>('1-Kurs'!G255/'1-Kurs'!G$8)^(12/COUNT('1-Kurs'!F$9:F255))-1</f>
        <v>-2.430392822793126E-2</v>
      </c>
      <c r="H243" s="31">
        <f>('1-Kurs'!H255/'1-Kurs'!H$8)^(12/COUNT('1-Kurs'!G$9:G255))-1</f>
        <v>7.2080631943962414E-2</v>
      </c>
      <c r="I243" s="31">
        <f>('1-Kurs'!I255/'1-Kurs'!I$8)^(12/COUNT('1-Kurs'!H$9:H255))-1</f>
        <v>7.945068200723715E-2</v>
      </c>
      <c r="J243" s="31">
        <f>('1-Kurs'!J255/'1-Kurs'!J$8)^(12/COUNT('1-Kurs'!I$9:I255))-1</f>
        <v>3.2045306965841958E-2</v>
      </c>
      <c r="K243" s="31">
        <f>('1-Kurs'!K255/'1-Kurs'!K$8)^(12/COUNT('1-Kurs'!J$9:J255))-1</f>
        <v>-7.1263039000084238E-2</v>
      </c>
      <c r="L243" s="31">
        <f>('1-Kurs'!L255/'1-Kurs'!L$8)^(12/COUNT('1-Kurs'!K$9:K255))-1</f>
        <v>1.7760887103022815E-2</v>
      </c>
      <c r="M243" s="31">
        <f>('1-Kurs'!M255/'1-Kurs'!M$8)^(12/COUNT('1-Kurs'!L$9:L255))-1</f>
        <v>-0.13164504982485326</v>
      </c>
      <c r="N243" s="31">
        <f>('1-Kurs'!N255/'1-Kurs'!N$8)^(12/COUNT('1-Kurs'!M$9:M255))-1</f>
        <v>8.7555787812077623E-2</v>
      </c>
      <c r="O243" s="31">
        <f>('1-Kurs'!O255/'1-Kurs'!O$8)^(12/COUNT('1-Kurs'!N$9:N255))-1</f>
        <v>0.11241743498484214</v>
      </c>
      <c r="P243" s="31">
        <f>('1-Kurs'!P255/'1-Kurs'!P$8)^(12/COUNT('1-Kurs'!O$9:O255))-1</f>
        <v>7.1525737505153231E-2</v>
      </c>
      <c r="Q243" s="31">
        <f>('1-Kurs'!Q255/'1-Kurs'!Q$8)^(12/COUNT('1-Kurs'!P$9:P255))-1</f>
        <v>0.11362929938601973</v>
      </c>
      <c r="R243" s="31">
        <f>('1-Kurs'!R255/'1-Kurs'!R$8)^(12/COUNT('1-Kurs'!Q$9:Q255))-1</f>
        <v>2.7224506678632299E-2</v>
      </c>
      <c r="S243" s="31">
        <f>('1-Kurs'!S255/'1-Kurs'!S$8)^(12/COUNT('1-Kurs'!R$9:R255))-1</f>
        <v>8.8168737607914549E-2</v>
      </c>
      <c r="T243" s="31">
        <f>('1-Kurs'!T255/'1-Kurs'!T$8)^(12/COUNT('1-Kurs'!S$9:S255))-1</f>
        <v>0.11099117676777293</v>
      </c>
      <c r="U243" s="31">
        <f>('1-Kurs'!U255/'1-Kurs'!U$8)^(12/COUNT('1-Kurs'!T$9:T255))-1</f>
        <v>-4.645548327222071E-2</v>
      </c>
      <c r="V243" s="31">
        <f>('1-Kurs'!V255/'1-Kurs'!V$8)^(12/COUNT('1-Kurs'!U$9:U255))-1</f>
        <v>8.2739385371979557E-2</v>
      </c>
      <c r="W243" s="31">
        <f>('1-Kurs'!W255/'1-Kurs'!W$8)^(12/COUNT('1-Kurs'!V$9:V255))-1</f>
        <v>2.8512224547983189E-2</v>
      </c>
      <c r="X243" s="31">
        <f>('1-Kurs'!X255/'1-Kurs'!X$8)^(12/COUNT('1-Kurs'!W$9:W255))-1</f>
        <v>-1.4388747104613464E-2</v>
      </c>
      <c r="Y243" s="31">
        <f>('1-Kurs'!Y255/'1-Kurs'!Y$8)^(12/COUNT('1-Kurs'!X$9:X255))-1</f>
        <v>8.5803600580611095E-2</v>
      </c>
      <c r="Z243" s="31">
        <f>('1-Kurs'!Z255/'1-Kurs'!Z$8)^(12/COUNT('1-Kurs'!Y$9:Y255))-1</f>
        <v>0.11853284106416018</v>
      </c>
      <c r="AA243" s="31">
        <f>('1-Kurs'!AA255/'1-Kurs'!AA$8)^(12/COUNT('1-Kurs'!Z$9:Z255))-1</f>
        <v>0.11628228570542687</v>
      </c>
      <c r="AB243" s="31">
        <f>('1-Kurs'!AB255/'1-Kurs'!AB$8)^(12/COUNT('1-Kurs'!A$9:A255))-1</f>
        <v>7.5031570611440168E-2</v>
      </c>
      <c r="AC243" s="31">
        <f>('1-Kurs'!AC255/'1-Kurs'!AC$8)^(12/COUNT('1-Kurs'!B$9:B255))-1</f>
        <v>5.9295505842779317E-2</v>
      </c>
      <c r="AD243" s="31">
        <f>SUMPRODUCT(B243:AA243,'1-Kurs'!$B$6:$AA$6)</f>
        <v>4.4675909780705458E-2</v>
      </c>
      <c r="AE243" s="31">
        <f t="shared" si="4"/>
        <v>3.035566083073471E-2</v>
      </c>
    </row>
    <row r="244" spans="1:31" ht="12.75" customHeight="1" outlineLevel="1" x14ac:dyDescent="0.2">
      <c r="A244" s="9">
        <f>'2-artRendite'!A256</f>
        <v>40786</v>
      </c>
      <c r="B244" s="31">
        <f>('1-Kurs'!B256/'1-Kurs'!B$8)^(12/COUNT('1-Kurs'!A$9:A256))-1</f>
        <v>5.2779032931473679E-3</v>
      </c>
      <c r="C244" s="31">
        <f>('1-Kurs'!C256/'1-Kurs'!C$8)^(12/COUNT('1-Kurs'!B$9:B256))-1</f>
        <v>0.13062384717768105</v>
      </c>
      <c r="D244" s="31">
        <f>('1-Kurs'!D256/'1-Kurs'!D$8)^(12/COUNT('1-Kurs'!C$9:C256))-1</f>
        <v>-1.0968301572384931E-3</v>
      </c>
      <c r="E244" s="31">
        <f>('1-Kurs'!E256/'1-Kurs'!E$8)^(12/COUNT('1-Kurs'!D$9:D256))-1</f>
        <v>0.11190390561425856</v>
      </c>
      <c r="F244" s="31">
        <f>('1-Kurs'!F256/'1-Kurs'!F$8)^(12/COUNT('1-Kurs'!E$9:E256))-1</f>
        <v>-3.6756823831825436E-2</v>
      </c>
      <c r="G244" s="31">
        <f>('1-Kurs'!G256/'1-Kurs'!G$8)^(12/COUNT('1-Kurs'!F$9:F256))-1</f>
        <v>-2.2365048610507698E-2</v>
      </c>
      <c r="H244" s="31">
        <f>('1-Kurs'!H256/'1-Kurs'!H$8)^(12/COUNT('1-Kurs'!G$9:G256))-1</f>
        <v>7.7811182626349673E-2</v>
      </c>
      <c r="I244" s="31">
        <f>('1-Kurs'!I256/'1-Kurs'!I$8)^(12/COUNT('1-Kurs'!H$9:H256))-1</f>
        <v>7.8580140171251589E-2</v>
      </c>
      <c r="J244" s="31">
        <f>('1-Kurs'!J256/'1-Kurs'!J$8)^(12/COUNT('1-Kurs'!I$9:I256))-1</f>
        <v>3.8140732138302491E-2</v>
      </c>
      <c r="K244" s="31">
        <f>('1-Kurs'!K256/'1-Kurs'!K$8)^(12/COUNT('1-Kurs'!J$9:J256))-1</f>
        <v>-7.4466304970662089E-2</v>
      </c>
      <c r="L244" s="31">
        <f>('1-Kurs'!L256/'1-Kurs'!L$8)^(12/COUNT('1-Kurs'!K$9:K256))-1</f>
        <v>1.6287021453745831E-2</v>
      </c>
      <c r="M244" s="31">
        <f>('1-Kurs'!M256/'1-Kurs'!M$8)^(12/COUNT('1-Kurs'!L$9:L256))-1</f>
        <v>-0.1326651650636953</v>
      </c>
      <c r="N244" s="31">
        <f>('1-Kurs'!N256/'1-Kurs'!N$8)^(12/COUNT('1-Kurs'!M$9:M256))-1</f>
        <v>8.0928966493697629E-2</v>
      </c>
      <c r="O244" s="31">
        <f>('1-Kurs'!O256/'1-Kurs'!O$8)^(12/COUNT('1-Kurs'!N$9:N256))-1</f>
        <v>0.1140821982732334</v>
      </c>
      <c r="P244" s="31">
        <f>('1-Kurs'!P256/'1-Kurs'!P$8)^(12/COUNT('1-Kurs'!O$9:O256))-1</f>
        <v>7.4929865133250839E-2</v>
      </c>
      <c r="Q244" s="31">
        <f>('1-Kurs'!Q256/'1-Kurs'!Q$8)^(12/COUNT('1-Kurs'!P$9:P256))-1</f>
        <v>0.11734293138808694</v>
      </c>
      <c r="R244" s="31">
        <f>('1-Kurs'!R256/'1-Kurs'!R$8)^(12/COUNT('1-Kurs'!Q$9:Q256))-1</f>
        <v>2.9390459078596054E-2</v>
      </c>
      <c r="S244" s="31">
        <f>('1-Kurs'!S256/'1-Kurs'!S$8)^(12/COUNT('1-Kurs'!R$9:R256))-1</f>
        <v>8.7570504655337666E-2</v>
      </c>
      <c r="T244" s="31">
        <f>('1-Kurs'!T256/'1-Kurs'!T$8)^(12/COUNT('1-Kurs'!S$9:S256))-1</f>
        <v>0.10980578895679671</v>
      </c>
      <c r="U244" s="31">
        <f>('1-Kurs'!U256/'1-Kurs'!U$8)^(12/COUNT('1-Kurs'!T$9:T256))-1</f>
        <v>-4.1137436166407859E-2</v>
      </c>
      <c r="V244" s="31">
        <f>('1-Kurs'!V256/'1-Kurs'!V$8)^(12/COUNT('1-Kurs'!U$9:U256))-1</f>
        <v>7.8171313354996386E-2</v>
      </c>
      <c r="W244" s="31">
        <f>('1-Kurs'!W256/'1-Kurs'!W$8)^(12/COUNT('1-Kurs'!V$9:V256))-1</f>
        <v>2.3962191259505383E-2</v>
      </c>
      <c r="X244" s="31">
        <f>('1-Kurs'!X256/'1-Kurs'!X$8)^(12/COUNT('1-Kurs'!W$9:W256))-1</f>
        <v>-1.269298341699876E-2</v>
      </c>
      <c r="Y244" s="31">
        <f>('1-Kurs'!Y256/'1-Kurs'!Y$8)^(12/COUNT('1-Kurs'!X$9:X256))-1</f>
        <v>8.5040750913835561E-2</v>
      </c>
      <c r="Z244" s="31">
        <f>('1-Kurs'!Z256/'1-Kurs'!Z$8)^(12/COUNT('1-Kurs'!Y$9:Y256))-1</f>
        <v>0.12013909442967341</v>
      </c>
      <c r="AA244" s="31">
        <f>('1-Kurs'!AA256/'1-Kurs'!AA$8)^(12/COUNT('1-Kurs'!Z$9:Z256))-1</f>
        <v>0.1081240384998019</v>
      </c>
      <c r="AB244" s="31">
        <f>('1-Kurs'!AB256/'1-Kurs'!AB$8)^(12/COUNT('1-Kurs'!A$9:A256))-1</f>
        <v>7.5345935699210109E-2</v>
      </c>
      <c r="AC244" s="31">
        <f>('1-Kurs'!AC256/'1-Kurs'!AC$8)^(12/COUNT('1-Kurs'!B$9:B256))-1</f>
        <v>5.9558790751007562E-2</v>
      </c>
      <c r="AD244" s="31">
        <f>SUMPRODUCT(B244:AA244,'1-Kurs'!$B$6:$AA$6)</f>
        <v>4.4882009334392806E-2</v>
      </c>
      <c r="AE244" s="31">
        <f t="shared" si="4"/>
        <v>3.0463926364817304E-2</v>
      </c>
    </row>
    <row r="245" spans="1:31" ht="12.75" customHeight="1" outlineLevel="1" x14ac:dyDescent="0.2">
      <c r="A245" s="9">
        <f>'2-artRendite'!A257</f>
        <v>40816</v>
      </c>
      <c r="B245" s="31">
        <f>('1-Kurs'!B257/'1-Kurs'!B$8)^(12/COUNT('1-Kurs'!A$9:A257))-1</f>
        <v>-1.5213879957420851E-3</v>
      </c>
      <c r="C245" s="31">
        <f>('1-Kurs'!C257/'1-Kurs'!C$8)^(12/COUNT('1-Kurs'!B$9:B257))-1</f>
        <v>0.12361298235768792</v>
      </c>
      <c r="D245" s="31">
        <f>('1-Kurs'!D257/'1-Kurs'!D$8)^(12/COUNT('1-Kurs'!C$9:C257))-1</f>
        <v>-1.2128728449812276E-2</v>
      </c>
      <c r="E245" s="31">
        <f>('1-Kurs'!E257/'1-Kurs'!E$8)^(12/COUNT('1-Kurs'!D$9:D257))-1</f>
        <v>9.6105260536621717E-2</v>
      </c>
      <c r="F245" s="31">
        <f>('1-Kurs'!F257/'1-Kurs'!F$8)^(12/COUNT('1-Kurs'!E$9:E257))-1</f>
        <v>-4.8551838507503109E-2</v>
      </c>
      <c r="G245" s="31">
        <f>('1-Kurs'!G257/'1-Kurs'!G$8)^(12/COUNT('1-Kurs'!F$9:F257))-1</f>
        <v>-2.4843840933528982E-2</v>
      </c>
      <c r="H245" s="31">
        <f>('1-Kurs'!H257/'1-Kurs'!H$8)^(12/COUNT('1-Kurs'!G$9:G257))-1</f>
        <v>7.1202071487272978E-2</v>
      </c>
      <c r="I245" s="31">
        <f>('1-Kurs'!I257/'1-Kurs'!I$8)^(12/COUNT('1-Kurs'!H$9:H257))-1</f>
        <v>7.275385081637431E-2</v>
      </c>
      <c r="J245" s="31">
        <f>('1-Kurs'!J257/'1-Kurs'!J$8)^(12/COUNT('1-Kurs'!I$9:I257))-1</f>
        <v>2.604665463058442E-2</v>
      </c>
      <c r="K245" s="31">
        <f>('1-Kurs'!K257/'1-Kurs'!K$8)^(12/COUNT('1-Kurs'!J$9:J257))-1</f>
        <v>-7.0865676665820554E-2</v>
      </c>
      <c r="L245" s="31">
        <f>('1-Kurs'!L257/'1-Kurs'!L$8)^(12/COUNT('1-Kurs'!K$9:K257))-1</f>
        <v>1.9848632008718781E-2</v>
      </c>
      <c r="M245" s="31">
        <f>('1-Kurs'!M257/'1-Kurs'!M$8)^(12/COUNT('1-Kurs'!L$9:L257))-1</f>
        <v>-0.13756956343267557</v>
      </c>
      <c r="N245" s="31">
        <f>('1-Kurs'!N257/'1-Kurs'!N$8)^(12/COUNT('1-Kurs'!M$9:M257))-1</f>
        <v>6.8530496193455193E-2</v>
      </c>
      <c r="O245" s="31">
        <f>('1-Kurs'!O257/'1-Kurs'!O$8)^(12/COUNT('1-Kurs'!N$9:N257))-1</f>
        <v>9.6126163578450496E-2</v>
      </c>
      <c r="P245" s="31">
        <f>('1-Kurs'!P257/'1-Kurs'!P$8)^(12/COUNT('1-Kurs'!O$9:O257))-1</f>
        <v>6.369249541513633E-2</v>
      </c>
      <c r="Q245" s="31">
        <f>('1-Kurs'!Q257/'1-Kurs'!Q$8)^(12/COUNT('1-Kurs'!P$9:P257))-1</f>
        <v>0.10461759636891865</v>
      </c>
      <c r="R245" s="31">
        <f>('1-Kurs'!R257/'1-Kurs'!R$8)^(12/COUNT('1-Kurs'!Q$9:Q257))-1</f>
        <v>2.1241872044045707E-2</v>
      </c>
      <c r="S245" s="31">
        <f>('1-Kurs'!S257/'1-Kurs'!S$8)^(12/COUNT('1-Kurs'!R$9:R257))-1</f>
        <v>8.1319196214852951E-2</v>
      </c>
      <c r="T245" s="31">
        <f>('1-Kurs'!T257/'1-Kurs'!T$8)^(12/COUNT('1-Kurs'!S$9:S257))-1</f>
        <v>0.10355822392127778</v>
      </c>
      <c r="U245" s="31">
        <f>('1-Kurs'!U257/'1-Kurs'!U$8)^(12/COUNT('1-Kurs'!T$9:T257))-1</f>
        <v>-5.2994389744622783E-2</v>
      </c>
      <c r="V245" s="31">
        <f>('1-Kurs'!V257/'1-Kurs'!V$8)^(12/COUNT('1-Kurs'!U$9:U257))-1</f>
        <v>7.171056124927655E-2</v>
      </c>
      <c r="W245" s="31">
        <f>('1-Kurs'!W257/'1-Kurs'!W$8)^(12/COUNT('1-Kurs'!V$9:V257))-1</f>
        <v>1.3431183368451949E-2</v>
      </c>
      <c r="X245" s="31">
        <f>('1-Kurs'!X257/'1-Kurs'!X$8)^(12/COUNT('1-Kurs'!W$9:W257))-1</f>
        <v>-2.1028296798143664E-2</v>
      </c>
      <c r="Y245" s="31">
        <f>('1-Kurs'!Y257/'1-Kurs'!Y$8)^(12/COUNT('1-Kurs'!X$9:X257))-1</f>
        <v>7.1001377207770888E-2</v>
      </c>
      <c r="Z245" s="31">
        <f>('1-Kurs'!Z257/'1-Kurs'!Z$8)^(12/COUNT('1-Kurs'!Y$9:Y257))-1</f>
        <v>0.10890002890261496</v>
      </c>
      <c r="AA245" s="31">
        <f>('1-Kurs'!AA257/'1-Kurs'!AA$8)^(12/COUNT('1-Kurs'!Z$9:Z257))-1</f>
        <v>9.8045196249907596E-2</v>
      </c>
      <c r="AB245" s="31">
        <f>('1-Kurs'!AB257/'1-Kurs'!AB$8)^(12/COUNT('1-Kurs'!A$9:A257))-1</f>
        <v>6.6662697491361556E-2</v>
      </c>
      <c r="AC245" s="31">
        <f>('1-Kurs'!AC257/'1-Kurs'!AC$8)^(12/COUNT('1-Kurs'!B$9:B257))-1</f>
        <v>5.1205947617088965E-2</v>
      </c>
      <c r="AD245" s="31">
        <f>SUMPRODUCT(B245:AA245,'1-Kurs'!$B$6:$AA$6)</f>
        <v>3.6240004616291156E-2</v>
      </c>
      <c r="AE245" s="31">
        <f t="shared" si="4"/>
        <v>3.0422692875070399E-2</v>
      </c>
    </row>
    <row r="246" spans="1:31" ht="12.75" customHeight="1" outlineLevel="1" x14ac:dyDescent="0.2">
      <c r="A246" s="9">
        <f>'2-artRendite'!A258</f>
        <v>40847</v>
      </c>
      <c r="B246" s="31">
        <f>('1-Kurs'!B258/'1-Kurs'!B$8)^(12/COUNT('1-Kurs'!A$9:A258))-1</f>
        <v>-3.7661928055721106E-4</v>
      </c>
      <c r="C246" s="31">
        <f>('1-Kurs'!C258/'1-Kurs'!C$8)^(12/COUNT('1-Kurs'!B$9:B258))-1</f>
        <v>0.12770397092817509</v>
      </c>
      <c r="D246" s="31">
        <f>('1-Kurs'!D258/'1-Kurs'!D$8)^(12/COUNT('1-Kurs'!C$9:C258))-1</f>
        <v>-1.2485243918253897E-2</v>
      </c>
      <c r="E246" s="31">
        <f>('1-Kurs'!E258/'1-Kurs'!E$8)^(12/COUNT('1-Kurs'!D$9:D258))-1</f>
        <v>0.10318435677936599</v>
      </c>
      <c r="F246" s="31">
        <f>('1-Kurs'!F258/'1-Kurs'!F$8)^(12/COUNT('1-Kurs'!E$9:E258))-1</f>
        <v>-4.4333466423377987E-2</v>
      </c>
      <c r="G246" s="31">
        <f>('1-Kurs'!G258/'1-Kurs'!G$8)^(12/COUNT('1-Kurs'!F$9:F258))-1</f>
        <v>-2.3773327435655855E-2</v>
      </c>
      <c r="H246" s="31">
        <f>('1-Kurs'!H258/'1-Kurs'!H$8)^(12/COUNT('1-Kurs'!G$9:G258))-1</f>
        <v>7.4074237341284155E-2</v>
      </c>
      <c r="I246" s="31">
        <f>('1-Kurs'!I258/'1-Kurs'!I$8)^(12/COUNT('1-Kurs'!H$9:H258))-1</f>
        <v>7.7536608318259592E-2</v>
      </c>
      <c r="J246" s="31">
        <f>('1-Kurs'!J258/'1-Kurs'!J$8)^(12/COUNT('1-Kurs'!I$9:I258))-1</f>
        <v>2.7390538753292892E-2</v>
      </c>
      <c r="K246" s="31">
        <f>('1-Kurs'!K258/'1-Kurs'!K$8)^(12/COUNT('1-Kurs'!J$9:J258))-1</f>
        <v>-7.0756981627298154E-2</v>
      </c>
      <c r="L246" s="31">
        <f>('1-Kurs'!L258/'1-Kurs'!L$8)^(12/COUNT('1-Kurs'!K$9:K258))-1</f>
        <v>1.8127076776169648E-2</v>
      </c>
      <c r="M246" s="31">
        <f>('1-Kurs'!M258/'1-Kurs'!M$8)^(12/COUNT('1-Kurs'!L$9:L258))-1</f>
        <v>-0.13791577528374543</v>
      </c>
      <c r="N246" s="31">
        <f>('1-Kurs'!N258/'1-Kurs'!N$8)^(12/COUNT('1-Kurs'!M$9:M258))-1</f>
        <v>7.3686535350669047E-2</v>
      </c>
      <c r="O246" s="31">
        <f>('1-Kurs'!O258/'1-Kurs'!O$8)^(12/COUNT('1-Kurs'!N$9:N258))-1</f>
        <v>0.10272946435328345</v>
      </c>
      <c r="P246" s="31">
        <f>('1-Kurs'!P258/'1-Kurs'!P$8)^(12/COUNT('1-Kurs'!O$9:O258))-1</f>
        <v>6.4611434842459792E-2</v>
      </c>
      <c r="Q246" s="31">
        <f>('1-Kurs'!Q258/'1-Kurs'!Q$8)^(12/COUNT('1-Kurs'!P$9:P258))-1</f>
        <v>0.10539231568316954</v>
      </c>
      <c r="R246" s="31">
        <f>('1-Kurs'!R258/'1-Kurs'!R$8)^(12/COUNT('1-Kurs'!Q$9:Q258))-1</f>
        <v>2.2058776397085644E-2</v>
      </c>
      <c r="S246" s="31">
        <f>('1-Kurs'!S258/'1-Kurs'!S$8)^(12/COUNT('1-Kurs'!R$9:R258))-1</f>
        <v>8.1958057382446325E-2</v>
      </c>
      <c r="T246" s="31">
        <f>('1-Kurs'!T258/'1-Kurs'!T$8)^(12/COUNT('1-Kurs'!S$9:S258))-1</f>
        <v>0.10626026523202881</v>
      </c>
      <c r="U246" s="31">
        <f>('1-Kurs'!U258/'1-Kurs'!U$8)^(12/COUNT('1-Kurs'!T$9:T258))-1</f>
        <v>-5.1389969799215396E-2</v>
      </c>
      <c r="V246" s="31">
        <f>('1-Kurs'!V258/'1-Kurs'!V$8)^(12/COUNT('1-Kurs'!U$9:U258))-1</f>
        <v>7.954932587854846E-2</v>
      </c>
      <c r="W246" s="31">
        <f>('1-Kurs'!W258/'1-Kurs'!W$8)^(12/COUNT('1-Kurs'!V$9:V258))-1</f>
        <v>1.6772169068701936E-2</v>
      </c>
      <c r="X246" s="31">
        <f>('1-Kurs'!X258/'1-Kurs'!X$8)^(12/COUNT('1-Kurs'!W$9:W258))-1</f>
        <v>-1.9383420497288695E-2</v>
      </c>
      <c r="Y246" s="31">
        <f>('1-Kurs'!Y258/'1-Kurs'!Y$8)^(12/COUNT('1-Kurs'!X$9:X258))-1</f>
        <v>7.2862513504558191E-2</v>
      </c>
      <c r="Z246" s="31">
        <f>('1-Kurs'!Z258/'1-Kurs'!Z$8)^(12/COUNT('1-Kurs'!Y$9:Y258))-1</f>
        <v>0.11130161686863516</v>
      </c>
      <c r="AA246" s="31">
        <f>('1-Kurs'!AA258/'1-Kurs'!AA$8)^(12/COUNT('1-Kurs'!Z$9:Z258))-1</f>
        <v>0.10169130029805995</v>
      </c>
      <c r="AB246" s="31">
        <f>('1-Kurs'!AB258/'1-Kurs'!AB$8)^(12/COUNT('1-Kurs'!A$9:A258))-1</f>
        <v>6.9064112866963345E-2</v>
      </c>
      <c r="AC246" s="31">
        <f>('1-Kurs'!AC258/'1-Kurs'!AC$8)^(12/COUNT('1-Kurs'!B$9:B258))-1</f>
        <v>5.4233937411443112E-2</v>
      </c>
      <c r="AD246" s="31">
        <f>SUMPRODUCT(B246:AA246,'1-Kurs'!$B$6:$AA$6)</f>
        <v>3.8710606134261583E-2</v>
      </c>
      <c r="AE246" s="31">
        <f t="shared" si="4"/>
        <v>3.0353506732701763E-2</v>
      </c>
    </row>
    <row r="247" spans="1:31" ht="12.75" customHeight="1" outlineLevel="1" x14ac:dyDescent="0.2">
      <c r="A247" s="9">
        <f>'2-artRendite'!A259</f>
        <v>40877</v>
      </c>
      <c r="B247" s="31">
        <f>('1-Kurs'!B259/'1-Kurs'!B$8)^(12/COUNT('1-Kurs'!A$9:A259))-1</f>
        <v>-2.5864530117749585E-3</v>
      </c>
      <c r="C247" s="31">
        <f>('1-Kurs'!C259/'1-Kurs'!C$8)^(12/COUNT('1-Kurs'!B$9:B259))-1</f>
        <v>0.12812567028740363</v>
      </c>
      <c r="D247" s="31">
        <f>('1-Kurs'!D259/'1-Kurs'!D$8)^(12/COUNT('1-Kurs'!C$9:C259))-1</f>
        <v>-1.1083273259832827E-2</v>
      </c>
      <c r="E247" s="31">
        <f>('1-Kurs'!E259/'1-Kurs'!E$8)^(12/COUNT('1-Kurs'!D$9:D259))-1</f>
        <v>0.10161812953529914</v>
      </c>
      <c r="F247" s="31">
        <f>('1-Kurs'!F259/'1-Kurs'!F$8)^(12/COUNT('1-Kurs'!E$9:E259))-1</f>
        <v>-4.7692092879059622E-2</v>
      </c>
      <c r="G247" s="31">
        <f>('1-Kurs'!G259/'1-Kurs'!G$8)^(12/COUNT('1-Kurs'!F$9:F259))-1</f>
        <v>-2.9006032046191454E-2</v>
      </c>
      <c r="H247" s="31">
        <f>('1-Kurs'!H259/'1-Kurs'!H$8)^(12/COUNT('1-Kurs'!G$9:G259))-1</f>
        <v>7.4440020264006312E-2</v>
      </c>
      <c r="I247" s="31">
        <f>('1-Kurs'!I259/'1-Kurs'!I$8)^(12/COUNT('1-Kurs'!H$9:H259))-1</f>
        <v>7.674384734888684E-2</v>
      </c>
      <c r="J247" s="31">
        <f>('1-Kurs'!J259/'1-Kurs'!J$8)^(12/COUNT('1-Kurs'!I$9:I259))-1</f>
        <v>2.1987608306954121E-2</v>
      </c>
      <c r="K247" s="31">
        <f>('1-Kurs'!K259/'1-Kurs'!K$8)^(12/COUNT('1-Kurs'!J$9:J259))-1</f>
        <v>-6.9427279596297131E-2</v>
      </c>
      <c r="L247" s="31">
        <f>('1-Kurs'!L259/'1-Kurs'!L$8)^(12/COUNT('1-Kurs'!K$9:K259))-1</f>
        <v>1.9274995690554242E-2</v>
      </c>
      <c r="M247" s="31">
        <f>('1-Kurs'!M259/'1-Kurs'!M$8)^(12/COUNT('1-Kurs'!L$9:L259))-1</f>
        <v>-0.14288381835475705</v>
      </c>
      <c r="N247" s="31">
        <f>('1-Kurs'!N259/'1-Kurs'!N$8)^(12/COUNT('1-Kurs'!M$9:M259))-1</f>
        <v>6.7655490708675492E-2</v>
      </c>
      <c r="O247" s="31">
        <f>('1-Kurs'!O259/'1-Kurs'!O$8)^(12/COUNT('1-Kurs'!N$9:N259))-1</f>
        <v>9.977478260720174E-2</v>
      </c>
      <c r="P247" s="31">
        <f>('1-Kurs'!P259/'1-Kurs'!P$8)^(12/COUNT('1-Kurs'!O$9:O259))-1</f>
        <v>6.0624502090513621E-2</v>
      </c>
      <c r="Q247" s="31">
        <f>('1-Kurs'!Q259/'1-Kurs'!Q$8)^(12/COUNT('1-Kurs'!P$9:P259))-1</f>
        <v>0.10049086447195821</v>
      </c>
      <c r="R247" s="31">
        <f>('1-Kurs'!R259/'1-Kurs'!R$8)^(12/COUNT('1-Kurs'!Q$9:Q259))-1</f>
        <v>2.0103305140019234E-2</v>
      </c>
      <c r="S247" s="31">
        <f>('1-Kurs'!S259/'1-Kurs'!S$8)^(12/COUNT('1-Kurs'!R$9:R259))-1</f>
        <v>7.727590510518545E-2</v>
      </c>
      <c r="T247" s="31">
        <f>('1-Kurs'!T259/'1-Kurs'!T$8)^(12/COUNT('1-Kurs'!S$9:S259))-1</f>
        <v>0.10506303573944886</v>
      </c>
      <c r="U247" s="31">
        <f>('1-Kurs'!U259/'1-Kurs'!U$8)^(12/COUNT('1-Kurs'!T$9:T259))-1</f>
        <v>-5.3986821211718938E-2</v>
      </c>
      <c r="V247" s="31">
        <f>('1-Kurs'!V259/'1-Kurs'!V$8)^(12/COUNT('1-Kurs'!U$9:U259))-1</f>
        <v>8.3113073549691663E-2</v>
      </c>
      <c r="W247" s="31">
        <f>('1-Kurs'!W259/'1-Kurs'!W$8)^(12/COUNT('1-Kurs'!V$9:V259))-1</f>
        <v>1.8326848181463795E-2</v>
      </c>
      <c r="X247" s="31">
        <f>('1-Kurs'!X259/'1-Kurs'!X$8)^(12/COUNT('1-Kurs'!W$9:W259))-1</f>
        <v>-2.7366217918864733E-2</v>
      </c>
      <c r="Y247" s="31">
        <f>('1-Kurs'!Y259/'1-Kurs'!Y$8)^(12/COUNT('1-Kurs'!X$9:X259))-1</f>
        <v>7.3101812120334397E-2</v>
      </c>
      <c r="Z247" s="31">
        <f>('1-Kurs'!Z259/'1-Kurs'!Z$8)^(12/COUNT('1-Kurs'!Y$9:Y259))-1</f>
        <v>0.10926707519310974</v>
      </c>
      <c r="AA247" s="31">
        <f>('1-Kurs'!AA259/'1-Kurs'!AA$8)^(12/COUNT('1-Kurs'!Z$9:Z259))-1</f>
        <v>9.8556308418205063E-2</v>
      </c>
      <c r="AB247" s="31">
        <f>('1-Kurs'!AB259/'1-Kurs'!AB$8)^(12/COUNT('1-Kurs'!A$9:A259))-1</f>
        <v>6.6802691363169187E-2</v>
      </c>
      <c r="AC247" s="31">
        <f>('1-Kurs'!AC259/'1-Kurs'!AC$8)^(12/COUNT('1-Kurs'!B$9:B259))-1</f>
        <v>5.2881960028192454E-2</v>
      </c>
      <c r="AD247" s="31">
        <f>SUMPRODUCT(B247:AA247,'1-Kurs'!$B$6:$AA$6)</f>
        <v>3.6596587941554418E-2</v>
      </c>
      <c r="AE247" s="31">
        <f t="shared" si="4"/>
        <v>3.0206103421614769E-2</v>
      </c>
    </row>
    <row r="248" spans="1:31" ht="12.75" customHeight="1" outlineLevel="1" x14ac:dyDescent="0.2">
      <c r="A248" s="9">
        <f>'2-artRendite'!A260</f>
        <v>40907</v>
      </c>
      <c r="B248" s="31">
        <f>('1-Kurs'!B260/'1-Kurs'!B$8)^(12/COUNT('1-Kurs'!A$9:A260))-1</f>
        <v>-4.968395690132188E-3</v>
      </c>
      <c r="C248" s="31">
        <f>('1-Kurs'!C260/'1-Kurs'!C$8)^(12/COUNT('1-Kurs'!B$9:B260))-1</f>
        <v>0.12629181512485554</v>
      </c>
      <c r="D248" s="31">
        <f>('1-Kurs'!D260/'1-Kurs'!D$8)^(12/COUNT('1-Kurs'!C$9:C260))-1</f>
        <v>-1.3078420823154469E-2</v>
      </c>
      <c r="E248" s="31">
        <f>('1-Kurs'!E260/'1-Kurs'!E$8)^(12/COUNT('1-Kurs'!D$9:D260))-1</f>
        <v>9.9110783379505518E-2</v>
      </c>
      <c r="F248" s="31">
        <f>('1-Kurs'!F260/'1-Kurs'!F$8)^(12/COUNT('1-Kurs'!E$9:E260))-1</f>
        <v>-4.4718037617272444E-2</v>
      </c>
      <c r="G248" s="31">
        <f>('1-Kurs'!G260/'1-Kurs'!G$8)^(12/COUNT('1-Kurs'!F$9:F260))-1</f>
        <v>-2.8441497501538682E-2</v>
      </c>
      <c r="H248" s="31">
        <f>('1-Kurs'!H260/'1-Kurs'!H$8)^(12/COUNT('1-Kurs'!G$9:G260))-1</f>
        <v>6.8484506437441084E-2</v>
      </c>
      <c r="I248" s="31">
        <f>('1-Kurs'!I260/'1-Kurs'!I$8)^(12/COUNT('1-Kurs'!H$9:H260))-1</f>
        <v>7.4082497242619061E-2</v>
      </c>
      <c r="J248" s="31">
        <f>('1-Kurs'!J260/'1-Kurs'!J$8)^(12/COUNT('1-Kurs'!I$9:I260))-1</f>
        <v>2.5864861182646193E-2</v>
      </c>
      <c r="K248" s="31">
        <f>('1-Kurs'!K260/'1-Kurs'!K$8)^(12/COUNT('1-Kurs'!J$9:J260))-1</f>
        <v>-7.2822847532460599E-2</v>
      </c>
      <c r="L248" s="31">
        <f>('1-Kurs'!L260/'1-Kurs'!L$8)^(12/COUNT('1-Kurs'!K$9:K260))-1</f>
        <v>1.8346964868802385E-2</v>
      </c>
      <c r="M248" s="31">
        <f>('1-Kurs'!M260/'1-Kurs'!M$8)^(12/COUNT('1-Kurs'!L$9:L260))-1</f>
        <v>-0.1496045255523083</v>
      </c>
      <c r="N248" s="31">
        <f>('1-Kurs'!N260/'1-Kurs'!N$8)^(12/COUNT('1-Kurs'!M$9:M260))-1</f>
        <v>7.0762484742675991E-2</v>
      </c>
      <c r="O248" s="31">
        <f>('1-Kurs'!O260/'1-Kurs'!O$8)^(12/COUNT('1-Kurs'!N$9:N260))-1</f>
        <v>9.0944074511809747E-2</v>
      </c>
      <c r="P248" s="31">
        <f>('1-Kurs'!P260/'1-Kurs'!P$8)^(12/COUNT('1-Kurs'!O$9:O260))-1</f>
        <v>6.3236578487201101E-2</v>
      </c>
      <c r="Q248" s="31">
        <f>('1-Kurs'!Q260/'1-Kurs'!Q$8)^(12/COUNT('1-Kurs'!P$9:P260))-1</f>
        <v>0.10292478349361889</v>
      </c>
      <c r="R248" s="31">
        <f>('1-Kurs'!R260/'1-Kurs'!R$8)^(12/COUNT('1-Kurs'!Q$9:Q260))-1</f>
        <v>2.2417797825224017E-2</v>
      </c>
      <c r="S248" s="31">
        <f>('1-Kurs'!S260/'1-Kurs'!S$8)^(12/COUNT('1-Kurs'!R$9:R260))-1</f>
        <v>7.6107315357686556E-2</v>
      </c>
      <c r="T248" s="31">
        <f>('1-Kurs'!T260/'1-Kurs'!T$8)^(12/COUNT('1-Kurs'!S$9:S260))-1</f>
        <v>0.10592467075064316</v>
      </c>
      <c r="U248" s="31">
        <f>('1-Kurs'!U260/'1-Kurs'!U$8)^(12/COUNT('1-Kurs'!T$9:T260))-1</f>
        <v>-5.1016572633923785E-2</v>
      </c>
      <c r="V248" s="31">
        <f>('1-Kurs'!V260/'1-Kurs'!V$8)^(12/COUNT('1-Kurs'!U$9:U260))-1</f>
        <v>8.1874305145729798E-2</v>
      </c>
      <c r="W248" s="31">
        <f>('1-Kurs'!W260/'1-Kurs'!W$8)^(12/COUNT('1-Kurs'!V$9:V260))-1</f>
        <v>1.2419308949743302E-2</v>
      </c>
      <c r="X248" s="31">
        <f>('1-Kurs'!X260/'1-Kurs'!X$8)^(12/COUNT('1-Kurs'!W$9:W260))-1</f>
        <v>-3.1366356478721436E-2</v>
      </c>
      <c r="Y248" s="31">
        <f>('1-Kurs'!Y260/'1-Kurs'!Y$8)^(12/COUNT('1-Kurs'!X$9:X260))-1</f>
        <v>7.0791459272366852E-2</v>
      </c>
      <c r="Z248" s="31">
        <f>('1-Kurs'!Z260/'1-Kurs'!Z$8)^(12/COUNT('1-Kurs'!Y$9:Y260))-1</f>
        <v>0.10300929630858136</v>
      </c>
      <c r="AA248" s="31">
        <f>('1-Kurs'!AA260/'1-Kurs'!AA$8)^(12/COUNT('1-Kurs'!Z$9:Z260))-1</f>
        <v>9.3635792539241036E-2</v>
      </c>
      <c r="AB248" s="31">
        <f>('1-Kurs'!AB260/'1-Kurs'!AB$8)^(12/COUNT('1-Kurs'!A$9:A260))-1</f>
        <v>6.51600202162681E-2</v>
      </c>
      <c r="AC248" s="31">
        <f>('1-Kurs'!AC260/'1-Kurs'!AC$8)^(12/COUNT('1-Kurs'!B$9:B260))-1</f>
        <v>5.0753593607954839E-2</v>
      </c>
      <c r="AD248" s="31">
        <f>SUMPRODUCT(B248:AA248,'1-Kurs'!$B$6:$AA$6)</f>
        <v>3.5008178530418453E-2</v>
      </c>
      <c r="AE248" s="31">
        <f t="shared" si="4"/>
        <v>3.0151841685849647E-2</v>
      </c>
    </row>
    <row r="249" spans="1:31" ht="12.75" customHeight="1" outlineLevel="1" x14ac:dyDescent="0.2">
      <c r="A249" s="9">
        <f>'2-artRendite'!A261</f>
        <v>40939</v>
      </c>
      <c r="B249" s="31">
        <f>('1-Kurs'!B261/'1-Kurs'!B$8)^(12/COUNT('1-Kurs'!A$9:A261))-1</f>
        <v>-3.7215427038050919E-4</v>
      </c>
      <c r="C249" s="31">
        <f>('1-Kurs'!C261/'1-Kurs'!C$8)^(12/COUNT('1-Kurs'!B$9:B261))-1</f>
        <v>0.12775274112506141</v>
      </c>
      <c r="D249" s="31">
        <f>('1-Kurs'!D261/'1-Kurs'!D$8)^(12/COUNT('1-Kurs'!C$9:C261))-1</f>
        <v>-1.5523608529980804E-2</v>
      </c>
      <c r="E249" s="31">
        <f>('1-Kurs'!E261/'1-Kurs'!E$8)^(12/COUNT('1-Kurs'!D$9:D261))-1</f>
        <v>0.10382332573685749</v>
      </c>
      <c r="F249" s="31">
        <f>('1-Kurs'!F261/'1-Kurs'!F$8)^(12/COUNT('1-Kurs'!E$9:E261))-1</f>
        <v>-4.507289901051692E-2</v>
      </c>
      <c r="G249" s="31">
        <f>('1-Kurs'!G261/'1-Kurs'!G$8)^(12/COUNT('1-Kurs'!F$9:F261))-1</f>
        <v>-2.7607183917152778E-2</v>
      </c>
      <c r="H249" s="31">
        <f>('1-Kurs'!H261/'1-Kurs'!H$8)^(12/COUNT('1-Kurs'!G$9:G261))-1</f>
        <v>7.3453211199425494E-2</v>
      </c>
      <c r="I249" s="31">
        <f>('1-Kurs'!I261/'1-Kurs'!I$8)^(12/COUNT('1-Kurs'!H$9:H261))-1</f>
        <v>7.6263022471553477E-2</v>
      </c>
      <c r="J249" s="31">
        <f>('1-Kurs'!J261/'1-Kurs'!J$8)^(12/COUNT('1-Kurs'!I$9:I261))-1</f>
        <v>2.5660422864655086E-2</v>
      </c>
      <c r="K249" s="31">
        <f>('1-Kurs'!K261/'1-Kurs'!K$8)^(12/COUNT('1-Kurs'!J$9:J261))-1</f>
        <v>-7.1622340500782089E-2</v>
      </c>
      <c r="L249" s="31">
        <f>('1-Kurs'!L261/'1-Kurs'!L$8)^(12/COUNT('1-Kurs'!K$9:K261))-1</f>
        <v>1.9420758438900787E-2</v>
      </c>
      <c r="M249" s="31">
        <f>('1-Kurs'!M261/'1-Kurs'!M$8)^(12/COUNT('1-Kurs'!L$9:L261))-1</f>
        <v>-0.15655021522485613</v>
      </c>
      <c r="N249" s="31">
        <f>('1-Kurs'!N261/'1-Kurs'!N$8)^(12/COUNT('1-Kurs'!M$9:M261))-1</f>
        <v>7.5909600276666378E-2</v>
      </c>
      <c r="O249" s="31">
        <f>('1-Kurs'!O261/'1-Kurs'!O$8)^(12/COUNT('1-Kurs'!N$9:N261))-1</f>
        <v>9.9672817376057932E-2</v>
      </c>
      <c r="P249" s="31">
        <f>('1-Kurs'!P261/'1-Kurs'!P$8)^(12/COUNT('1-Kurs'!O$9:O261))-1</f>
        <v>6.2613431391154162E-2</v>
      </c>
      <c r="Q249" s="31">
        <f>('1-Kurs'!Q261/'1-Kurs'!Q$8)^(12/COUNT('1-Kurs'!P$9:P261))-1</f>
        <v>0.1035247349510533</v>
      </c>
      <c r="R249" s="31">
        <f>('1-Kurs'!R261/'1-Kurs'!R$8)^(12/COUNT('1-Kurs'!Q$9:Q261))-1</f>
        <v>2.0874833332370724E-2</v>
      </c>
      <c r="S249" s="31">
        <f>('1-Kurs'!S261/'1-Kurs'!S$8)^(12/COUNT('1-Kurs'!R$9:R261))-1</f>
        <v>7.6535886923487118E-2</v>
      </c>
      <c r="T249" s="31">
        <f>('1-Kurs'!T261/'1-Kurs'!T$8)^(12/COUNT('1-Kurs'!S$9:S261))-1</f>
        <v>0.10995415164509037</v>
      </c>
      <c r="U249" s="31">
        <f>('1-Kurs'!U261/'1-Kurs'!U$8)^(12/COUNT('1-Kurs'!T$9:T261))-1</f>
        <v>-4.9913977898585538E-2</v>
      </c>
      <c r="V249" s="31">
        <f>('1-Kurs'!V261/'1-Kurs'!V$8)^(12/COUNT('1-Kurs'!U$9:U261))-1</f>
        <v>8.1268786750001487E-2</v>
      </c>
      <c r="W249" s="31">
        <f>('1-Kurs'!W261/'1-Kurs'!W$8)^(12/COUNT('1-Kurs'!V$9:V261))-1</f>
        <v>1.8639026456709118E-2</v>
      </c>
      <c r="X249" s="31">
        <f>('1-Kurs'!X261/'1-Kurs'!X$8)^(12/COUNT('1-Kurs'!W$9:W261))-1</f>
        <v>-2.7432483212594949E-2</v>
      </c>
      <c r="Y249" s="31">
        <f>('1-Kurs'!Y261/'1-Kurs'!Y$8)^(12/COUNT('1-Kurs'!X$9:X261))-1</f>
        <v>7.4576390217405697E-2</v>
      </c>
      <c r="Z249" s="31">
        <f>('1-Kurs'!Z261/'1-Kurs'!Z$8)^(12/COUNT('1-Kurs'!Y$9:Y261))-1</f>
        <v>0.10901178273452139</v>
      </c>
      <c r="AA249" s="31">
        <f>('1-Kurs'!AA261/'1-Kurs'!AA$8)^(12/COUNT('1-Kurs'!Z$9:Z261))-1</f>
        <v>0.10560753869879425</v>
      </c>
      <c r="AB249" s="31">
        <f>('1-Kurs'!AB261/'1-Kurs'!AB$8)^(12/COUNT('1-Kurs'!A$9:A261))-1</f>
        <v>6.7433908669457976E-2</v>
      </c>
      <c r="AC249" s="31">
        <f>('1-Kurs'!AC261/'1-Kurs'!AC$8)^(12/COUNT('1-Kurs'!B$9:B261))-1</f>
        <v>5.1765906113556914E-2</v>
      </c>
      <c r="AD249" s="31">
        <f>SUMPRODUCT(B249:AA249,'1-Kurs'!$B$6:$AA$6)</f>
        <v>3.7325676924035232E-2</v>
      </c>
      <c r="AE249" s="31">
        <f t="shared" si="4"/>
        <v>3.0108231745422744E-2</v>
      </c>
    </row>
    <row r="250" spans="1:31" ht="12.75" customHeight="1" outlineLevel="1" x14ac:dyDescent="0.2">
      <c r="A250" s="9">
        <f>'2-artRendite'!A262</f>
        <v>40968</v>
      </c>
      <c r="B250" s="31">
        <f>('1-Kurs'!B262/'1-Kurs'!B$8)^(12/COUNT('1-Kurs'!A$9:A262))-1</f>
        <v>1.1882526512505542E-3</v>
      </c>
      <c r="C250" s="31">
        <f>('1-Kurs'!C262/'1-Kurs'!C$8)^(12/COUNT('1-Kurs'!B$9:B262))-1</f>
        <v>0.13232861325439438</v>
      </c>
      <c r="D250" s="31">
        <f>('1-Kurs'!D262/'1-Kurs'!D$8)^(12/COUNT('1-Kurs'!C$9:C262))-1</f>
        <v>-1.858717895042894E-2</v>
      </c>
      <c r="E250" s="31">
        <f>('1-Kurs'!E262/'1-Kurs'!E$8)^(12/COUNT('1-Kurs'!D$9:D262))-1</f>
        <v>0.10451435505463036</v>
      </c>
      <c r="F250" s="31">
        <f>('1-Kurs'!F262/'1-Kurs'!F$8)^(12/COUNT('1-Kurs'!E$9:E262))-1</f>
        <v>-4.3904787319711147E-2</v>
      </c>
      <c r="G250" s="31">
        <f>('1-Kurs'!G262/'1-Kurs'!G$8)^(12/COUNT('1-Kurs'!F$9:F262))-1</f>
        <v>-2.9595448142869296E-2</v>
      </c>
      <c r="H250" s="31">
        <f>('1-Kurs'!H262/'1-Kurs'!H$8)^(12/COUNT('1-Kurs'!G$9:G262))-1</f>
        <v>7.2302465108566638E-2</v>
      </c>
      <c r="I250" s="31">
        <f>('1-Kurs'!I262/'1-Kurs'!I$8)^(12/COUNT('1-Kurs'!H$9:H262))-1</f>
        <v>7.9267478694557303E-2</v>
      </c>
      <c r="J250" s="31">
        <f>('1-Kurs'!J262/'1-Kurs'!J$8)^(12/COUNT('1-Kurs'!I$9:I262))-1</f>
        <v>2.4584886546800133E-2</v>
      </c>
      <c r="K250" s="31">
        <f>('1-Kurs'!K262/'1-Kurs'!K$8)^(12/COUNT('1-Kurs'!J$9:J262))-1</f>
        <v>-7.10769410621096E-2</v>
      </c>
      <c r="L250" s="31">
        <f>('1-Kurs'!L262/'1-Kurs'!L$8)^(12/COUNT('1-Kurs'!K$9:K262))-1</f>
        <v>1.978491353363343E-2</v>
      </c>
      <c r="M250" s="31">
        <f>('1-Kurs'!M262/'1-Kurs'!M$8)^(12/COUNT('1-Kurs'!L$9:L262))-1</f>
        <v>-0.15726629724864316</v>
      </c>
      <c r="N250" s="31">
        <f>('1-Kurs'!N262/'1-Kurs'!N$8)^(12/COUNT('1-Kurs'!M$9:M262))-1</f>
        <v>7.1450506063078345E-2</v>
      </c>
      <c r="O250" s="31">
        <f>('1-Kurs'!O262/'1-Kurs'!O$8)^(12/COUNT('1-Kurs'!N$9:N262))-1</f>
        <v>0.10128008926590693</v>
      </c>
      <c r="P250" s="31">
        <f>('1-Kurs'!P262/'1-Kurs'!P$8)^(12/COUNT('1-Kurs'!O$9:O262))-1</f>
        <v>6.6853070106187573E-2</v>
      </c>
      <c r="Q250" s="31">
        <f>('1-Kurs'!Q262/'1-Kurs'!Q$8)^(12/COUNT('1-Kurs'!P$9:P262))-1</f>
        <v>0.10794365407790085</v>
      </c>
      <c r="R250" s="31">
        <f>('1-Kurs'!R262/'1-Kurs'!R$8)^(12/COUNT('1-Kurs'!Q$9:Q262))-1</f>
        <v>2.3742064557798814E-2</v>
      </c>
      <c r="S250" s="31">
        <f>('1-Kurs'!S262/'1-Kurs'!S$8)^(12/COUNT('1-Kurs'!R$9:R262))-1</f>
        <v>8.0871996981317196E-2</v>
      </c>
      <c r="T250" s="31">
        <f>('1-Kurs'!T262/'1-Kurs'!T$8)^(12/COUNT('1-Kurs'!S$9:S262))-1</f>
        <v>0.11343875363733669</v>
      </c>
      <c r="U250" s="31">
        <f>('1-Kurs'!U262/'1-Kurs'!U$8)^(12/COUNT('1-Kurs'!T$9:T262))-1</f>
        <v>-5.0138787856841116E-2</v>
      </c>
      <c r="V250" s="31">
        <f>('1-Kurs'!V262/'1-Kurs'!V$8)^(12/COUNT('1-Kurs'!U$9:U262))-1</f>
        <v>8.4930220192238171E-2</v>
      </c>
      <c r="W250" s="31">
        <f>('1-Kurs'!W262/'1-Kurs'!W$8)^(12/COUNT('1-Kurs'!V$9:V262))-1</f>
        <v>1.8602347891593762E-2</v>
      </c>
      <c r="X250" s="31">
        <f>('1-Kurs'!X262/'1-Kurs'!X$8)^(12/COUNT('1-Kurs'!W$9:W262))-1</f>
        <v>-2.6626527109006037E-2</v>
      </c>
      <c r="Y250" s="31">
        <f>('1-Kurs'!Y262/'1-Kurs'!Y$8)^(12/COUNT('1-Kurs'!X$9:X262))-1</f>
        <v>7.2811642853414904E-2</v>
      </c>
      <c r="Z250" s="31">
        <f>('1-Kurs'!Z262/'1-Kurs'!Z$8)^(12/COUNT('1-Kurs'!Y$9:Y262))-1</f>
        <v>0.11190615720603714</v>
      </c>
      <c r="AA250" s="31">
        <f>('1-Kurs'!AA262/'1-Kurs'!AA$8)^(12/COUNT('1-Kurs'!Z$9:Z262))-1</f>
        <v>0.1035924726564863</v>
      </c>
      <c r="AB250" s="31">
        <f>('1-Kurs'!AB262/'1-Kurs'!AB$8)^(12/COUNT('1-Kurs'!A$9:A262))-1</f>
        <v>6.8247513045999408E-2</v>
      </c>
      <c r="AC250" s="31">
        <f>('1-Kurs'!AC262/'1-Kurs'!AC$8)^(12/COUNT('1-Kurs'!B$9:B262))-1</f>
        <v>5.288069937085238E-2</v>
      </c>
      <c r="AD250" s="31">
        <f>SUMPRODUCT(B250:AA250,'1-Kurs'!$B$6:$AA$6)</f>
        <v>3.8238383563212318E-2</v>
      </c>
      <c r="AE250" s="31">
        <f t="shared" si="4"/>
        <v>3.0009129482787091E-2</v>
      </c>
    </row>
    <row r="251" spans="1:31" ht="12.75" customHeight="1" outlineLevel="1" x14ac:dyDescent="0.2">
      <c r="A251" s="9">
        <f>'2-artRendite'!A263</f>
        <v>40998</v>
      </c>
      <c r="B251" s="31">
        <f>('1-Kurs'!B263/'1-Kurs'!B$8)^(12/COUNT('1-Kurs'!A$9:A263))-1</f>
        <v>-3.3992324120598605E-3</v>
      </c>
      <c r="C251" s="31">
        <f>('1-Kurs'!C263/'1-Kurs'!C$8)^(12/COUNT('1-Kurs'!B$9:B263))-1</f>
        <v>0.13212598020882349</v>
      </c>
      <c r="D251" s="31">
        <f>('1-Kurs'!D263/'1-Kurs'!D$8)^(12/COUNT('1-Kurs'!C$9:C263))-1</f>
        <v>-2.3485201906677133E-2</v>
      </c>
      <c r="E251" s="31">
        <f>('1-Kurs'!E263/'1-Kurs'!E$8)^(12/COUNT('1-Kurs'!D$9:D263))-1</f>
        <v>0.10335308420940503</v>
      </c>
      <c r="F251" s="31">
        <f>('1-Kurs'!F263/'1-Kurs'!F$8)^(12/COUNT('1-Kurs'!E$9:E263))-1</f>
        <v>-4.4700200196778894E-2</v>
      </c>
      <c r="G251" s="31">
        <f>('1-Kurs'!G263/'1-Kurs'!G$8)^(12/COUNT('1-Kurs'!F$9:F263))-1</f>
        <v>-2.7946941477142273E-2</v>
      </c>
      <c r="H251" s="31">
        <f>('1-Kurs'!H263/'1-Kurs'!H$8)^(12/COUNT('1-Kurs'!G$9:G263))-1</f>
        <v>7.0757796595816158E-2</v>
      </c>
      <c r="I251" s="31">
        <f>('1-Kurs'!I263/'1-Kurs'!I$8)^(12/COUNT('1-Kurs'!H$9:H263))-1</f>
        <v>7.8392845324935179E-2</v>
      </c>
      <c r="J251" s="31">
        <f>('1-Kurs'!J263/'1-Kurs'!J$8)^(12/COUNT('1-Kurs'!I$9:I263))-1</f>
        <v>2.3736934909641905E-2</v>
      </c>
      <c r="K251" s="31">
        <f>('1-Kurs'!K263/'1-Kurs'!K$8)^(12/COUNT('1-Kurs'!J$9:J263))-1</f>
        <v>-7.4009297075923075E-2</v>
      </c>
      <c r="L251" s="31">
        <f>('1-Kurs'!L263/'1-Kurs'!L$8)^(12/COUNT('1-Kurs'!K$9:K263))-1</f>
        <v>1.5360870968594398E-2</v>
      </c>
      <c r="M251" s="31">
        <f>('1-Kurs'!M263/'1-Kurs'!M$8)^(12/COUNT('1-Kurs'!L$9:L263))-1</f>
        <v>-0.16627424479651065</v>
      </c>
      <c r="N251" s="31">
        <f>('1-Kurs'!N263/'1-Kurs'!N$8)^(12/COUNT('1-Kurs'!M$9:M263))-1</f>
        <v>6.7211864017450162E-2</v>
      </c>
      <c r="O251" s="31">
        <f>('1-Kurs'!O263/'1-Kurs'!O$8)^(12/COUNT('1-Kurs'!N$9:N263))-1</f>
        <v>9.7540527153321621E-2</v>
      </c>
      <c r="P251" s="31">
        <f>('1-Kurs'!P263/'1-Kurs'!P$8)^(12/COUNT('1-Kurs'!O$9:O263))-1</f>
        <v>6.9651441120700985E-2</v>
      </c>
      <c r="Q251" s="31">
        <f>('1-Kurs'!Q263/'1-Kurs'!Q$8)^(12/COUNT('1-Kurs'!P$9:P263))-1</f>
        <v>0.11254966107527586</v>
      </c>
      <c r="R251" s="31">
        <f>('1-Kurs'!R263/'1-Kurs'!R$8)^(12/COUNT('1-Kurs'!Q$9:Q263))-1</f>
        <v>2.4205722068028512E-2</v>
      </c>
      <c r="S251" s="31">
        <f>('1-Kurs'!S263/'1-Kurs'!S$8)^(12/COUNT('1-Kurs'!R$9:R263))-1</f>
        <v>7.9932920503142046E-2</v>
      </c>
      <c r="T251" s="31">
        <f>('1-Kurs'!T263/'1-Kurs'!T$8)^(12/COUNT('1-Kurs'!S$9:S263))-1</f>
        <v>0.11389088008355497</v>
      </c>
      <c r="U251" s="31">
        <f>('1-Kurs'!U263/'1-Kurs'!U$8)^(12/COUNT('1-Kurs'!T$9:T263))-1</f>
        <v>-5.0431372116395257E-2</v>
      </c>
      <c r="V251" s="31">
        <f>('1-Kurs'!V263/'1-Kurs'!V$8)^(12/COUNT('1-Kurs'!U$9:U263))-1</f>
        <v>8.2407505383189195E-2</v>
      </c>
      <c r="W251" s="31">
        <f>('1-Kurs'!W263/'1-Kurs'!W$8)^(12/COUNT('1-Kurs'!V$9:V263))-1</f>
        <v>1.5833118776770183E-2</v>
      </c>
      <c r="X251" s="31">
        <f>('1-Kurs'!X263/'1-Kurs'!X$8)^(12/COUNT('1-Kurs'!W$9:W263))-1</f>
        <v>-2.8831852665243685E-2</v>
      </c>
      <c r="Y251" s="31">
        <f>('1-Kurs'!Y263/'1-Kurs'!Y$8)^(12/COUNT('1-Kurs'!X$9:X263))-1</f>
        <v>6.9608442800898063E-2</v>
      </c>
      <c r="Z251" s="31">
        <f>('1-Kurs'!Z263/'1-Kurs'!Z$8)^(12/COUNT('1-Kurs'!Y$9:Y263))-1</f>
        <v>0.10977797976163095</v>
      </c>
      <c r="AA251" s="31">
        <f>('1-Kurs'!AA263/'1-Kurs'!AA$8)^(12/COUNT('1-Kurs'!Z$9:Z263))-1</f>
        <v>0.10126511907690183</v>
      </c>
      <c r="AB251" s="31">
        <f>('1-Kurs'!AB263/'1-Kurs'!AB$8)^(12/COUNT('1-Kurs'!A$9:A263))-1</f>
        <v>6.6303893818413062E-2</v>
      </c>
      <c r="AC251" s="31">
        <f>('1-Kurs'!AC263/'1-Kurs'!AC$8)^(12/COUNT('1-Kurs'!B$9:B263))-1</f>
        <v>5.0577321392941466E-2</v>
      </c>
      <c r="AD251" s="31">
        <f>SUMPRODUCT(B251:AA251,'1-Kurs'!$B$6:$AA$6)</f>
        <v>3.6481705822744216E-2</v>
      </c>
      <c r="AE251" s="31">
        <f t="shared" si="4"/>
        <v>2.9822187995668846E-2</v>
      </c>
    </row>
    <row r="252" spans="1:31" ht="12.75" customHeight="1" outlineLevel="1" x14ac:dyDescent="0.2">
      <c r="A252" s="9">
        <f>'2-artRendite'!A264</f>
        <v>41029</v>
      </c>
      <c r="B252" s="31">
        <f>('1-Kurs'!B264/'1-Kurs'!B$8)^(12/COUNT('1-Kurs'!A$9:A264))-1</f>
        <v>-3.7950282014291847E-3</v>
      </c>
      <c r="C252" s="31">
        <f>('1-Kurs'!C264/'1-Kurs'!C$8)^(12/COUNT('1-Kurs'!B$9:B264))-1</f>
        <v>0.13061547783855554</v>
      </c>
      <c r="D252" s="31">
        <f>('1-Kurs'!D264/'1-Kurs'!D$8)^(12/COUNT('1-Kurs'!C$9:C264))-1</f>
        <v>-2.458905771772435E-2</v>
      </c>
      <c r="E252" s="31">
        <f>('1-Kurs'!E264/'1-Kurs'!E$8)^(12/COUNT('1-Kurs'!D$9:D264))-1</f>
        <v>0.10288670420454293</v>
      </c>
      <c r="F252" s="31">
        <f>('1-Kurs'!F264/'1-Kurs'!F$8)^(12/COUNT('1-Kurs'!E$9:E264))-1</f>
        <v>-4.4604397414820252E-2</v>
      </c>
      <c r="G252" s="31">
        <f>('1-Kurs'!G264/'1-Kurs'!G$8)^(12/COUNT('1-Kurs'!F$9:F264))-1</f>
        <v>-2.8848451598341374E-2</v>
      </c>
      <c r="H252" s="31">
        <f>('1-Kurs'!H264/'1-Kurs'!H$8)^(12/COUNT('1-Kurs'!G$9:G264))-1</f>
        <v>7.0243749583596582E-2</v>
      </c>
      <c r="I252" s="31">
        <f>('1-Kurs'!I264/'1-Kurs'!I$8)^(12/COUNT('1-Kurs'!H$9:H264))-1</f>
        <v>7.8091067088835953E-2</v>
      </c>
      <c r="J252" s="31">
        <f>('1-Kurs'!J264/'1-Kurs'!J$8)^(12/COUNT('1-Kurs'!I$9:I264))-1</f>
        <v>2.0454058493618588E-2</v>
      </c>
      <c r="K252" s="31">
        <f>('1-Kurs'!K264/'1-Kurs'!K$8)^(12/COUNT('1-Kurs'!J$9:J264))-1</f>
        <v>-7.592985790132778E-2</v>
      </c>
      <c r="L252" s="31">
        <f>('1-Kurs'!L264/'1-Kurs'!L$8)^(12/COUNT('1-Kurs'!K$9:K264))-1</f>
        <v>1.4477419823254234E-2</v>
      </c>
      <c r="M252" s="31">
        <f>('1-Kurs'!M264/'1-Kurs'!M$8)^(12/COUNT('1-Kurs'!L$9:L264))-1</f>
        <v>-0.16553663056147871</v>
      </c>
      <c r="N252" s="31">
        <f>('1-Kurs'!N264/'1-Kurs'!N$8)^(12/COUNT('1-Kurs'!M$9:M264))-1</f>
        <v>6.708025203553003E-2</v>
      </c>
      <c r="O252" s="31">
        <f>('1-Kurs'!O264/'1-Kurs'!O$8)^(12/COUNT('1-Kurs'!N$9:N264))-1</f>
        <v>9.4667003997116694E-2</v>
      </c>
      <c r="P252" s="31">
        <f>('1-Kurs'!P264/'1-Kurs'!P$8)^(12/COUNT('1-Kurs'!O$9:O264))-1</f>
        <v>7.2810627048765841E-2</v>
      </c>
      <c r="Q252" s="31">
        <f>('1-Kurs'!Q264/'1-Kurs'!Q$8)^(12/COUNT('1-Kurs'!P$9:P264))-1</f>
        <v>0.11776208403832578</v>
      </c>
      <c r="R252" s="31">
        <f>('1-Kurs'!R264/'1-Kurs'!R$8)^(12/COUNT('1-Kurs'!Q$9:Q264))-1</f>
        <v>2.3752945804466963E-2</v>
      </c>
      <c r="S252" s="31">
        <f>('1-Kurs'!S264/'1-Kurs'!S$8)^(12/COUNT('1-Kurs'!R$9:R264))-1</f>
        <v>7.3190996389051577E-2</v>
      </c>
      <c r="T252" s="31">
        <f>('1-Kurs'!T264/'1-Kurs'!T$8)^(12/COUNT('1-Kurs'!S$9:S264))-1</f>
        <v>0.11200241300517089</v>
      </c>
      <c r="U252" s="31">
        <f>('1-Kurs'!U264/'1-Kurs'!U$8)^(12/COUNT('1-Kurs'!T$9:T264))-1</f>
        <v>-5.1076589299278052E-2</v>
      </c>
      <c r="V252" s="31">
        <f>('1-Kurs'!V264/'1-Kurs'!V$8)^(12/COUNT('1-Kurs'!U$9:U264))-1</f>
        <v>8.2673791326882462E-2</v>
      </c>
      <c r="W252" s="31">
        <f>('1-Kurs'!W264/'1-Kurs'!W$8)^(12/COUNT('1-Kurs'!V$9:V264))-1</f>
        <v>1.7352779593450718E-2</v>
      </c>
      <c r="X252" s="31">
        <f>('1-Kurs'!X264/'1-Kurs'!X$8)^(12/COUNT('1-Kurs'!W$9:W264))-1</f>
        <v>-2.8521289521818649E-2</v>
      </c>
      <c r="Y252" s="31">
        <f>('1-Kurs'!Y264/'1-Kurs'!Y$8)^(12/COUNT('1-Kurs'!X$9:X264))-1</f>
        <v>7.2081910593701171E-2</v>
      </c>
      <c r="Z252" s="31">
        <f>('1-Kurs'!Z264/'1-Kurs'!Z$8)^(12/COUNT('1-Kurs'!Y$9:Y264))-1</f>
        <v>0.10699739057807767</v>
      </c>
      <c r="AA252" s="31">
        <f>('1-Kurs'!AA264/'1-Kurs'!AA$8)^(12/COUNT('1-Kurs'!Z$9:Z264))-1</f>
        <v>0.10073400034489532</v>
      </c>
      <c r="AB252" s="31">
        <f>('1-Kurs'!AB264/'1-Kurs'!AB$8)^(12/COUNT('1-Kurs'!A$9:A264))-1</f>
        <v>6.5691579431593761E-2</v>
      </c>
      <c r="AC252" s="31">
        <f>('1-Kurs'!AC264/'1-Kurs'!AC$8)^(12/COUNT('1-Kurs'!B$9:B264))-1</f>
        <v>5.0166054261717941E-2</v>
      </c>
      <c r="AD252" s="31">
        <f>SUMPRODUCT(B252:AA252,'1-Kurs'!$B$6:$AA$6)</f>
        <v>3.5960514214293096E-2</v>
      </c>
      <c r="AE252" s="31">
        <f t="shared" si="4"/>
        <v>2.9731065217300665E-2</v>
      </c>
    </row>
    <row r="253" spans="1:31" ht="12.75" customHeight="1" outlineLevel="1" x14ac:dyDescent="0.2">
      <c r="A253" s="9">
        <f>'2-artRendite'!A265</f>
        <v>41060</v>
      </c>
      <c r="B253" s="31">
        <f>('1-Kurs'!B265/'1-Kurs'!B$8)^(12/COUNT('1-Kurs'!A$9:A265))-1</f>
        <v>-6.9525996138062318E-3</v>
      </c>
      <c r="C253" s="31">
        <f>('1-Kurs'!C265/'1-Kurs'!C$8)^(12/COUNT('1-Kurs'!B$9:B265))-1</f>
        <v>0.12186594746438373</v>
      </c>
      <c r="D253" s="31">
        <f>('1-Kurs'!D265/'1-Kurs'!D$8)^(12/COUNT('1-Kurs'!C$9:C265))-1</f>
        <v>-2.9544115785464342E-2</v>
      </c>
      <c r="E253" s="31">
        <f>('1-Kurs'!E265/'1-Kurs'!E$8)^(12/COUNT('1-Kurs'!D$9:D265))-1</f>
        <v>9.5841887970951944E-2</v>
      </c>
      <c r="F253" s="31">
        <f>('1-Kurs'!F265/'1-Kurs'!F$8)^(12/COUNT('1-Kurs'!E$9:E265))-1</f>
        <v>-5.0348101709704052E-2</v>
      </c>
      <c r="G253" s="31">
        <f>('1-Kurs'!G265/'1-Kurs'!G$8)^(12/COUNT('1-Kurs'!F$9:F265))-1</f>
        <v>-3.8782673133575418E-2</v>
      </c>
      <c r="H253" s="31">
        <f>('1-Kurs'!H265/'1-Kurs'!H$8)^(12/COUNT('1-Kurs'!G$9:G265))-1</f>
        <v>6.6802079883040433E-2</v>
      </c>
      <c r="I253" s="31">
        <f>('1-Kurs'!I265/'1-Kurs'!I$8)^(12/COUNT('1-Kurs'!H$9:H265))-1</f>
        <v>6.9539928352021274E-2</v>
      </c>
      <c r="J253" s="31">
        <f>('1-Kurs'!J265/'1-Kurs'!J$8)^(12/COUNT('1-Kurs'!I$9:I265))-1</f>
        <v>2.059283516046384E-2</v>
      </c>
      <c r="K253" s="31">
        <f>('1-Kurs'!K265/'1-Kurs'!K$8)^(12/COUNT('1-Kurs'!J$9:J265))-1</f>
        <v>-7.3325987353004551E-2</v>
      </c>
      <c r="L253" s="31">
        <f>('1-Kurs'!L265/'1-Kurs'!L$8)^(12/COUNT('1-Kurs'!K$9:K265))-1</f>
        <v>1.5319291553669068E-2</v>
      </c>
      <c r="M253" s="31">
        <f>('1-Kurs'!M265/'1-Kurs'!M$8)^(12/COUNT('1-Kurs'!L$9:L265))-1</f>
        <v>-0.16449213651030459</v>
      </c>
      <c r="N253" s="31">
        <f>('1-Kurs'!N265/'1-Kurs'!N$8)^(12/COUNT('1-Kurs'!M$9:M265))-1</f>
        <v>6.1876158471244169E-2</v>
      </c>
      <c r="O253" s="31">
        <f>('1-Kurs'!O265/'1-Kurs'!O$8)^(12/COUNT('1-Kurs'!N$9:N265))-1</f>
        <v>8.8628176731903929E-2</v>
      </c>
      <c r="P253" s="31">
        <f>('1-Kurs'!P265/'1-Kurs'!P$8)^(12/COUNT('1-Kurs'!O$9:O265))-1</f>
        <v>6.6705097365987509E-2</v>
      </c>
      <c r="Q253" s="31">
        <f>('1-Kurs'!Q265/'1-Kurs'!Q$8)^(12/COUNT('1-Kurs'!P$9:P265))-1</f>
        <v>0.11213574461826581</v>
      </c>
      <c r="R253" s="31">
        <f>('1-Kurs'!R265/'1-Kurs'!R$8)^(12/COUNT('1-Kurs'!Q$9:Q265))-1</f>
        <v>1.8307285445617438E-2</v>
      </c>
      <c r="S253" s="31">
        <f>('1-Kurs'!S265/'1-Kurs'!S$8)^(12/COUNT('1-Kurs'!R$9:R265))-1</f>
        <v>6.8704268301152283E-2</v>
      </c>
      <c r="T253" s="31">
        <f>('1-Kurs'!T265/'1-Kurs'!T$8)^(12/COUNT('1-Kurs'!S$9:S265))-1</f>
        <v>0.10509560796733619</v>
      </c>
      <c r="U253" s="31">
        <f>('1-Kurs'!U265/'1-Kurs'!U$8)^(12/COUNT('1-Kurs'!T$9:T265))-1</f>
        <v>-5.1613145416151807E-2</v>
      </c>
      <c r="V253" s="31">
        <f>('1-Kurs'!V265/'1-Kurs'!V$8)^(12/COUNT('1-Kurs'!U$9:U265))-1</f>
        <v>7.2485923110422013E-2</v>
      </c>
      <c r="W253" s="31">
        <f>('1-Kurs'!W265/'1-Kurs'!W$8)^(12/COUNT('1-Kurs'!V$9:V265))-1</f>
        <v>1.2565141354485831E-2</v>
      </c>
      <c r="X253" s="31">
        <f>('1-Kurs'!X265/'1-Kurs'!X$8)^(12/COUNT('1-Kurs'!W$9:W265))-1</f>
        <v>-3.1273457306039587E-2</v>
      </c>
      <c r="Y253" s="31">
        <f>('1-Kurs'!Y265/'1-Kurs'!Y$8)^(12/COUNT('1-Kurs'!X$9:X265))-1</f>
        <v>6.6025776147015103E-2</v>
      </c>
      <c r="Z253" s="31">
        <f>('1-Kurs'!Z265/'1-Kurs'!Z$8)^(12/COUNT('1-Kurs'!Y$9:Y265))-1</f>
        <v>0.10123817074751851</v>
      </c>
      <c r="AA253" s="31">
        <f>('1-Kurs'!AA265/'1-Kurs'!AA$8)^(12/COUNT('1-Kurs'!Z$9:Z265))-1</f>
        <v>9.2680028471179288E-2</v>
      </c>
      <c r="AB253" s="31">
        <f>('1-Kurs'!AB265/'1-Kurs'!AB$8)^(12/COUNT('1-Kurs'!A$9:A265))-1</f>
        <v>6.0858312362671363E-2</v>
      </c>
      <c r="AC253" s="31">
        <f>('1-Kurs'!AC265/'1-Kurs'!AC$8)^(12/COUNT('1-Kurs'!B$9:B265))-1</f>
        <v>4.5281737877063133E-2</v>
      </c>
      <c r="AD253" s="31">
        <f>SUMPRODUCT(B253:AA253,'1-Kurs'!$B$6:$AA$6)</f>
        <v>3.115681278033107E-2</v>
      </c>
      <c r="AE253" s="31">
        <f t="shared" si="4"/>
        <v>2.9701499582340293E-2</v>
      </c>
    </row>
    <row r="254" spans="1:31" ht="12.75" customHeight="1" outlineLevel="1" x14ac:dyDescent="0.2">
      <c r="A254" s="9">
        <f>'2-artRendite'!A266</f>
        <v>41089</v>
      </c>
      <c r="B254" s="31">
        <f>('1-Kurs'!B266/'1-Kurs'!B$8)^(12/COUNT('1-Kurs'!A$9:A266))-1</f>
        <v>-9.0910155616020782E-3</v>
      </c>
      <c r="C254" s="31">
        <f>('1-Kurs'!C266/'1-Kurs'!C$8)^(12/COUNT('1-Kurs'!B$9:B266))-1</f>
        <v>0.11967758984676946</v>
      </c>
      <c r="D254" s="31">
        <f>('1-Kurs'!D266/'1-Kurs'!D$8)^(12/COUNT('1-Kurs'!C$9:C266))-1</f>
        <v>-2.7150318541058427E-2</v>
      </c>
      <c r="E254" s="31">
        <f>('1-Kurs'!E266/'1-Kurs'!E$8)^(12/COUNT('1-Kurs'!D$9:D266))-1</f>
        <v>9.7274147357571117E-2</v>
      </c>
      <c r="F254" s="31">
        <f>('1-Kurs'!F266/'1-Kurs'!F$8)^(12/COUNT('1-Kurs'!E$9:E266))-1</f>
        <v>-4.0103032292243102E-2</v>
      </c>
      <c r="G254" s="31">
        <f>('1-Kurs'!G266/'1-Kurs'!G$8)^(12/COUNT('1-Kurs'!F$9:F266))-1</f>
        <v>-3.5860363830649167E-2</v>
      </c>
      <c r="H254" s="31">
        <f>('1-Kurs'!H266/'1-Kurs'!H$8)^(12/COUNT('1-Kurs'!G$9:G266))-1</f>
        <v>6.7791510367264163E-2</v>
      </c>
      <c r="I254" s="31">
        <f>('1-Kurs'!I266/'1-Kurs'!I$8)^(12/COUNT('1-Kurs'!H$9:H266))-1</f>
        <v>6.92053167890887E-2</v>
      </c>
      <c r="J254" s="31">
        <f>('1-Kurs'!J266/'1-Kurs'!J$8)^(12/COUNT('1-Kurs'!I$9:I266))-1</f>
        <v>2.545313916084524E-2</v>
      </c>
      <c r="K254" s="31">
        <f>('1-Kurs'!K266/'1-Kurs'!K$8)^(12/COUNT('1-Kurs'!J$9:J266))-1</f>
        <v>-7.075896277885152E-2</v>
      </c>
      <c r="L254" s="31">
        <f>('1-Kurs'!L266/'1-Kurs'!L$8)^(12/COUNT('1-Kurs'!K$9:K266))-1</f>
        <v>1.5874546398909839E-2</v>
      </c>
      <c r="M254" s="31">
        <f>('1-Kurs'!M266/'1-Kurs'!M$8)^(12/COUNT('1-Kurs'!L$9:L266))-1</f>
        <v>-0.15941647849425011</v>
      </c>
      <c r="N254" s="31">
        <f>('1-Kurs'!N266/'1-Kurs'!N$8)^(12/COUNT('1-Kurs'!M$9:M266))-1</f>
        <v>6.3110242095868907E-2</v>
      </c>
      <c r="O254" s="31">
        <f>('1-Kurs'!O266/'1-Kurs'!O$8)^(12/COUNT('1-Kurs'!N$9:N266))-1</f>
        <v>8.7899916466406935E-2</v>
      </c>
      <c r="P254" s="31">
        <f>('1-Kurs'!P266/'1-Kurs'!P$8)^(12/COUNT('1-Kurs'!O$9:O266))-1</f>
        <v>7.2924478274520199E-2</v>
      </c>
      <c r="Q254" s="31">
        <f>('1-Kurs'!Q266/'1-Kurs'!Q$8)^(12/COUNT('1-Kurs'!P$9:P266))-1</f>
        <v>0.1191675408906776</v>
      </c>
      <c r="R254" s="31">
        <f>('1-Kurs'!R266/'1-Kurs'!R$8)^(12/COUNT('1-Kurs'!Q$9:Q266))-1</f>
        <v>2.0891497889408361E-2</v>
      </c>
      <c r="S254" s="31">
        <f>('1-Kurs'!S266/'1-Kurs'!S$8)^(12/COUNT('1-Kurs'!R$9:R266))-1</f>
        <v>7.2842844380365479E-2</v>
      </c>
      <c r="T254" s="31">
        <f>('1-Kurs'!T266/'1-Kurs'!T$8)^(12/COUNT('1-Kurs'!S$9:S266))-1</f>
        <v>0.10383515554150469</v>
      </c>
      <c r="U254" s="31">
        <f>('1-Kurs'!U266/'1-Kurs'!U$8)^(12/COUNT('1-Kurs'!T$9:T266))-1</f>
        <v>-4.5464336414289264E-2</v>
      </c>
      <c r="V254" s="31">
        <f>('1-Kurs'!V266/'1-Kurs'!V$8)^(12/COUNT('1-Kurs'!U$9:U266))-1</f>
        <v>7.1176091112518991E-2</v>
      </c>
      <c r="W254" s="31">
        <f>('1-Kurs'!W266/'1-Kurs'!W$8)^(12/COUNT('1-Kurs'!V$9:V266))-1</f>
        <v>1.2657294675402442E-2</v>
      </c>
      <c r="X254" s="31">
        <f>('1-Kurs'!X266/'1-Kurs'!X$8)^(12/COUNT('1-Kurs'!W$9:W266))-1</f>
        <v>-2.6573799503743056E-2</v>
      </c>
      <c r="Y254" s="31">
        <f>('1-Kurs'!Y266/'1-Kurs'!Y$8)^(12/COUNT('1-Kurs'!X$9:X266))-1</f>
        <v>6.4105013489759166E-2</v>
      </c>
      <c r="Z254" s="31">
        <f>('1-Kurs'!Z266/'1-Kurs'!Z$8)^(12/COUNT('1-Kurs'!Y$9:Y266))-1</f>
        <v>0.1018972823263713</v>
      </c>
      <c r="AA254" s="31">
        <f>('1-Kurs'!AA266/'1-Kurs'!AA$8)^(12/COUNT('1-Kurs'!Z$9:Z266))-1</f>
        <v>9.019815515107954E-2</v>
      </c>
      <c r="AB254" s="31">
        <f>('1-Kurs'!AB266/'1-Kurs'!AB$8)^(12/COUNT('1-Kurs'!A$9:A266))-1</f>
        <v>6.2998095495959028E-2</v>
      </c>
      <c r="AC254" s="31">
        <f>('1-Kurs'!AC266/'1-Kurs'!AC$8)^(12/COUNT('1-Kurs'!B$9:B266))-1</f>
        <v>4.7704911172791853E-2</v>
      </c>
      <c r="AD254" s="31">
        <f>SUMPRODUCT(B254:AA254,'1-Kurs'!$B$6:$AA$6)</f>
        <v>3.3137055953755601E-2</v>
      </c>
      <c r="AE254" s="31">
        <f t="shared" si="4"/>
        <v>2.9861039542203427E-2</v>
      </c>
    </row>
    <row r="255" spans="1:31" ht="12.75" customHeight="1" outlineLevel="1" x14ac:dyDescent="0.2">
      <c r="A255" s="9">
        <f>'2-artRendite'!A267</f>
        <v>41121</v>
      </c>
      <c r="B255" s="31">
        <f>('1-Kurs'!B267/'1-Kurs'!B$8)^(12/COUNT('1-Kurs'!A$9:A267))-1</f>
        <v>-9.8461473570542468E-3</v>
      </c>
      <c r="C255" s="31">
        <f>('1-Kurs'!C267/'1-Kurs'!C$8)^(12/COUNT('1-Kurs'!B$9:B267))-1</f>
        <v>0.12233950185456632</v>
      </c>
      <c r="D255" s="31">
        <f>('1-Kurs'!D267/'1-Kurs'!D$8)^(12/COUNT('1-Kurs'!C$9:C267))-1</f>
        <v>-2.6075995833149346E-2</v>
      </c>
      <c r="E255" s="31">
        <f>('1-Kurs'!E267/'1-Kurs'!E$8)^(12/COUNT('1-Kurs'!D$9:D267))-1</f>
        <v>9.5724465504481993E-2</v>
      </c>
      <c r="F255" s="31">
        <f>('1-Kurs'!F267/'1-Kurs'!F$8)^(12/COUNT('1-Kurs'!E$9:E267))-1</f>
        <v>-2.8791115292980951E-2</v>
      </c>
      <c r="G255" s="31">
        <f>('1-Kurs'!G267/'1-Kurs'!G$8)^(12/COUNT('1-Kurs'!F$9:F267))-1</f>
        <v>-3.5714320641517472E-2</v>
      </c>
      <c r="H255" s="31">
        <f>('1-Kurs'!H267/'1-Kurs'!H$8)^(12/COUNT('1-Kurs'!G$9:G267))-1</f>
        <v>6.7697444640305582E-2</v>
      </c>
      <c r="I255" s="31">
        <f>('1-Kurs'!I267/'1-Kurs'!I$8)^(12/COUNT('1-Kurs'!H$9:H267))-1</f>
        <v>7.1366712708130553E-2</v>
      </c>
      <c r="J255" s="31">
        <f>('1-Kurs'!J267/'1-Kurs'!J$8)^(12/COUNT('1-Kurs'!I$9:I267))-1</f>
        <v>3.3273439678438654E-2</v>
      </c>
      <c r="K255" s="31">
        <f>('1-Kurs'!K267/'1-Kurs'!K$8)^(12/COUNT('1-Kurs'!J$9:J267))-1</f>
        <v>-7.2537932808632188E-2</v>
      </c>
      <c r="L255" s="31">
        <f>('1-Kurs'!L267/'1-Kurs'!L$8)^(12/COUNT('1-Kurs'!K$9:K267))-1</f>
        <v>1.5586055769859719E-2</v>
      </c>
      <c r="M255" s="31">
        <f>('1-Kurs'!M267/'1-Kurs'!M$8)^(12/COUNT('1-Kurs'!L$9:L267))-1</f>
        <v>-0.15397848994102736</v>
      </c>
      <c r="N255" s="31">
        <f>('1-Kurs'!N267/'1-Kurs'!N$8)^(12/COUNT('1-Kurs'!M$9:M267))-1</f>
        <v>6.016832739590483E-2</v>
      </c>
      <c r="O255" s="31">
        <f>('1-Kurs'!O267/'1-Kurs'!O$8)^(12/COUNT('1-Kurs'!N$9:N267))-1</f>
        <v>8.8098626650695344E-2</v>
      </c>
      <c r="P255" s="31">
        <f>('1-Kurs'!P267/'1-Kurs'!P$8)^(12/COUNT('1-Kurs'!O$9:O267))-1</f>
        <v>7.9577655982798534E-2</v>
      </c>
      <c r="Q255" s="31">
        <f>('1-Kurs'!Q267/'1-Kurs'!Q$8)^(12/COUNT('1-Kurs'!P$9:P267))-1</f>
        <v>0.12808890960446684</v>
      </c>
      <c r="R255" s="31">
        <f>('1-Kurs'!R267/'1-Kurs'!R$8)^(12/COUNT('1-Kurs'!Q$9:Q267))-1</f>
        <v>2.111604128561817E-2</v>
      </c>
      <c r="S255" s="31">
        <f>('1-Kurs'!S267/'1-Kurs'!S$8)^(12/COUNT('1-Kurs'!R$9:R267))-1</f>
        <v>7.6275363733552481E-2</v>
      </c>
      <c r="T255" s="31">
        <f>('1-Kurs'!T267/'1-Kurs'!T$8)^(12/COUNT('1-Kurs'!S$9:S267))-1</f>
        <v>0.10758621591974427</v>
      </c>
      <c r="U255" s="31">
        <f>('1-Kurs'!U267/'1-Kurs'!U$8)^(12/COUNT('1-Kurs'!T$9:T267))-1</f>
        <v>-3.8205025578565532E-2</v>
      </c>
      <c r="V255" s="31">
        <f>('1-Kurs'!V267/'1-Kurs'!V$8)^(12/COUNT('1-Kurs'!U$9:U267))-1</f>
        <v>7.2436381741886713E-2</v>
      </c>
      <c r="W255" s="31">
        <f>('1-Kurs'!W267/'1-Kurs'!W$8)^(12/COUNT('1-Kurs'!V$9:V267))-1</f>
        <v>1.1545973538840792E-2</v>
      </c>
      <c r="X255" s="31">
        <f>('1-Kurs'!X267/'1-Kurs'!X$8)^(12/COUNT('1-Kurs'!W$9:W267))-1</f>
        <v>-2.4824225209977513E-2</v>
      </c>
      <c r="Y255" s="31">
        <f>('1-Kurs'!Y267/'1-Kurs'!Y$8)^(12/COUNT('1-Kurs'!X$9:X267))-1</f>
        <v>6.5368967420253776E-2</v>
      </c>
      <c r="Z255" s="31">
        <f>('1-Kurs'!Z267/'1-Kurs'!Z$8)^(12/COUNT('1-Kurs'!Y$9:Y267))-1</f>
        <v>0.10022671305432729</v>
      </c>
      <c r="AA255" s="31">
        <f>('1-Kurs'!AA267/'1-Kurs'!AA$8)^(12/COUNT('1-Kurs'!Z$9:Z267))-1</f>
        <v>8.7958932399032852E-2</v>
      </c>
      <c r="AB255" s="31">
        <f>('1-Kurs'!AB267/'1-Kurs'!AB$8)^(12/COUNT('1-Kurs'!A$9:A267))-1</f>
        <v>6.5168447698035203E-2</v>
      </c>
      <c r="AC255" s="31">
        <f>('1-Kurs'!AC267/'1-Kurs'!AC$8)^(12/COUNT('1-Kurs'!B$9:B267))-1</f>
        <v>5.056292232959092E-2</v>
      </c>
      <c r="AD255" s="31">
        <f>SUMPRODUCT(B255:AA255,'1-Kurs'!$B$6:$AA$6)</f>
        <v>3.5171633700769242E-2</v>
      </c>
      <c r="AE255" s="31">
        <f t="shared" si="4"/>
        <v>2.9996813997265961E-2</v>
      </c>
    </row>
    <row r="256" spans="1:31" ht="12.75" customHeight="1" outlineLevel="1" x14ac:dyDescent="0.2">
      <c r="A256" s="9">
        <f>'2-artRendite'!A268</f>
        <v>41152</v>
      </c>
      <c r="B256" s="31">
        <f>('1-Kurs'!B268/'1-Kurs'!B$8)^(12/COUNT('1-Kurs'!A$9:A268))-1</f>
        <v>-9.8313284374971222E-3</v>
      </c>
      <c r="C256" s="31">
        <f>('1-Kurs'!C268/'1-Kurs'!C$8)^(12/COUNT('1-Kurs'!B$9:B268))-1</f>
        <v>0.12698882569546943</v>
      </c>
      <c r="D256" s="31">
        <f>('1-Kurs'!D268/'1-Kurs'!D$8)^(12/COUNT('1-Kurs'!C$9:C268))-1</f>
        <v>-2.9296138942486061E-2</v>
      </c>
      <c r="E256" s="31">
        <f>('1-Kurs'!E268/'1-Kurs'!E$8)^(12/COUNT('1-Kurs'!D$9:D268))-1</f>
        <v>9.575304172687038E-2</v>
      </c>
      <c r="F256" s="31">
        <f>('1-Kurs'!F268/'1-Kurs'!F$8)^(12/COUNT('1-Kurs'!E$9:E268))-1</f>
        <v>-2.9439021195407755E-2</v>
      </c>
      <c r="G256" s="31">
        <f>('1-Kurs'!G268/'1-Kurs'!G$8)^(12/COUNT('1-Kurs'!F$9:F268))-1</f>
        <v>-3.2020439257600786E-2</v>
      </c>
      <c r="H256" s="31">
        <f>('1-Kurs'!H268/'1-Kurs'!H$8)^(12/COUNT('1-Kurs'!G$9:G268))-1</f>
        <v>6.9613759268378095E-2</v>
      </c>
      <c r="I256" s="31">
        <f>('1-Kurs'!I268/'1-Kurs'!I$8)^(12/COUNT('1-Kurs'!H$9:H268))-1</f>
        <v>7.6224900955458974E-2</v>
      </c>
      <c r="J256" s="31">
        <f>('1-Kurs'!J268/'1-Kurs'!J$8)^(12/COUNT('1-Kurs'!I$9:I268))-1</f>
        <v>3.2594195669083392E-2</v>
      </c>
      <c r="K256" s="31">
        <f>('1-Kurs'!K268/'1-Kurs'!K$8)^(12/COUNT('1-Kurs'!J$9:J268))-1</f>
        <v>-7.5656326958944753E-2</v>
      </c>
      <c r="L256" s="31">
        <f>('1-Kurs'!L268/'1-Kurs'!L$8)^(12/COUNT('1-Kurs'!K$9:K268))-1</f>
        <v>1.6138393451023525E-2</v>
      </c>
      <c r="M256" s="31">
        <f>('1-Kurs'!M268/'1-Kurs'!M$8)^(12/COUNT('1-Kurs'!L$9:L268))-1</f>
        <v>-0.15950014501551069</v>
      </c>
      <c r="N256" s="31">
        <f>('1-Kurs'!N268/'1-Kurs'!N$8)^(12/COUNT('1-Kurs'!M$9:M268))-1</f>
        <v>6.0144474983717222E-2</v>
      </c>
      <c r="O256" s="31">
        <f>('1-Kurs'!O268/'1-Kurs'!O$8)^(12/COUNT('1-Kurs'!N$9:N268))-1</f>
        <v>9.3592088029423204E-2</v>
      </c>
      <c r="P256" s="31">
        <f>('1-Kurs'!P268/'1-Kurs'!P$8)^(12/COUNT('1-Kurs'!O$9:O268))-1</f>
        <v>8.2657731151429825E-2</v>
      </c>
      <c r="Q256" s="31">
        <f>('1-Kurs'!Q268/'1-Kurs'!Q$8)^(12/COUNT('1-Kurs'!P$9:P268))-1</f>
        <v>0.13147635045039308</v>
      </c>
      <c r="R256" s="31">
        <f>('1-Kurs'!R268/'1-Kurs'!R$8)^(12/COUNT('1-Kurs'!Q$9:Q268))-1</f>
        <v>2.4165943630275688E-2</v>
      </c>
      <c r="S256" s="31">
        <f>('1-Kurs'!S268/'1-Kurs'!S$8)^(12/COUNT('1-Kurs'!R$9:R268))-1</f>
        <v>6.9290050251267221E-2</v>
      </c>
      <c r="T256" s="31">
        <f>('1-Kurs'!T268/'1-Kurs'!T$8)^(12/COUNT('1-Kurs'!S$9:S268))-1</f>
        <v>0.11369865105958277</v>
      </c>
      <c r="U256" s="31">
        <f>('1-Kurs'!U268/'1-Kurs'!U$8)^(12/COUNT('1-Kurs'!T$9:T268))-1</f>
        <v>-3.8758029297627727E-2</v>
      </c>
      <c r="V256" s="31">
        <f>('1-Kurs'!V268/'1-Kurs'!V$8)^(12/COUNT('1-Kurs'!U$9:U268))-1</f>
        <v>7.6511169243553612E-2</v>
      </c>
      <c r="W256" s="31">
        <f>('1-Kurs'!W268/'1-Kurs'!W$8)^(12/COUNT('1-Kurs'!V$9:V268))-1</f>
        <v>1.128061304489747E-2</v>
      </c>
      <c r="X256" s="31">
        <f>('1-Kurs'!X268/'1-Kurs'!X$8)^(12/COUNT('1-Kurs'!W$9:W268))-1</f>
        <v>-2.0658525475769185E-2</v>
      </c>
      <c r="Y256" s="31">
        <f>('1-Kurs'!Y268/'1-Kurs'!Y$8)^(12/COUNT('1-Kurs'!X$9:X268))-1</f>
        <v>6.620327377391555E-2</v>
      </c>
      <c r="Z256" s="31">
        <f>('1-Kurs'!Z268/'1-Kurs'!Z$8)^(12/COUNT('1-Kurs'!Y$9:Y268))-1</f>
        <v>0.10397491477610976</v>
      </c>
      <c r="AA256" s="31">
        <f>('1-Kurs'!AA268/'1-Kurs'!AA$8)^(12/COUNT('1-Kurs'!Z$9:Z268))-1</f>
        <v>9.114561108322361E-2</v>
      </c>
      <c r="AB256" s="31">
        <f>('1-Kurs'!AB268/'1-Kurs'!AB$8)^(12/COUNT('1-Kurs'!A$9:A268))-1</f>
        <v>6.6297662274748426E-2</v>
      </c>
      <c r="AC256" s="31">
        <f>('1-Kurs'!AC268/'1-Kurs'!AC$8)^(12/COUNT('1-Kurs'!B$9:B268))-1</f>
        <v>5.098918909224337E-2</v>
      </c>
      <c r="AD256" s="31">
        <f>SUMPRODUCT(B256:AA256,'1-Kurs'!$B$6:$AA$6)</f>
        <v>3.6395924371662641E-2</v>
      </c>
      <c r="AE256" s="31">
        <f t="shared" si="4"/>
        <v>2.9901737903085784E-2</v>
      </c>
    </row>
    <row r="257" spans="1:31" ht="12.75" customHeight="1" outlineLevel="1" x14ac:dyDescent="0.2">
      <c r="A257" s="9">
        <f>'2-artRendite'!A269</f>
        <v>41180</v>
      </c>
      <c r="B257" s="31">
        <f>('1-Kurs'!B269/'1-Kurs'!B$8)^(12/COUNT('1-Kurs'!A$9:A269))-1</f>
        <v>-5.1487391692975892E-3</v>
      </c>
      <c r="C257" s="31">
        <f>('1-Kurs'!C269/'1-Kurs'!C$8)^(12/COUNT('1-Kurs'!B$9:B269))-1</f>
        <v>0.1254399992815125</v>
      </c>
      <c r="D257" s="31">
        <f>('1-Kurs'!D269/'1-Kurs'!D$8)^(12/COUNT('1-Kurs'!C$9:C269))-1</f>
        <v>-2.6869407051667182E-2</v>
      </c>
      <c r="E257" s="31">
        <f>('1-Kurs'!E269/'1-Kurs'!E$8)^(12/COUNT('1-Kurs'!D$9:D269))-1</f>
        <v>9.9585841988256929E-2</v>
      </c>
      <c r="F257" s="31">
        <f>('1-Kurs'!F269/'1-Kurs'!F$8)^(12/COUNT('1-Kurs'!E$9:E269))-1</f>
        <v>-3.1817100896977424E-2</v>
      </c>
      <c r="G257" s="31">
        <f>('1-Kurs'!G269/'1-Kurs'!G$8)^(12/COUNT('1-Kurs'!F$9:F269))-1</f>
        <v>-3.5868834550948026E-2</v>
      </c>
      <c r="H257" s="31">
        <f>('1-Kurs'!H269/'1-Kurs'!H$8)^(12/COUNT('1-Kurs'!G$9:G269))-1</f>
        <v>7.1796780325076748E-2</v>
      </c>
      <c r="I257" s="31">
        <f>('1-Kurs'!I269/'1-Kurs'!I$8)^(12/COUNT('1-Kurs'!H$9:H269))-1</f>
        <v>7.5623224730670513E-2</v>
      </c>
      <c r="J257" s="31">
        <f>('1-Kurs'!J269/'1-Kurs'!J$8)^(12/COUNT('1-Kurs'!I$9:I269))-1</f>
        <v>3.3585070550445906E-2</v>
      </c>
      <c r="K257" s="31">
        <f>('1-Kurs'!K269/'1-Kurs'!K$8)^(12/COUNT('1-Kurs'!J$9:J269))-1</f>
        <v>-7.5071320859298352E-2</v>
      </c>
      <c r="L257" s="31">
        <f>('1-Kurs'!L269/'1-Kurs'!L$8)^(12/COUNT('1-Kurs'!K$9:K269))-1</f>
        <v>1.4495582988083511E-2</v>
      </c>
      <c r="M257" s="31">
        <f>('1-Kurs'!M269/'1-Kurs'!M$8)^(12/COUNT('1-Kurs'!L$9:L269))-1</f>
        <v>-0.15452678817951471</v>
      </c>
      <c r="N257" s="31">
        <f>('1-Kurs'!N269/'1-Kurs'!N$8)^(12/COUNT('1-Kurs'!M$9:M269))-1</f>
        <v>6.705755608293229E-2</v>
      </c>
      <c r="O257" s="31">
        <f>('1-Kurs'!O269/'1-Kurs'!O$8)^(12/COUNT('1-Kurs'!N$9:N269))-1</f>
        <v>9.8008968207405234E-2</v>
      </c>
      <c r="P257" s="31">
        <f>('1-Kurs'!P269/'1-Kurs'!P$8)^(12/COUNT('1-Kurs'!O$9:O269))-1</f>
        <v>7.7729479186947614E-2</v>
      </c>
      <c r="Q257" s="31">
        <f>('1-Kurs'!Q269/'1-Kurs'!Q$8)^(12/COUNT('1-Kurs'!P$9:P269))-1</f>
        <v>0.12621229084388097</v>
      </c>
      <c r="R257" s="31">
        <f>('1-Kurs'!R269/'1-Kurs'!R$8)^(12/COUNT('1-Kurs'!Q$9:Q269))-1</f>
        <v>2.0288213837388325E-2</v>
      </c>
      <c r="S257" s="31">
        <f>('1-Kurs'!S269/'1-Kurs'!S$8)^(12/COUNT('1-Kurs'!R$9:R269))-1</f>
        <v>6.878994947374717E-2</v>
      </c>
      <c r="T257" s="31">
        <f>('1-Kurs'!T269/'1-Kurs'!T$8)^(12/COUNT('1-Kurs'!S$9:S269))-1</f>
        <v>0.11387137900502453</v>
      </c>
      <c r="U257" s="31">
        <f>('1-Kurs'!U269/'1-Kurs'!U$8)^(12/COUNT('1-Kurs'!T$9:T269))-1</f>
        <v>-3.7967236434705454E-2</v>
      </c>
      <c r="V257" s="31">
        <f>('1-Kurs'!V269/'1-Kurs'!V$8)^(12/COUNT('1-Kurs'!U$9:U269))-1</f>
        <v>7.3819791227510034E-2</v>
      </c>
      <c r="W257" s="31">
        <f>('1-Kurs'!W269/'1-Kurs'!W$8)^(12/COUNT('1-Kurs'!V$9:V269))-1</f>
        <v>1.7150920563026251E-2</v>
      </c>
      <c r="X257" s="31">
        <f>('1-Kurs'!X269/'1-Kurs'!X$8)^(12/COUNT('1-Kurs'!W$9:W269))-1</f>
        <v>-2.2226870924832554E-2</v>
      </c>
      <c r="Y257" s="31">
        <f>('1-Kurs'!Y269/'1-Kurs'!Y$8)^(12/COUNT('1-Kurs'!X$9:X269))-1</f>
        <v>7.326815424777755E-2</v>
      </c>
      <c r="Z257" s="31">
        <f>('1-Kurs'!Z269/'1-Kurs'!Z$8)^(12/COUNT('1-Kurs'!Y$9:Y269))-1</f>
        <v>0.10762729846669683</v>
      </c>
      <c r="AA257" s="31">
        <f>('1-Kurs'!AA269/'1-Kurs'!AA$8)^(12/COUNT('1-Kurs'!Z$9:Z269))-1</f>
        <v>9.6783569786210277E-2</v>
      </c>
      <c r="AB257" s="31">
        <f>('1-Kurs'!AB269/'1-Kurs'!AB$8)^(12/COUNT('1-Kurs'!A$9:A269))-1</f>
        <v>6.7340771097756047E-2</v>
      </c>
      <c r="AC257" s="31">
        <f>('1-Kurs'!AC269/'1-Kurs'!AC$8)^(12/COUNT('1-Kurs'!B$9:B269))-1</f>
        <v>5.1606311440708152E-2</v>
      </c>
      <c r="AD257" s="31">
        <f>SUMPRODUCT(B257:AA257,'1-Kurs'!$B$6:$AA$6)</f>
        <v>3.7370683566359697E-2</v>
      </c>
      <c r="AE257" s="31">
        <f t="shared" si="4"/>
        <v>2.997008753139635E-2</v>
      </c>
    </row>
    <row r="258" spans="1:31" ht="12.75" customHeight="1" outlineLevel="1" x14ac:dyDescent="0.2">
      <c r="A258" s="9">
        <f>'2-artRendite'!A270</f>
        <v>41213</v>
      </c>
      <c r="B258" s="31">
        <f>('1-Kurs'!B270/'1-Kurs'!B$8)^(12/COUNT('1-Kurs'!A$9:A270))-1</f>
        <v>-1.0027818820801948E-2</v>
      </c>
      <c r="C258" s="31">
        <f>('1-Kurs'!C270/'1-Kurs'!C$8)^(12/COUNT('1-Kurs'!B$9:B270))-1</f>
        <v>0.12334879681587863</v>
      </c>
      <c r="D258" s="31">
        <f>('1-Kurs'!D270/'1-Kurs'!D$8)^(12/COUNT('1-Kurs'!C$9:C270))-1</f>
        <v>-3.1877427036083206E-2</v>
      </c>
      <c r="E258" s="31">
        <f>('1-Kurs'!E270/'1-Kurs'!E$8)^(12/COUNT('1-Kurs'!D$9:D270))-1</f>
        <v>9.5867535494543521E-2</v>
      </c>
      <c r="F258" s="31">
        <f>('1-Kurs'!F270/'1-Kurs'!F$8)^(12/COUNT('1-Kurs'!E$9:E270))-1</f>
        <v>-3.1722881566502159E-2</v>
      </c>
      <c r="G258" s="31">
        <f>('1-Kurs'!G270/'1-Kurs'!G$8)^(12/COUNT('1-Kurs'!F$9:F270))-1</f>
        <v>-3.6094447416933684E-2</v>
      </c>
      <c r="H258" s="31">
        <f>('1-Kurs'!H270/'1-Kurs'!H$8)^(12/COUNT('1-Kurs'!G$9:G270))-1</f>
        <v>6.9978749039471211E-2</v>
      </c>
      <c r="I258" s="31">
        <f>('1-Kurs'!I270/'1-Kurs'!I$8)^(12/COUNT('1-Kurs'!H$9:H270))-1</f>
        <v>7.4334511375294232E-2</v>
      </c>
      <c r="J258" s="31">
        <f>('1-Kurs'!J270/'1-Kurs'!J$8)^(12/COUNT('1-Kurs'!I$9:I270))-1</f>
        <v>3.2245074129938489E-2</v>
      </c>
      <c r="K258" s="31">
        <f>('1-Kurs'!K270/'1-Kurs'!K$8)^(12/COUNT('1-Kurs'!J$9:J270))-1</f>
        <v>-7.2265167185066814E-2</v>
      </c>
      <c r="L258" s="31">
        <f>('1-Kurs'!L270/'1-Kurs'!L$8)^(12/COUNT('1-Kurs'!K$9:K270))-1</f>
        <v>1.4898400447357574E-2</v>
      </c>
      <c r="M258" s="31">
        <f>('1-Kurs'!M270/'1-Kurs'!M$8)^(12/COUNT('1-Kurs'!L$9:L270))-1</f>
        <v>-0.15318994437612188</v>
      </c>
      <c r="N258" s="31">
        <f>('1-Kurs'!N270/'1-Kurs'!N$8)^(12/COUNT('1-Kurs'!M$9:M270))-1</f>
        <v>6.0288351908826421E-2</v>
      </c>
      <c r="O258" s="31">
        <f>('1-Kurs'!O270/'1-Kurs'!O$8)^(12/COUNT('1-Kurs'!N$9:N270))-1</f>
        <v>9.4227318275637018E-2</v>
      </c>
      <c r="P258" s="31">
        <f>('1-Kurs'!P270/'1-Kurs'!P$8)^(12/COUNT('1-Kurs'!O$9:O270))-1</f>
        <v>7.5813797554440621E-2</v>
      </c>
      <c r="Q258" s="31">
        <f>('1-Kurs'!Q270/'1-Kurs'!Q$8)^(12/COUNT('1-Kurs'!P$9:P270))-1</f>
        <v>0.12493281172413906</v>
      </c>
      <c r="R258" s="31">
        <f>('1-Kurs'!R270/'1-Kurs'!R$8)^(12/COUNT('1-Kurs'!Q$9:Q270))-1</f>
        <v>1.7961082711391629E-2</v>
      </c>
      <c r="S258" s="31">
        <f>('1-Kurs'!S270/'1-Kurs'!S$8)^(12/COUNT('1-Kurs'!R$9:R270))-1</f>
        <v>6.6169023914408154E-2</v>
      </c>
      <c r="T258" s="31">
        <f>('1-Kurs'!T270/'1-Kurs'!T$8)^(12/COUNT('1-Kurs'!S$9:S270))-1</f>
        <v>0.11071739358649646</v>
      </c>
      <c r="U258" s="31">
        <f>('1-Kurs'!U270/'1-Kurs'!U$8)^(12/COUNT('1-Kurs'!T$9:T270))-1</f>
        <v>-3.9714996810241376E-2</v>
      </c>
      <c r="V258" s="31">
        <f>('1-Kurs'!V270/'1-Kurs'!V$8)^(12/COUNT('1-Kurs'!U$9:U270))-1</f>
        <v>7.0071545409569724E-2</v>
      </c>
      <c r="W258" s="31">
        <f>('1-Kurs'!W270/'1-Kurs'!W$8)^(12/COUNT('1-Kurs'!V$9:V270))-1</f>
        <v>1.1323769036809317E-2</v>
      </c>
      <c r="X258" s="31">
        <f>('1-Kurs'!X270/'1-Kurs'!X$8)^(12/COUNT('1-Kurs'!W$9:W270))-1</f>
        <v>-2.4474600562990556E-2</v>
      </c>
      <c r="Y258" s="31">
        <f>('1-Kurs'!Y270/'1-Kurs'!Y$8)^(12/COUNT('1-Kurs'!X$9:X270))-1</f>
        <v>6.7966323719798494E-2</v>
      </c>
      <c r="Z258" s="31">
        <f>('1-Kurs'!Z270/'1-Kurs'!Z$8)^(12/COUNT('1-Kurs'!Y$9:Y270))-1</f>
        <v>0.1043191766487428</v>
      </c>
      <c r="AA258" s="31">
        <f>('1-Kurs'!AA270/'1-Kurs'!AA$8)^(12/COUNT('1-Kurs'!Z$9:Z270))-1</f>
        <v>9.1783351212009867E-2</v>
      </c>
      <c r="AB258" s="31">
        <f>('1-Kurs'!AB270/'1-Kurs'!AB$8)^(12/COUNT('1-Kurs'!A$9:A270))-1</f>
        <v>6.4772387206157855E-2</v>
      </c>
      <c r="AC258" s="31">
        <f>('1-Kurs'!AC270/'1-Kurs'!AC$8)^(12/COUNT('1-Kurs'!B$9:B270))-1</f>
        <v>4.9503985511236692E-2</v>
      </c>
      <c r="AD258" s="31">
        <f>SUMPRODUCT(B258:AA258,'1-Kurs'!$B$6:$AA$6)</f>
        <v>3.4879989585769669E-2</v>
      </c>
      <c r="AE258" s="31">
        <f t="shared" si="4"/>
        <v>2.9892397620388186E-2</v>
      </c>
    </row>
    <row r="259" spans="1:31" ht="12.75" customHeight="1" outlineLevel="1" x14ac:dyDescent="0.2">
      <c r="A259" s="9">
        <f>'2-artRendite'!A271</f>
        <v>41243</v>
      </c>
      <c r="B259" s="31">
        <f>('1-Kurs'!B271/'1-Kurs'!B$8)^(12/COUNT('1-Kurs'!A$9:A271))-1</f>
        <v>-5.8299534914993956E-3</v>
      </c>
      <c r="C259" s="31">
        <f>('1-Kurs'!C271/'1-Kurs'!C$8)^(12/COUNT('1-Kurs'!B$9:B271))-1</f>
        <v>0.12430926059785041</v>
      </c>
      <c r="D259" s="31">
        <f>('1-Kurs'!D271/'1-Kurs'!D$8)^(12/COUNT('1-Kurs'!C$9:C271))-1</f>
        <v>-3.4433736962777295E-2</v>
      </c>
      <c r="E259" s="31">
        <f>('1-Kurs'!E271/'1-Kurs'!E$8)^(12/COUNT('1-Kurs'!D$9:D271))-1</f>
        <v>9.7179909425849864E-2</v>
      </c>
      <c r="F259" s="31">
        <f>('1-Kurs'!F271/'1-Kurs'!F$8)^(12/COUNT('1-Kurs'!E$9:E271))-1</f>
        <v>-3.194494793778424E-2</v>
      </c>
      <c r="G259" s="31">
        <f>('1-Kurs'!G271/'1-Kurs'!G$8)^(12/COUNT('1-Kurs'!F$9:F271))-1</f>
        <v>-3.4022316387304685E-2</v>
      </c>
      <c r="H259" s="31">
        <f>('1-Kurs'!H271/'1-Kurs'!H$8)^(12/COUNT('1-Kurs'!G$9:G271))-1</f>
        <v>6.9461369296466069E-2</v>
      </c>
      <c r="I259" s="31">
        <f>('1-Kurs'!I271/'1-Kurs'!I$8)^(12/COUNT('1-Kurs'!H$9:H271))-1</f>
        <v>7.4187004056384342E-2</v>
      </c>
      <c r="J259" s="31">
        <f>('1-Kurs'!J271/'1-Kurs'!J$8)^(12/COUNT('1-Kurs'!I$9:I271))-1</f>
        <v>3.1768434526048051E-2</v>
      </c>
      <c r="K259" s="31">
        <f>('1-Kurs'!K271/'1-Kurs'!K$8)^(12/COUNT('1-Kurs'!J$9:J271))-1</f>
        <v>-7.0556228993768455E-2</v>
      </c>
      <c r="L259" s="31">
        <f>('1-Kurs'!L271/'1-Kurs'!L$8)^(12/COUNT('1-Kurs'!K$9:K271))-1</f>
        <v>1.5050361442885629E-2</v>
      </c>
      <c r="M259" s="31">
        <f>('1-Kurs'!M271/'1-Kurs'!M$8)^(12/COUNT('1-Kurs'!L$9:L271))-1</f>
        <v>-0.15536125417154967</v>
      </c>
      <c r="N259" s="31">
        <f>('1-Kurs'!N271/'1-Kurs'!N$8)^(12/COUNT('1-Kurs'!M$9:M271))-1</f>
        <v>6.4191649661690997E-2</v>
      </c>
      <c r="O259" s="31">
        <f>('1-Kurs'!O271/'1-Kurs'!O$8)^(12/COUNT('1-Kurs'!N$9:N271))-1</f>
        <v>9.5195375353945844E-2</v>
      </c>
      <c r="P259" s="31">
        <f>('1-Kurs'!P271/'1-Kurs'!P$8)^(12/COUNT('1-Kurs'!O$9:O271))-1</f>
        <v>7.1909878573176211E-2</v>
      </c>
      <c r="Q259" s="31">
        <f>('1-Kurs'!Q271/'1-Kurs'!Q$8)^(12/COUNT('1-Kurs'!P$9:P271))-1</f>
        <v>0.11989642061881267</v>
      </c>
      <c r="R259" s="31">
        <f>('1-Kurs'!R271/'1-Kurs'!R$8)^(12/COUNT('1-Kurs'!Q$9:Q271))-1</f>
        <v>1.7164649011088828E-2</v>
      </c>
      <c r="S259" s="31">
        <f>('1-Kurs'!S271/'1-Kurs'!S$8)^(12/COUNT('1-Kurs'!R$9:R271))-1</f>
        <v>6.561273900412723E-2</v>
      </c>
      <c r="T259" s="31">
        <f>('1-Kurs'!T271/'1-Kurs'!T$8)^(12/COUNT('1-Kurs'!S$9:S271))-1</f>
        <v>0.11271545787476756</v>
      </c>
      <c r="U259" s="31">
        <f>('1-Kurs'!U271/'1-Kurs'!U$8)^(12/COUNT('1-Kurs'!T$9:T271))-1</f>
        <v>-4.0329051637786995E-2</v>
      </c>
      <c r="V259" s="31">
        <f>('1-Kurs'!V271/'1-Kurs'!V$8)^(12/COUNT('1-Kurs'!U$9:U271))-1</f>
        <v>7.1012691160575958E-2</v>
      </c>
      <c r="W259" s="31">
        <f>('1-Kurs'!W271/'1-Kurs'!W$8)^(12/COUNT('1-Kurs'!V$9:V271))-1</f>
        <v>1.5382353372057178E-2</v>
      </c>
      <c r="X259" s="31">
        <f>('1-Kurs'!X271/'1-Kurs'!X$8)^(12/COUNT('1-Kurs'!W$9:W271))-1</f>
        <v>-2.2334888550472165E-2</v>
      </c>
      <c r="Y259" s="31">
        <f>('1-Kurs'!Y271/'1-Kurs'!Y$8)^(12/COUNT('1-Kurs'!X$9:X271))-1</f>
        <v>7.1950858626332881E-2</v>
      </c>
      <c r="Z259" s="31">
        <f>('1-Kurs'!Z271/'1-Kurs'!Z$8)^(12/COUNT('1-Kurs'!Y$9:Y271))-1</f>
        <v>0.10478120989640405</v>
      </c>
      <c r="AA259" s="31">
        <f>('1-Kurs'!AA271/'1-Kurs'!AA$8)^(12/COUNT('1-Kurs'!Z$9:Z271))-1</f>
        <v>9.6036806915378525E-2</v>
      </c>
      <c r="AB259" s="31">
        <f>('1-Kurs'!AB271/'1-Kurs'!AB$8)^(12/COUNT('1-Kurs'!A$9:A271))-1</f>
        <v>6.5337005588825603E-2</v>
      </c>
      <c r="AC259" s="31">
        <f>('1-Kurs'!AC271/'1-Kurs'!AC$8)^(12/COUNT('1-Kurs'!B$9:B271))-1</f>
        <v>4.9335892371471068E-2</v>
      </c>
      <c r="AD259" s="31">
        <f>SUMPRODUCT(B259:AA259,'1-Kurs'!$B$6:$AA$6)</f>
        <v>3.5499771203111513E-2</v>
      </c>
      <c r="AE259" s="31">
        <f t="shared" si="4"/>
        <v>2.983723438571409E-2</v>
      </c>
    </row>
    <row r="260" spans="1:31" ht="12.75" customHeight="1" outlineLevel="1" x14ac:dyDescent="0.2">
      <c r="A260" s="9">
        <f>'2-artRendite'!A272</f>
        <v>41274</v>
      </c>
      <c r="B260" s="31">
        <f>('1-Kurs'!B272/'1-Kurs'!B$8)^(12/COUNT('1-Kurs'!A$9:A272))-1</f>
        <v>-6.5772917929863839E-3</v>
      </c>
      <c r="C260" s="31">
        <f>('1-Kurs'!C272/'1-Kurs'!C$8)^(12/COUNT('1-Kurs'!B$9:B272))-1</f>
        <v>0.12397667429637016</v>
      </c>
      <c r="D260" s="31">
        <f>('1-Kurs'!D272/'1-Kurs'!D$8)^(12/COUNT('1-Kurs'!C$9:C272))-1</f>
        <v>-3.6328628810717412E-2</v>
      </c>
      <c r="E260" s="31">
        <f>('1-Kurs'!E272/'1-Kurs'!E$8)^(12/COUNT('1-Kurs'!D$9:D272))-1</f>
        <v>9.6831911686059202E-2</v>
      </c>
      <c r="F260" s="31">
        <f>('1-Kurs'!F272/'1-Kurs'!F$8)^(12/COUNT('1-Kurs'!E$9:E272))-1</f>
        <v>-3.5124875882359574E-2</v>
      </c>
      <c r="G260" s="31">
        <f>('1-Kurs'!G272/'1-Kurs'!G$8)^(12/COUNT('1-Kurs'!F$9:F272))-1</f>
        <v>-3.3167677113488447E-2</v>
      </c>
      <c r="H260" s="31">
        <f>('1-Kurs'!H272/'1-Kurs'!H$8)^(12/COUNT('1-Kurs'!G$9:G272))-1</f>
        <v>6.8134523875589048E-2</v>
      </c>
      <c r="I260" s="31">
        <f>('1-Kurs'!I272/'1-Kurs'!I$8)^(12/COUNT('1-Kurs'!H$9:H272))-1</f>
        <v>7.3214020895025378E-2</v>
      </c>
      <c r="J260" s="31">
        <f>('1-Kurs'!J272/'1-Kurs'!J$8)^(12/COUNT('1-Kurs'!I$9:I272))-1</f>
        <v>2.7233009163290856E-2</v>
      </c>
      <c r="K260" s="31">
        <f>('1-Kurs'!K272/'1-Kurs'!K$8)^(12/COUNT('1-Kurs'!J$9:J272))-1</f>
        <v>-7.0883068683734729E-2</v>
      </c>
      <c r="L260" s="31">
        <f>('1-Kurs'!L272/'1-Kurs'!L$8)^(12/COUNT('1-Kurs'!K$9:K272))-1</f>
        <v>1.5663525986609139E-2</v>
      </c>
      <c r="M260" s="31">
        <f>('1-Kurs'!M272/'1-Kurs'!M$8)^(12/COUNT('1-Kurs'!L$9:L272))-1</f>
        <v>-0.15744344566610502</v>
      </c>
      <c r="N260" s="31">
        <f>('1-Kurs'!N272/'1-Kurs'!N$8)^(12/COUNT('1-Kurs'!M$9:M272))-1</f>
        <v>6.2222446665140874E-2</v>
      </c>
      <c r="O260" s="31">
        <f>('1-Kurs'!O272/'1-Kurs'!O$8)^(12/COUNT('1-Kurs'!N$9:N272))-1</f>
        <v>9.0044994237008735E-2</v>
      </c>
      <c r="P260" s="31">
        <f>('1-Kurs'!P272/'1-Kurs'!P$8)^(12/COUNT('1-Kurs'!O$9:O272))-1</f>
        <v>7.0679039713987146E-2</v>
      </c>
      <c r="Q260" s="31">
        <f>('1-Kurs'!Q272/'1-Kurs'!Q$8)^(12/COUNT('1-Kurs'!P$9:P272))-1</f>
        <v>0.1181347677421094</v>
      </c>
      <c r="R260" s="31">
        <f>('1-Kurs'!R272/'1-Kurs'!R$8)^(12/COUNT('1-Kurs'!Q$9:Q272))-1</f>
        <v>1.6617752101752314E-2</v>
      </c>
      <c r="S260" s="31">
        <f>('1-Kurs'!S272/'1-Kurs'!S$8)^(12/COUNT('1-Kurs'!R$9:R272))-1</f>
        <v>6.5783292118084757E-2</v>
      </c>
      <c r="T260" s="31">
        <f>('1-Kurs'!T272/'1-Kurs'!T$8)^(12/COUNT('1-Kurs'!S$9:S272))-1</f>
        <v>0.11237348771693023</v>
      </c>
      <c r="U260" s="31">
        <f>('1-Kurs'!U272/'1-Kurs'!U$8)^(12/COUNT('1-Kurs'!T$9:T272))-1</f>
        <v>-4.4714849547798252E-2</v>
      </c>
      <c r="V260" s="31">
        <f>('1-Kurs'!V272/'1-Kurs'!V$8)^(12/COUNT('1-Kurs'!U$9:U272))-1</f>
        <v>7.1892313110360151E-2</v>
      </c>
      <c r="W260" s="31">
        <f>('1-Kurs'!W272/'1-Kurs'!W$8)^(12/COUNT('1-Kurs'!V$9:V272))-1</f>
        <v>1.5822100242311565E-2</v>
      </c>
      <c r="X260" s="31">
        <f>('1-Kurs'!X272/'1-Kurs'!X$8)^(12/COUNT('1-Kurs'!W$9:W272))-1</f>
        <v>-2.7160348969321735E-2</v>
      </c>
      <c r="Y260" s="31">
        <f>('1-Kurs'!Y272/'1-Kurs'!Y$8)^(12/COUNT('1-Kurs'!X$9:X272))-1</f>
        <v>7.303041952591216E-2</v>
      </c>
      <c r="Z260" s="31">
        <f>('1-Kurs'!Z272/'1-Kurs'!Z$8)^(12/COUNT('1-Kurs'!Y$9:Y272))-1</f>
        <v>0.10226589177051704</v>
      </c>
      <c r="AA260" s="31">
        <f>('1-Kurs'!AA272/'1-Kurs'!AA$8)^(12/COUNT('1-Kurs'!Z$9:Z272))-1</f>
        <v>9.9089182645882401E-2</v>
      </c>
      <c r="AB260" s="31">
        <f>('1-Kurs'!AB272/'1-Kurs'!AB$8)^(12/COUNT('1-Kurs'!A$9:A272))-1</f>
        <v>6.3981334375461385E-2</v>
      </c>
      <c r="AC260" s="31">
        <f>('1-Kurs'!AC272/'1-Kurs'!AC$8)^(12/COUNT('1-Kurs'!B$9:B272))-1</f>
        <v>4.7885457774782925E-2</v>
      </c>
      <c r="AD260" s="31">
        <f>SUMPRODUCT(B260:AA260,'1-Kurs'!$B$6:$AA$6)</f>
        <v>3.4292660270247272E-2</v>
      </c>
      <c r="AE260" s="31">
        <f t="shared" si="4"/>
        <v>2.9688674105214113E-2</v>
      </c>
    </row>
    <row r="261" spans="1:31" ht="12.75" customHeight="1" outlineLevel="1" x14ac:dyDescent="0.2">
      <c r="A261" s="9">
        <f>'2-artRendite'!A273</f>
        <v>41305</v>
      </c>
      <c r="B261" s="31">
        <f>('1-Kurs'!B273/'1-Kurs'!B$8)^(12/COUNT('1-Kurs'!A$9:A273))-1</f>
        <v>-6.4467172597196809E-3</v>
      </c>
      <c r="C261" s="31">
        <f>('1-Kurs'!C273/'1-Kurs'!C$8)^(12/COUNT('1-Kurs'!B$9:B273))-1</f>
        <v>0.12581680102329607</v>
      </c>
      <c r="D261" s="31">
        <f>('1-Kurs'!D273/'1-Kurs'!D$8)^(12/COUNT('1-Kurs'!C$9:C273))-1</f>
        <v>-3.5245150010166149E-2</v>
      </c>
      <c r="E261" s="31">
        <f>('1-Kurs'!E273/'1-Kurs'!E$8)^(12/COUNT('1-Kurs'!D$9:D273))-1</f>
        <v>9.7522183998642431E-2</v>
      </c>
      <c r="F261" s="31">
        <f>('1-Kurs'!F273/'1-Kurs'!F$8)^(12/COUNT('1-Kurs'!E$9:E273))-1</f>
        <v>-3.2421301024077143E-2</v>
      </c>
      <c r="G261" s="31">
        <f>('1-Kurs'!G273/'1-Kurs'!G$8)^(12/COUNT('1-Kurs'!F$9:F273))-1</f>
        <v>-2.8702346850743687E-2</v>
      </c>
      <c r="H261" s="31">
        <f>('1-Kurs'!H273/'1-Kurs'!H$8)^(12/COUNT('1-Kurs'!G$9:G273))-1</f>
        <v>6.7408950485126518E-2</v>
      </c>
      <c r="I261" s="31">
        <f>('1-Kurs'!I273/'1-Kurs'!I$8)^(12/COUNT('1-Kurs'!H$9:H273))-1</f>
        <v>7.4546165781657292E-2</v>
      </c>
      <c r="J261" s="31">
        <f>('1-Kurs'!J273/'1-Kurs'!J$8)^(12/COUNT('1-Kurs'!I$9:I273))-1</f>
        <v>2.7508127331291155E-2</v>
      </c>
      <c r="K261" s="31">
        <f>('1-Kurs'!K273/'1-Kurs'!K$8)^(12/COUNT('1-Kurs'!J$9:J273))-1</f>
        <v>-7.0311386364806938E-2</v>
      </c>
      <c r="L261" s="31">
        <f>('1-Kurs'!L273/'1-Kurs'!L$8)^(12/COUNT('1-Kurs'!K$9:K273))-1</f>
        <v>1.4432719895239643E-2</v>
      </c>
      <c r="M261" s="31">
        <f>('1-Kurs'!M273/'1-Kurs'!M$8)^(12/COUNT('1-Kurs'!L$9:L273))-1</f>
        <v>-0.15719248537805131</v>
      </c>
      <c r="N261" s="31">
        <f>('1-Kurs'!N273/'1-Kurs'!N$8)^(12/COUNT('1-Kurs'!M$9:M273))-1</f>
        <v>6.5382149738128392E-2</v>
      </c>
      <c r="O261" s="31">
        <f>('1-Kurs'!O273/'1-Kurs'!O$8)^(12/COUNT('1-Kurs'!N$9:N273))-1</f>
        <v>9.1496597407787261E-2</v>
      </c>
      <c r="P261" s="31">
        <f>('1-Kurs'!P273/'1-Kurs'!P$8)^(12/COUNT('1-Kurs'!O$9:O273))-1</f>
        <v>7.2395675419419048E-2</v>
      </c>
      <c r="Q261" s="31">
        <f>('1-Kurs'!Q273/'1-Kurs'!Q$8)^(12/COUNT('1-Kurs'!P$9:P273))-1</f>
        <v>0.11850497450770603</v>
      </c>
      <c r="R261" s="31">
        <f>('1-Kurs'!R273/'1-Kurs'!R$8)^(12/COUNT('1-Kurs'!Q$9:Q273))-1</f>
        <v>1.9398928431477058E-2</v>
      </c>
      <c r="S261" s="31">
        <f>('1-Kurs'!S273/'1-Kurs'!S$8)^(12/COUNT('1-Kurs'!R$9:R273))-1</f>
        <v>6.3691717548599369E-2</v>
      </c>
      <c r="T261" s="31">
        <f>('1-Kurs'!T273/'1-Kurs'!T$8)^(12/COUNT('1-Kurs'!S$9:S273))-1</f>
        <v>0.11660151000939556</v>
      </c>
      <c r="U261" s="31">
        <f>('1-Kurs'!U273/'1-Kurs'!U$8)^(12/COUNT('1-Kurs'!T$9:T273))-1</f>
        <v>-4.4463843429164762E-2</v>
      </c>
      <c r="V261" s="31">
        <f>('1-Kurs'!V273/'1-Kurs'!V$8)^(12/COUNT('1-Kurs'!U$9:U273))-1</f>
        <v>7.4288335884099777E-2</v>
      </c>
      <c r="W261" s="31">
        <f>('1-Kurs'!W273/'1-Kurs'!W$8)^(12/COUNT('1-Kurs'!V$9:V273))-1</f>
        <v>1.7128143872847668E-2</v>
      </c>
      <c r="X261" s="31">
        <f>('1-Kurs'!X273/'1-Kurs'!X$8)^(12/COUNT('1-Kurs'!W$9:W273))-1</f>
        <v>-2.7671387544207837E-2</v>
      </c>
      <c r="Y261" s="31">
        <f>('1-Kurs'!Y273/'1-Kurs'!Y$8)^(12/COUNT('1-Kurs'!X$9:X273))-1</f>
        <v>7.4844102073180929E-2</v>
      </c>
      <c r="Z261" s="31">
        <f>('1-Kurs'!Z273/'1-Kurs'!Z$8)^(12/COUNT('1-Kurs'!Y$9:Y273))-1</f>
        <v>0.10599883570776369</v>
      </c>
      <c r="AA261" s="31">
        <f>('1-Kurs'!AA273/'1-Kurs'!AA$8)^(12/COUNT('1-Kurs'!Z$9:Z273))-1</f>
        <v>0.1015329392073685</v>
      </c>
      <c r="AB261" s="31">
        <f>('1-Kurs'!AB273/'1-Kurs'!AB$8)^(12/COUNT('1-Kurs'!A$9:A273))-1</f>
        <v>6.5231462941723661E-2</v>
      </c>
      <c r="AC261" s="31">
        <f>('1-Kurs'!AC273/'1-Kurs'!AC$8)^(12/COUNT('1-Kurs'!B$9:B273))-1</f>
        <v>4.8825032782437328E-2</v>
      </c>
      <c r="AD261" s="31">
        <f>SUMPRODUCT(B261:AA261,'1-Kurs'!$B$6:$AA$6)</f>
        <v>3.5617086171618802E-2</v>
      </c>
      <c r="AE261" s="31">
        <f t="shared" si="4"/>
        <v>2.961437677010486E-2</v>
      </c>
    </row>
    <row r="262" spans="1:31" ht="12.75" customHeight="1" outlineLevel="1" x14ac:dyDescent="0.2">
      <c r="A262" s="9">
        <f>'2-artRendite'!A274</f>
        <v>41333</v>
      </c>
      <c r="B262" s="31">
        <f>('1-Kurs'!B274/'1-Kurs'!B$8)^(12/COUNT('1-Kurs'!A$9:A274))-1</f>
        <v>-8.6700562433768003E-3</v>
      </c>
      <c r="C262" s="31">
        <f>('1-Kurs'!C274/'1-Kurs'!C$8)^(12/COUNT('1-Kurs'!B$9:B274))-1</f>
        <v>0.12383832665881589</v>
      </c>
      <c r="D262" s="31">
        <f>('1-Kurs'!D274/'1-Kurs'!D$8)^(12/COUNT('1-Kurs'!C$9:C274))-1</f>
        <v>-3.7132877056632374E-2</v>
      </c>
      <c r="E262" s="31">
        <f>('1-Kurs'!E274/'1-Kurs'!E$8)^(12/COUNT('1-Kurs'!D$9:D274))-1</f>
        <v>9.4429649097871549E-2</v>
      </c>
      <c r="F262" s="31">
        <f>('1-Kurs'!F274/'1-Kurs'!F$8)^(12/COUNT('1-Kurs'!E$9:E274))-1</f>
        <v>-3.4501835495278188E-2</v>
      </c>
      <c r="G262" s="31">
        <f>('1-Kurs'!G274/'1-Kurs'!G$8)^(12/COUNT('1-Kurs'!F$9:F274))-1</f>
        <v>-2.7925059902892735E-2</v>
      </c>
      <c r="H262" s="31">
        <f>('1-Kurs'!H274/'1-Kurs'!H$8)^(12/COUNT('1-Kurs'!G$9:G274))-1</f>
        <v>6.4659747945532642E-2</v>
      </c>
      <c r="I262" s="31">
        <f>('1-Kurs'!I274/'1-Kurs'!I$8)^(12/COUNT('1-Kurs'!H$9:H274))-1</f>
        <v>7.2641969018616637E-2</v>
      </c>
      <c r="J262" s="31">
        <f>('1-Kurs'!J274/'1-Kurs'!J$8)^(12/COUNT('1-Kurs'!I$9:I274))-1</f>
        <v>2.1790102661575883E-2</v>
      </c>
      <c r="K262" s="31">
        <f>('1-Kurs'!K274/'1-Kurs'!K$8)^(12/COUNT('1-Kurs'!J$9:J274))-1</f>
        <v>-7.4160693706602054E-2</v>
      </c>
      <c r="L262" s="31">
        <f>('1-Kurs'!L274/'1-Kurs'!L$8)^(12/COUNT('1-Kurs'!K$9:K274))-1</f>
        <v>1.3353789666771476E-2</v>
      </c>
      <c r="M262" s="31">
        <f>('1-Kurs'!M274/'1-Kurs'!M$8)^(12/COUNT('1-Kurs'!L$9:L274))-1</f>
        <v>-0.15603225167963386</v>
      </c>
      <c r="N262" s="31">
        <f>('1-Kurs'!N274/'1-Kurs'!N$8)^(12/COUNT('1-Kurs'!M$9:M274))-1</f>
        <v>6.0301465458108661E-2</v>
      </c>
      <c r="O262" s="31">
        <f>('1-Kurs'!O274/'1-Kurs'!O$8)^(12/COUNT('1-Kurs'!N$9:N274))-1</f>
        <v>8.6244159524156982E-2</v>
      </c>
      <c r="P262" s="31">
        <f>('1-Kurs'!P274/'1-Kurs'!P$8)^(12/COUNT('1-Kurs'!O$9:O274))-1</f>
        <v>7.2011055876697316E-2</v>
      </c>
      <c r="Q262" s="31">
        <f>('1-Kurs'!Q274/'1-Kurs'!Q$8)^(12/COUNT('1-Kurs'!P$9:P274))-1</f>
        <v>0.11928217511951256</v>
      </c>
      <c r="R262" s="31">
        <f>('1-Kurs'!R274/'1-Kurs'!R$8)^(12/COUNT('1-Kurs'!Q$9:Q274))-1</f>
        <v>1.5580144240799676E-2</v>
      </c>
      <c r="S262" s="31">
        <f>('1-Kurs'!S274/'1-Kurs'!S$8)^(12/COUNT('1-Kurs'!R$9:R274))-1</f>
        <v>6.2399841066745232E-2</v>
      </c>
      <c r="T262" s="31">
        <f>('1-Kurs'!T274/'1-Kurs'!T$8)^(12/COUNT('1-Kurs'!S$9:S274))-1</f>
        <v>0.11393984990988071</v>
      </c>
      <c r="U262" s="31">
        <f>('1-Kurs'!U274/'1-Kurs'!U$8)^(12/COUNT('1-Kurs'!T$9:T274))-1</f>
        <v>-4.8463367673194035E-2</v>
      </c>
      <c r="V262" s="31">
        <f>('1-Kurs'!V274/'1-Kurs'!V$8)^(12/COUNT('1-Kurs'!U$9:U274))-1</f>
        <v>7.0896745426626051E-2</v>
      </c>
      <c r="W262" s="31">
        <f>('1-Kurs'!W274/'1-Kurs'!W$8)^(12/COUNT('1-Kurs'!V$9:V274))-1</f>
        <v>1.5043263715003086E-2</v>
      </c>
      <c r="X262" s="31">
        <f>('1-Kurs'!X274/'1-Kurs'!X$8)^(12/COUNT('1-Kurs'!W$9:W274))-1</f>
        <v>-2.9017272498889191E-2</v>
      </c>
      <c r="Y262" s="31">
        <f>('1-Kurs'!Y274/'1-Kurs'!Y$8)^(12/COUNT('1-Kurs'!X$9:X274))-1</f>
        <v>7.130619136542915E-2</v>
      </c>
      <c r="Z262" s="31">
        <f>('1-Kurs'!Z274/'1-Kurs'!Z$8)^(12/COUNT('1-Kurs'!Y$9:Y274))-1</f>
        <v>0.10277338412379344</v>
      </c>
      <c r="AA262" s="31">
        <f>('1-Kurs'!AA274/'1-Kurs'!AA$8)^(12/COUNT('1-Kurs'!Z$9:Z274))-1</f>
        <v>9.8287015627241292E-2</v>
      </c>
      <c r="AB262" s="31">
        <f>('1-Kurs'!AB274/'1-Kurs'!AB$8)^(12/COUNT('1-Kurs'!A$9:A274))-1</f>
        <v>6.266702975429328E-2</v>
      </c>
      <c r="AC262" s="31">
        <f>('1-Kurs'!AC274/'1-Kurs'!AC$8)^(12/COUNT('1-Kurs'!B$9:B274))-1</f>
        <v>4.6664988420100917E-2</v>
      </c>
      <c r="AD262" s="31">
        <f>SUMPRODUCT(B262:AA262,'1-Kurs'!$B$6:$AA$6)</f>
        <v>3.318751777871843E-2</v>
      </c>
      <c r="AE262" s="31">
        <f t="shared" si="4"/>
        <v>2.947951197557485E-2</v>
      </c>
    </row>
    <row r="263" spans="1:31" ht="12.75" customHeight="1" outlineLevel="1" x14ac:dyDescent="0.2">
      <c r="A263" s="9">
        <f>'2-artRendite'!A275</f>
        <v>41361</v>
      </c>
      <c r="B263" s="31">
        <f>('1-Kurs'!B275/'1-Kurs'!B$8)^(12/COUNT('1-Kurs'!A$9:A275))-1</f>
        <v>-1.0953988454453611E-2</v>
      </c>
      <c r="C263" s="31">
        <f>('1-Kurs'!C275/'1-Kurs'!C$8)^(12/COUNT('1-Kurs'!B$9:B275))-1</f>
        <v>0.12343735705610359</v>
      </c>
      <c r="D263" s="31">
        <f>('1-Kurs'!D275/'1-Kurs'!D$8)^(12/COUNT('1-Kurs'!C$9:C275))-1</f>
        <v>-3.8859638604936353E-2</v>
      </c>
      <c r="E263" s="31">
        <f>('1-Kurs'!E275/'1-Kurs'!E$8)^(12/COUNT('1-Kurs'!D$9:D275))-1</f>
        <v>9.2006283935527788E-2</v>
      </c>
      <c r="F263" s="31">
        <f>('1-Kurs'!F275/'1-Kurs'!F$8)^(12/COUNT('1-Kurs'!E$9:E275))-1</f>
        <v>-3.4883337254000946E-2</v>
      </c>
      <c r="G263" s="31">
        <f>('1-Kurs'!G275/'1-Kurs'!G$8)^(12/COUNT('1-Kurs'!F$9:F275))-1</f>
        <v>-2.6222745962065308E-2</v>
      </c>
      <c r="H263" s="31">
        <f>('1-Kurs'!H275/'1-Kurs'!H$8)^(12/COUNT('1-Kurs'!G$9:G275))-1</f>
        <v>6.4882031054749323E-2</v>
      </c>
      <c r="I263" s="31">
        <f>('1-Kurs'!I275/'1-Kurs'!I$8)^(12/COUNT('1-Kurs'!H$9:H275))-1</f>
        <v>7.255417979384049E-2</v>
      </c>
      <c r="J263" s="31">
        <f>('1-Kurs'!J275/'1-Kurs'!J$8)^(12/COUNT('1-Kurs'!I$9:I275))-1</f>
        <v>2.0098324870045037E-2</v>
      </c>
      <c r="K263" s="31">
        <f>('1-Kurs'!K275/'1-Kurs'!K$8)^(12/COUNT('1-Kurs'!J$9:J275))-1</f>
        <v>-7.3712392262077042E-2</v>
      </c>
      <c r="L263" s="31">
        <f>('1-Kurs'!L275/'1-Kurs'!L$8)^(12/COUNT('1-Kurs'!K$9:K275))-1</f>
        <v>1.2986142712291482E-2</v>
      </c>
      <c r="M263" s="31">
        <f>('1-Kurs'!M275/'1-Kurs'!M$8)^(12/COUNT('1-Kurs'!L$9:L275))-1</f>
        <v>-0.15051733073608708</v>
      </c>
      <c r="N263" s="31">
        <f>('1-Kurs'!N275/'1-Kurs'!N$8)^(12/COUNT('1-Kurs'!M$9:M275))-1</f>
        <v>6.0173025848935247E-2</v>
      </c>
      <c r="O263" s="31">
        <f>('1-Kurs'!O275/'1-Kurs'!O$8)^(12/COUNT('1-Kurs'!N$9:N275))-1</f>
        <v>8.5723941412779947E-2</v>
      </c>
      <c r="P263" s="31">
        <f>('1-Kurs'!P275/'1-Kurs'!P$8)^(12/COUNT('1-Kurs'!O$9:O275))-1</f>
        <v>7.0134976518058556E-2</v>
      </c>
      <c r="Q263" s="31">
        <f>('1-Kurs'!Q275/'1-Kurs'!Q$8)^(12/COUNT('1-Kurs'!P$9:P275))-1</f>
        <v>0.11510766563334562</v>
      </c>
      <c r="R263" s="31">
        <f>('1-Kurs'!R275/'1-Kurs'!R$8)^(12/COUNT('1-Kurs'!Q$9:Q275))-1</f>
        <v>1.6435994870927395E-2</v>
      </c>
      <c r="S263" s="31">
        <f>('1-Kurs'!S275/'1-Kurs'!S$8)^(12/COUNT('1-Kurs'!R$9:R275))-1</f>
        <v>6.023083679952701E-2</v>
      </c>
      <c r="T263" s="31">
        <f>('1-Kurs'!T275/'1-Kurs'!T$8)^(12/COUNT('1-Kurs'!S$9:S275))-1</f>
        <v>0.11402260306486567</v>
      </c>
      <c r="U263" s="31">
        <f>('1-Kurs'!U275/'1-Kurs'!U$8)^(12/COUNT('1-Kurs'!T$9:T275))-1</f>
        <v>-4.9913764860732734E-2</v>
      </c>
      <c r="V263" s="31">
        <f>('1-Kurs'!V275/'1-Kurs'!V$8)^(12/COUNT('1-Kurs'!U$9:U275))-1</f>
        <v>7.3048953871528655E-2</v>
      </c>
      <c r="W263" s="31">
        <f>('1-Kurs'!W275/'1-Kurs'!W$8)^(12/COUNT('1-Kurs'!V$9:V275))-1</f>
        <v>1.085750934337093E-2</v>
      </c>
      <c r="X263" s="31">
        <f>('1-Kurs'!X275/'1-Kurs'!X$8)^(12/COUNT('1-Kurs'!W$9:W275))-1</f>
        <v>-2.819683551755936E-2</v>
      </c>
      <c r="Y263" s="31">
        <f>('1-Kurs'!Y275/'1-Kurs'!Y$8)^(12/COUNT('1-Kurs'!X$9:X275))-1</f>
        <v>6.7172621605890104E-2</v>
      </c>
      <c r="Z263" s="31">
        <f>('1-Kurs'!Z275/'1-Kurs'!Z$8)^(12/COUNT('1-Kurs'!Y$9:Y275))-1</f>
        <v>0.10197632789623357</v>
      </c>
      <c r="AA263" s="31">
        <f>('1-Kurs'!AA275/'1-Kurs'!AA$8)^(12/COUNT('1-Kurs'!Z$9:Z275))-1</f>
        <v>9.7509326997232249E-2</v>
      </c>
      <c r="AB263" s="31">
        <f>('1-Kurs'!AB275/'1-Kurs'!AB$8)^(12/COUNT('1-Kurs'!A$9:A275))-1</f>
        <v>6.1958881158734602E-2</v>
      </c>
      <c r="AC263" s="31">
        <f>('1-Kurs'!AC275/'1-Kurs'!AC$8)^(12/COUNT('1-Kurs'!B$9:B275))-1</f>
        <v>4.6802117759360273E-2</v>
      </c>
      <c r="AD263" s="31">
        <f>SUMPRODUCT(B263:AA263,'1-Kurs'!$B$6:$AA$6)</f>
        <v>3.2503771908974625E-2</v>
      </c>
      <c r="AE263" s="31">
        <f t="shared" si="4"/>
        <v>2.9455109249759977E-2</v>
      </c>
    </row>
    <row r="264" spans="1:31" ht="12.75" customHeight="1" outlineLevel="1" x14ac:dyDescent="0.2">
      <c r="A264" s="9">
        <f>'2-artRendite'!A276</f>
        <v>41394</v>
      </c>
      <c r="B264" s="31">
        <f>('1-Kurs'!B276/'1-Kurs'!B$8)^(12/COUNT('1-Kurs'!A$9:A276))-1</f>
        <v>-1.2133829401674956E-2</v>
      </c>
      <c r="C264" s="31">
        <f>('1-Kurs'!C276/'1-Kurs'!C$8)^(12/COUNT('1-Kurs'!B$9:B276))-1</f>
        <v>0.11945141601898057</v>
      </c>
      <c r="D264" s="31">
        <f>('1-Kurs'!D276/'1-Kurs'!D$8)^(12/COUNT('1-Kurs'!C$9:C276))-1</f>
        <v>-4.0126299092324125E-2</v>
      </c>
      <c r="E264" s="31">
        <f>('1-Kurs'!E276/'1-Kurs'!E$8)^(12/COUNT('1-Kurs'!D$9:D276))-1</f>
        <v>8.8184636311609887E-2</v>
      </c>
      <c r="F264" s="31">
        <f>('1-Kurs'!F276/'1-Kurs'!F$8)^(12/COUNT('1-Kurs'!E$9:E276))-1</f>
        <v>-3.6619732350126277E-2</v>
      </c>
      <c r="G264" s="31">
        <f>('1-Kurs'!G276/'1-Kurs'!G$8)^(12/COUNT('1-Kurs'!F$9:F276))-1</f>
        <v>-2.7604801693460024E-2</v>
      </c>
      <c r="H264" s="31">
        <f>('1-Kurs'!H276/'1-Kurs'!H$8)^(12/COUNT('1-Kurs'!G$9:G276))-1</f>
        <v>6.0798662690072947E-2</v>
      </c>
      <c r="I264" s="31">
        <f>('1-Kurs'!I276/'1-Kurs'!I$8)^(12/COUNT('1-Kurs'!H$9:H276))-1</f>
        <v>6.8934665536573236E-2</v>
      </c>
      <c r="J264" s="31">
        <f>('1-Kurs'!J276/'1-Kurs'!J$8)^(12/COUNT('1-Kurs'!I$9:I276))-1</f>
        <v>2.3357095077185308E-2</v>
      </c>
      <c r="K264" s="31">
        <f>('1-Kurs'!K276/'1-Kurs'!K$8)^(12/COUNT('1-Kurs'!J$9:J276))-1</f>
        <v>-7.2767413992624652E-2</v>
      </c>
      <c r="L264" s="31">
        <f>('1-Kurs'!L276/'1-Kurs'!L$8)^(12/COUNT('1-Kurs'!K$9:K276))-1</f>
        <v>1.202872719876269E-2</v>
      </c>
      <c r="M264" s="31">
        <f>('1-Kurs'!M276/'1-Kurs'!M$8)^(12/COUNT('1-Kurs'!L$9:L276))-1</f>
        <v>-0.14744116477687452</v>
      </c>
      <c r="N264" s="31">
        <f>('1-Kurs'!N276/'1-Kurs'!N$8)^(12/COUNT('1-Kurs'!M$9:M276))-1</f>
        <v>5.6105745926875894E-2</v>
      </c>
      <c r="O264" s="31">
        <f>('1-Kurs'!O276/'1-Kurs'!O$8)^(12/COUNT('1-Kurs'!N$9:N276))-1</f>
        <v>7.76312887850239E-2</v>
      </c>
      <c r="P264" s="31">
        <f>('1-Kurs'!P276/'1-Kurs'!P$8)^(12/COUNT('1-Kurs'!O$9:O276))-1</f>
        <v>7.0516906454938688E-2</v>
      </c>
      <c r="Q264" s="31">
        <f>('1-Kurs'!Q276/'1-Kurs'!Q$8)^(12/COUNT('1-Kurs'!P$9:P276))-1</f>
        <v>0.11599935644869275</v>
      </c>
      <c r="R264" s="31">
        <f>('1-Kurs'!R276/'1-Kurs'!R$8)^(12/COUNT('1-Kurs'!Q$9:Q276))-1</f>
        <v>1.5358258703251026E-2</v>
      </c>
      <c r="S264" s="31">
        <f>('1-Kurs'!S276/'1-Kurs'!S$8)^(12/COUNT('1-Kurs'!R$9:R276))-1</f>
        <v>5.9872584249575755E-2</v>
      </c>
      <c r="T264" s="31">
        <f>('1-Kurs'!T276/'1-Kurs'!T$8)^(12/COUNT('1-Kurs'!S$9:S276))-1</f>
        <v>0.10831340374919174</v>
      </c>
      <c r="U264" s="31">
        <f>('1-Kurs'!U276/'1-Kurs'!U$8)^(12/COUNT('1-Kurs'!T$9:T276))-1</f>
        <v>-4.7460739645801775E-2</v>
      </c>
      <c r="V264" s="31">
        <f>('1-Kurs'!V276/'1-Kurs'!V$8)^(12/COUNT('1-Kurs'!U$9:U276))-1</f>
        <v>7.0697584982844175E-2</v>
      </c>
      <c r="W264" s="31">
        <f>('1-Kurs'!W276/'1-Kurs'!W$8)^(12/COUNT('1-Kurs'!V$9:V276))-1</f>
        <v>9.9008133312687985E-3</v>
      </c>
      <c r="X264" s="31">
        <f>('1-Kurs'!X276/'1-Kurs'!X$8)^(12/COUNT('1-Kurs'!W$9:W276))-1</f>
        <v>-2.4617473992019079E-2</v>
      </c>
      <c r="Y264" s="31">
        <f>('1-Kurs'!Y276/'1-Kurs'!Y$8)^(12/COUNT('1-Kurs'!X$9:X276))-1</f>
        <v>6.4781603762361417E-2</v>
      </c>
      <c r="Z264" s="31">
        <f>('1-Kurs'!Z276/'1-Kurs'!Z$8)^(12/COUNT('1-Kurs'!Y$9:Y276))-1</f>
        <v>9.9424235884843393E-2</v>
      </c>
      <c r="AA264" s="31">
        <f>('1-Kurs'!AA276/'1-Kurs'!AA$8)^(12/COUNT('1-Kurs'!Z$9:Z276))-1</f>
        <v>9.0669663810219125E-2</v>
      </c>
      <c r="AB264" s="31">
        <f>('1-Kurs'!AB276/'1-Kurs'!AB$8)^(12/COUNT('1-Kurs'!A$9:A276))-1</f>
        <v>6.0389817663005996E-2</v>
      </c>
      <c r="AC264" s="31">
        <f>('1-Kurs'!AC276/'1-Kurs'!AC$8)^(12/COUNT('1-Kurs'!B$9:B276))-1</f>
        <v>4.5297748840022134E-2</v>
      </c>
      <c r="AD264" s="31">
        <f>SUMPRODUCT(B264:AA264,'1-Kurs'!$B$6:$AA$6)</f>
        <v>3.0894430537590997E-2</v>
      </c>
      <c r="AE264" s="31">
        <f t="shared" si="4"/>
        <v>2.9495387125414999E-2</v>
      </c>
    </row>
    <row r="265" spans="1:31" ht="12.75" customHeight="1" outlineLevel="1" x14ac:dyDescent="0.2">
      <c r="A265" s="9">
        <f>'2-artRendite'!A277</f>
        <v>41425</v>
      </c>
      <c r="B265" s="31">
        <f>('1-Kurs'!B277/'1-Kurs'!B$8)^(12/COUNT('1-Kurs'!A$9:A277))-1</f>
        <v>-1.1576171654430478E-2</v>
      </c>
      <c r="C265" s="31">
        <f>('1-Kurs'!C277/'1-Kurs'!C$8)^(12/COUNT('1-Kurs'!B$9:B277))-1</f>
        <v>0.11815582657333557</v>
      </c>
      <c r="D265" s="31">
        <f>('1-Kurs'!D277/'1-Kurs'!D$8)^(12/COUNT('1-Kurs'!C$9:C277))-1</f>
        <v>-4.2605876815279053E-2</v>
      </c>
      <c r="E265" s="31">
        <f>('1-Kurs'!E277/'1-Kurs'!E$8)^(12/COUNT('1-Kurs'!D$9:D277))-1</f>
        <v>8.9418641063374826E-2</v>
      </c>
      <c r="F265" s="31">
        <f>('1-Kurs'!F277/'1-Kurs'!F$8)^(12/COUNT('1-Kurs'!E$9:E277))-1</f>
        <v>-3.5697813051032479E-2</v>
      </c>
      <c r="G265" s="31">
        <f>('1-Kurs'!G277/'1-Kurs'!G$8)^(12/COUNT('1-Kurs'!F$9:F277))-1</f>
        <v>-3.1713938626619642E-2</v>
      </c>
      <c r="H265" s="31">
        <f>('1-Kurs'!H277/'1-Kurs'!H$8)^(12/COUNT('1-Kurs'!G$9:G277))-1</f>
        <v>5.7911210474776764E-2</v>
      </c>
      <c r="I265" s="31">
        <f>('1-Kurs'!I277/'1-Kurs'!I$8)^(12/COUNT('1-Kurs'!H$9:H277))-1</f>
        <v>6.7678128252707692E-2</v>
      </c>
      <c r="J265" s="31">
        <f>('1-Kurs'!J277/'1-Kurs'!J$8)^(12/COUNT('1-Kurs'!I$9:I277))-1</f>
        <v>2.0991446390934421E-2</v>
      </c>
      <c r="K265" s="31">
        <f>('1-Kurs'!K277/'1-Kurs'!K$8)^(12/COUNT('1-Kurs'!J$9:J277))-1</f>
        <v>-7.2061994518804018E-2</v>
      </c>
      <c r="L265" s="31">
        <f>('1-Kurs'!L277/'1-Kurs'!L$8)^(12/COUNT('1-Kurs'!K$9:K277))-1</f>
        <v>1.1398798789537423E-2</v>
      </c>
      <c r="M265" s="31">
        <f>('1-Kurs'!M277/'1-Kurs'!M$8)^(12/COUNT('1-Kurs'!L$9:L277))-1</f>
        <v>-0.1506533479429023</v>
      </c>
      <c r="N265" s="31">
        <f>('1-Kurs'!N277/'1-Kurs'!N$8)^(12/COUNT('1-Kurs'!M$9:M277))-1</f>
        <v>5.405554243601407E-2</v>
      </c>
      <c r="O265" s="31">
        <f>('1-Kurs'!O277/'1-Kurs'!O$8)^(12/COUNT('1-Kurs'!N$9:N277))-1</f>
        <v>7.3318350161288848E-2</v>
      </c>
      <c r="P265" s="31">
        <f>('1-Kurs'!P277/'1-Kurs'!P$8)^(12/COUNT('1-Kurs'!O$9:O277))-1</f>
        <v>7.3899118095325012E-2</v>
      </c>
      <c r="Q265" s="31">
        <f>('1-Kurs'!Q277/'1-Kurs'!Q$8)^(12/COUNT('1-Kurs'!P$9:P277))-1</f>
        <v>0.11933118125598963</v>
      </c>
      <c r="R265" s="31">
        <f>('1-Kurs'!R277/'1-Kurs'!R$8)^(12/COUNT('1-Kurs'!Q$9:Q277))-1</f>
        <v>1.4523146085457572E-2</v>
      </c>
      <c r="S265" s="31">
        <f>('1-Kurs'!S277/'1-Kurs'!S$8)^(12/COUNT('1-Kurs'!R$9:R277))-1</f>
        <v>5.6741567930800985E-2</v>
      </c>
      <c r="T265" s="31">
        <f>('1-Kurs'!T277/'1-Kurs'!T$8)^(12/COUNT('1-Kurs'!S$9:S277))-1</f>
        <v>0.10737248751473438</v>
      </c>
      <c r="U265" s="31">
        <f>('1-Kurs'!U277/'1-Kurs'!U$8)^(12/COUNT('1-Kurs'!T$9:T277))-1</f>
        <v>-4.8794793379167478E-2</v>
      </c>
      <c r="V265" s="31">
        <f>('1-Kurs'!V277/'1-Kurs'!V$8)^(12/COUNT('1-Kurs'!U$9:U277))-1</f>
        <v>6.9548239284674018E-2</v>
      </c>
      <c r="W265" s="31">
        <f>('1-Kurs'!W277/'1-Kurs'!W$8)^(12/COUNT('1-Kurs'!V$9:V277))-1</f>
        <v>1.0998618953744543E-2</v>
      </c>
      <c r="X265" s="31">
        <f>('1-Kurs'!X277/'1-Kurs'!X$8)^(12/COUNT('1-Kurs'!W$9:W277))-1</f>
        <v>-2.7900113658493653E-2</v>
      </c>
      <c r="Y265" s="31">
        <f>('1-Kurs'!Y277/'1-Kurs'!Y$8)^(12/COUNT('1-Kurs'!X$9:X277))-1</f>
        <v>6.8624038900440665E-2</v>
      </c>
      <c r="Z265" s="31">
        <f>('1-Kurs'!Z277/'1-Kurs'!Z$8)^(12/COUNT('1-Kurs'!Y$9:Y277))-1</f>
        <v>9.75402983075917E-2</v>
      </c>
      <c r="AA265" s="31">
        <f>('1-Kurs'!AA277/'1-Kurs'!AA$8)^(12/COUNT('1-Kurs'!Z$9:Z277))-1</f>
        <v>9.1535193857637642E-2</v>
      </c>
      <c r="AB265" s="31">
        <f>('1-Kurs'!AB277/'1-Kurs'!AB$8)^(12/COUNT('1-Kurs'!A$9:A277))-1</f>
        <v>5.944549515944253E-2</v>
      </c>
      <c r="AC265" s="31">
        <f>('1-Kurs'!AC277/'1-Kurs'!AC$8)^(12/COUNT('1-Kurs'!B$9:B277))-1</f>
        <v>4.4068592056182965E-2</v>
      </c>
      <c r="AD265" s="31">
        <f>SUMPRODUCT(B265:AA265,'1-Kurs'!$B$6:$AA$6)</f>
        <v>3.0078376333909102E-2</v>
      </c>
      <c r="AE265" s="31">
        <f t="shared" si="4"/>
        <v>2.9367118825533427E-2</v>
      </c>
    </row>
    <row r="266" spans="1:31" ht="12.75" customHeight="1" outlineLevel="1" x14ac:dyDescent="0.2">
      <c r="A266" s="9">
        <f>'2-artRendite'!A278</f>
        <v>41453</v>
      </c>
      <c r="B266" s="31">
        <f>('1-Kurs'!B278/'1-Kurs'!B$8)^(12/COUNT('1-Kurs'!A$9:A278))-1</f>
        <v>-1.5050210175142853E-2</v>
      </c>
      <c r="C266" s="31">
        <f>('1-Kurs'!C278/'1-Kurs'!C$8)^(12/COUNT('1-Kurs'!B$9:B278))-1</f>
        <v>0.11858747240160517</v>
      </c>
      <c r="D266" s="31">
        <f>('1-Kurs'!D278/'1-Kurs'!D$8)^(12/COUNT('1-Kurs'!C$9:C278))-1</f>
        <v>-4.5366825216127227E-2</v>
      </c>
      <c r="E266" s="31">
        <f>('1-Kurs'!E278/'1-Kurs'!E$8)^(12/COUNT('1-Kurs'!D$9:D278))-1</f>
        <v>8.5277051267617532E-2</v>
      </c>
      <c r="F266" s="31">
        <f>('1-Kurs'!F278/'1-Kurs'!F$8)^(12/COUNT('1-Kurs'!E$9:E278))-1</f>
        <v>-3.8537651227429248E-2</v>
      </c>
      <c r="G266" s="31">
        <f>('1-Kurs'!G278/'1-Kurs'!G$8)^(12/COUNT('1-Kurs'!F$9:F278))-1</f>
        <v>-2.8369582306780106E-2</v>
      </c>
      <c r="H266" s="31">
        <f>('1-Kurs'!H278/'1-Kurs'!H$8)^(12/COUNT('1-Kurs'!G$9:G278))-1</f>
        <v>5.1618501182888687E-2</v>
      </c>
      <c r="I266" s="31">
        <f>('1-Kurs'!I278/'1-Kurs'!I$8)^(12/COUNT('1-Kurs'!H$9:H278))-1</f>
        <v>6.8652670574608665E-2</v>
      </c>
      <c r="J266" s="31">
        <f>('1-Kurs'!J278/'1-Kurs'!J$8)^(12/COUNT('1-Kurs'!I$9:I278))-1</f>
        <v>1.6783731810205316E-2</v>
      </c>
      <c r="K266" s="31">
        <f>('1-Kurs'!K278/'1-Kurs'!K$8)^(12/COUNT('1-Kurs'!J$9:J278))-1</f>
        <v>-6.9532617894298987E-2</v>
      </c>
      <c r="L266" s="31">
        <f>('1-Kurs'!L278/'1-Kurs'!L$8)^(12/COUNT('1-Kurs'!K$9:K278))-1</f>
        <v>1.1942125901964751E-2</v>
      </c>
      <c r="M266" s="31">
        <f>('1-Kurs'!M278/'1-Kurs'!M$8)^(12/COUNT('1-Kurs'!L$9:L278))-1</f>
        <v>-0.15462097203193248</v>
      </c>
      <c r="N266" s="31">
        <f>('1-Kurs'!N278/'1-Kurs'!N$8)^(12/COUNT('1-Kurs'!M$9:M278))-1</f>
        <v>5.0116527415574819E-2</v>
      </c>
      <c r="O266" s="31">
        <f>('1-Kurs'!O278/'1-Kurs'!O$8)^(12/COUNT('1-Kurs'!N$9:N278))-1</f>
        <v>6.6600330655163464E-2</v>
      </c>
      <c r="P266" s="31">
        <f>('1-Kurs'!P278/'1-Kurs'!P$8)^(12/COUNT('1-Kurs'!O$9:O278))-1</f>
        <v>7.1696592123133618E-2</v>
      </c>
      <c r="Q266" s="31">
        <f>('1-Kurs'!Q278/'1-Kurs'!Q$8)^(12/COUNT('1-Kurs'!P$9:P278))-1</f>
        <v>0.11739570880607997</v>
      </c>
      <c r="R266" s="31">
        <f>('1-Kurs'!R278/'1-Kurs'!R$8)^(12/COUNT('1-Kurs'!Q$9:Q278))-1</f>
        <v>1.1987830265034471E-2</v>
      </c>
      <c r="S266" s="31">
        <f>('1-Kurs'!S278/'1-Kurs'!S$8)^(12/COUNT('1-Kurs'!R$9:R278))-1</f>
        <v>5.6573907968845427E-2</v>
      </c>
      <c r="T266" s="31">
        <f>('1-Kurs'!T278/'1-Kurs'!T$8)^(12/COUNT('1-Kurs'!S$9:S278))-1</f>
        <v>0.10650504600052835</v>
      </c>
      <c r="U266" s="31">
        <f>('1-Kurs'!U278/'1-Kurs'!U$8)^(12/COUNT('1-Kurs'!T$9:T278))-1</f>
        <v>-5.2088422151423286E-2</v>
      </c>
      <c r="V266" s="31">
        <f>('1-Kurs'!V278/'1-Kurs'!V$8)^(12/COUNT('1-Kurs'!U$9:U278))-1</f>
        <v>7.1404636872586025E-2</v>
      </c>
      <c r="W266" s="31">
        <f>('1-Kurs'!W278/'1-Kurs'!W$8)^(12/COUNT('1-Kurs'!V$9:V278))-1</f>
        <v>8.9876285269385736E-3</v>
      </c>
      <c r="X266" s="31">
        <f>('1-Kurs'!X278/'1-Kurs'!X$8)^(12/COUNT('1-Kurs'!W$9:W278))-1</f>
        <v>-2.8438371351738545E-2</v>
      </c>
      <c r="Y266" s="31">
        <f>('1-Kurs'!Y278/'1-Kurs'!Y$8)^(12/COUNT('1-Kurs'!X$9:X278))-1</f>
        <v>6.4722874606281566E-2</v>
      </c>
      <c r="Z266" s="31">
        <f>('1-Kurs'!Z278/'1-Kurs'!Z$8)^(12/COUNT('1-Kurs'!Y$9:Y278))-1</f>
        <v>9.2793305070268284E-2</v>
      </c>
      <c r="AA266" s="31">
        <f>('1-Kurs'!AA278/'1-Kurs'!AA$8)^(12/COUNT('1-Kurs'!Z$9:Z278))-1</f>
        <v>8.8188728345368173E-2</v>
      </c>
      <c r="AB266" s="31">
        <f>('1-Kurs'!AB278/'1-Kurs'!AB$8)^(12/COUNT('1-Kurs'!A$9:A278))-1</f>
        <v>5.7263036267987788E-2</v>
      </c>
      <c r="AC266" s="31">
        <f>('1-Kurs'!AC278/'1-Kurs'!AC$8)^(12/COUNT('1-Kurs'!B$9:B278))-1</f>
        <v>4.1663646581541425E-2</v>
      </c>
      <c r="AD266" s="31">
        <f>SUMPRODUCT(B266:AA266,'1-Kurs'!$B$6:$AA$6)</f>
        <v>2.799346220922385E-2</v>
      </c>
      <c r="AE266" s="31">
        <f t="shared" si="4"/>
        <v>2.9269574058763938E-2</v>
      </c>
    </row>
    <row r="267" spans="1:31" ht="12.75" customHeight="1" outlineLevel="1" x14ac:dyDescent="0.2">
      <c r="A267" s="9">
        <f>'2-artRendite'!A279</f>
        <v>41486</v>
      </c>
      <c r="B267" s="31">
        <f>('1-Kurs'!B279/'1-Kurs'!B$8)^(12/COUNT('1-Kurs'!A$9:A279))-1</f>
        <v>-1.4692342208691089E-2</v>
      </c>
      <c r="C267" s="31">
        <f>('1-Kurs'!C279/'1-Kurs'!C$8)^(12/COUNT('1-Kurs'!B$9:B279))-1</f>
        <v>0.12087709397698165</v>
      </c>
      <c r="D267" s="31">
        <f>('1-Kurs'!D279/'1-Kurs'!D$8)^(12/COUNT('1-Kurs'!C$9:C279))-1</f>
        <v>-4.5838217316966468E-2</v>
      </c>
      <c r="E267" s="31">
        <f>('1-Kurs'!E279/'1-Kurs'!E$8)^(12/COUNT('1-Kurs'!D$9:D279))-1</f>
        <v>8.5900739519908287E-2</v>
      </c>
      <c r="F267" s="31">
        <f>('1-Kurs'!F279/'1-Kurs'!F$8)^(12/COUNT('1-Kurs'!E$9:E279))-1</f>
        <v>-4.2318676293714441E-2</v>
      </c>
      <c r="G267" s="31">
        <f>('1-Kurs'!G279/'1-Kurs'!G$8)^(12/COUNT('1-Kurs'!F$9:F279))-1</f>
        <v>-2.7669410273884476E-2</v>
      </c>
      <c r="H267" s="31">
        <f>('1-Kurs'!H279/'1-Kurs'!H$8)^(12/COUNT('1-Kurs'!G$9:G279))-1</f>
        <v>5.4628483095024771E-2</v>
      </c>
      <c r="I267" s="31">
        <f>('1-Kurs'!I279/'1-Kurs'!I$8)^(12/COUNT('1-Kurs'!H$9:H279))-1</f>
        <v>7.1462991381972651E-2</v>
      </c>
      <c r="J267" s="31">
        <f>('1-Kurs'!J279/'1-Kurs'!J$8)^(12/COUNT('1-Kurs'!I$9:I279))-1</f>
        <v>1.7738217848150217E-2</v>
      </c>
      <c r="K267" s="31">
        <f>('1-Kurs'!K279/'1-Kurs'!K$8)^(12/COUNT('1-Kurs'!J$9:J279))-1</f>
        <v>-7.0581304734991801E-2</v>
      </c>
      <c r="L267" s="31">
        <f>('1-Kurs'!L279/'1-Kurs'!L$8)^(12/COUNT('1-Kurs'!K$9:K279))-1</f>
        <v>1.1627492870220468E-2</v>
      </c>
      <c r="M267" s="31">
        <f>('1-Kurs'!M279/'1-Kurs'!M$8)^(12/COUNT('1-Kurs'!L$9:L279))-1</f>
        <v>-0.15530264303707086</v>
      </c>
      <c r="N267" s="31">
        <f>('1-Kurs'!N279/'1-Kurs'!N$8)^(12/COUNT('1-Kurs'!M$9:M279))-1</f>
        <v>5.0396533283009193E-2</v>
      </c>
      <c r="O267" s="31">
        <f>('1-Kurs'!O279/'1-Kurs'!O$8)^(12/COUNT('1-Kurs'!N$9:N279))-1</f>
        <v>6.6730171691989248E-2</v>
      </c>
      <c r="P267" s="31">
        <f>('1-Kurs'!P279/'1-Kurs'!P$8)^(12/COUNT('1-Kurs'!O$9:O279))-1</f>
        <v>6.9660031722123872E-2</v>
      </c>
      <c r="Q267" s="31">
        <f>('1-Kurs'!Q279/'1-Kurs'!Q$8)^(12/COUNT('1-Kurs'!P$9:P279))-1</f>
        <v>0.1157630623909105</v>
      </c>
      <c r="R267" s="31">
        <f>('1-Kurs'!R279/'1-Kurs'!R$8)^(12/COUNT('1-Kurs'!Q$9:Q279))-1</f>
        <v>9.4779553461159516E-3</v>
      </c>
      <c r="S267" s="31">
        <f>('1-Kurs'!S279/'1-Kurs'!S$8)^(12/COUNT('1-Kurs'!R$9:R279))-1</f>
        <v>5.6499266689549188E-2</v>
      </c>
      <c r="T267" s="31">
        <f>('1-Kurs'!T279/'1-Kurs'!T$8)^(12/COUNT('1-Kurs'!S$9:S279))-1</f>
        <v>0.1112274176052046</v>
      </c>
      <c r="U267" s="31">
        <f>('1-Kurs'!U279/'1-Kurs'!U$8)^(12/COUNT('1-Kurs'!T$9:T279))-1</f>
        <v>-5.148679695096503E-2</v>
      </c>
      <c r="V267" s="31">
        <f>('1-Kurs'!V279/'1-Kurs'!V$8)^(12/COUNT('1-Kurs'!U$9:U279))-1</f>
        <v>7.5188513835257487E-2</v>
      </c>
      <c r="W267" s="31">
        <f>('1-Kurs'!W279/'1-Kurs'!W$8)^(12/COUNT('1-Kurs'!V$9:V279))-1</f>
        <v>8.2641947218586864E-3</v>
      </c>
      <c r="X267" s="31">
        <f>('1-Kurs'!X279/'1-Kurs'!X$8)^(12/COUNT('1-Kurs'!W$9:W279))-1</f>
        <v>-2.5744773363836071E-2</v>
      </c>
      <c r="Y267" s="31">
        <f>('1-Kurs'!Y279/'1-Kurs'!Y$8)^(12/COUNT('1-Kurs'!X$9:X279))-1</f>
        <v>6.477063426505314E-2</v>
      </c>
      <c r="Z267" s="31">
        <f>('1-Kurs'!Z279/'1-Kurs'!Z$8)^(12/COUNT('1-Kurs'!Y$9:Y279))-1</f>
        <v>9.5566359824926117E-2</v>
      </c>
      <c r="AA267" s="31">
        <f>('1-Kurs'!AA279/'1-Kurs'!AA$8)^(12/COUNT('1-Kurs'!Z$9:Z279))-1</f>
        <v>8.9612997805625261E-2</v>
      </c>
      <c r="AB267" s="31">
        <f>('1-Kurs'!AB279/'1-Kurs'!AB$8)^(12/COUNT('1-Kurs'!A$9:A279))-1</f>
        <v>5.7691757189469062E-2</v>
      </c>
      <c r="AC267" s="31">
        <f>('1-Kurs'!AC279/'1-Kurs'!AC$8)^(12/COUNT('1-Kurs'!B$9:B279))-1</f>
        <v>4.2131040557231492E-2</v>
      </c>
      <c r="AD267" s="31">
        <f>SUMPRODUCT(B267:AA267,'1-Kurs'!$B$6:$AA$6)</f>
        <v>2.8529153603606194E-2</v>
      </c>
      <c r="AE267" s="31">
        <f t="shared" si="4"/>
        <v>2.9162603585862867E-2</v>
      </c>
    </row>
    <row r="268" spans="1:31" ht="12.75" customHeight="1" outlineLevel="1" x14ac:dyDescent="0.2">
      <c r="A268" s="9">
        <f>'2-artRendite'!A280</f>
        <v>41516</v>
      </c>
      <c r="B268" s="31">
        <f>('1-Kurs'!B280/'1-Kurs'!B$8)^(12/COUNT('1-Kurs'!A$9:A280))-1</f>
        <v>-1.4754006586010338E-2</v>
      </c>
      <c r="C268" s="31">
        <f>('1-Kurs'!C280/'1-Kurs'!C$8)^(12/COUNT('1-Kurs'!B$9:B280))-1</f>
        <v>0.12312568302018323</v>
      </c>
      <c r="D268" s="31">
        <f>('1-Kurs'!D280/'1-Kurs'!D$8)^(12/COUNT('1-Kurs'!C$9:C280))-1</f>
        <v>-4.7399991896515337E-2</v>
      </c>
      <c r="E268" s="31">
        <f>('1-Kurs'!E280/'1-Kurs'!E$8)^(12/COUNT('1-Kurs'!D$9:D280))-1</f>
        <v>8.7193122281340463E-2</v>
      </c>
      <c r="F268" s="31">
        <f>('1-Kurs'!F280/'1-Kurs'!F$8)^(12/COUNT('1-Kurs'!E$9:E280))-1</f>
        <v>-4.2675249534146364E-2</v>
      </c>
      <c r="G268" s="31">
        <f>('1-Kurs'!G280/'1-Kurs'!G$8)^(12/COUNT('1-Kurs'!F$9:F280))-1</f>
        <v>-2.8426885767047883E-2</v>
      </c>
      <c r="H268" s="31">
        <f>('1-Kurs'!H280/'1-Kurs'!H$8)^(12/COUNT('1-Kurs'!G$9:G280))-1</f>
        <v>5.7282604780029001E-2</v>
      </c>
      <c r="I268" s="31">
        <f>('1-Kurs'!I280/'1-Kurs'!I$8)^(12/COUNT('1-Kurs'!H$9:H280))-1</f>
        <v>7.2232103416683513E-2</v>
      </c>
      <c r="J268" s="31">
        <f>('1-Kurs'!J280/'1-Kurs'!J$8)^(12/COUNT('1-Kurs'!I$9:I280))-1</f>
        <v>1.7061082622562562E-2</v>
      </c>
      <c r="K268" s="31">
        <f>('1-Kurs'!K280/'1-Kurs'!K$8)^(12/COUNT('1-Kurs'!J$9:J280))-1</f>
        <v>-6.8263464031227405E-2</v>
      </c>
      <c r="L268" s="31">
        <f>('1-Kurs'!L280/'1-Kurs'!L$8)^(12/COUNT('1-Kurs'!K$9:K280))-1</f>
        <v>1.2055039027033976E-2</v>
      </c>
      <c r="M268" s="31">
        <f>('1-Kurs'!M280/'1-Kurs'!M$8)^(12/COUNT('1-Kurs'!L$9:L280))-1</f>
        <v>-0.15398053848486448</v>
      </c>
      <c r="N268" s="31">
        <f>('1-Kurs'!N280/'1-Kurs'!N$8)^(12/COUNT('1-Kurs'!M$9:M280))-1</f>
        <v>4.9874241410274411E-2</v>
      </c>
      <c r="O268" s="31">
        <f>('1-Kurs'!O280/'1-Kurs'!O$8)^(12/COUNT('1-Kurs'!N$9:N280))-1</f>
        <v>7.4889435409857708E-2</v>
      </c>
      <c r="P268" s="31">
        <f>('1-Kurs'!P280/'1-Kurs'!P$8)^(12/COUNT('1-Kurs'!O$9:O280))-1</f>
        <v>7.4984714777331485E-2</v>
      </c>
      <c r="Q268" s="31">
        <f>('1-Kurs'!Q280/'1-Kurs'!Q$8)^(12/COUNT('1-Kurs'!P$9:P280))-1</f>
        <v>0.12265053539619575</v>
      </c>
      <c r="R268" s="31">
        <f>('1-Kurs'!R280/'1-Kurs'!R$8)^(12/COUNT('1-Kurs'!Q$9:Q280))-1</f>
        <v>1.1074045360598417E-2</v>
      </c>
      <c r="S268" s="31">
        <f>('1-Kurs'!S280/'1-Kurs'!S$8)^(12/COUNT('1-Kurs'!R$9:R280))-1</f>
        <v>5.4526046575522624E-2</v>
      </c>
      <c r="T268" s="31">
        <f>('1-Kurs'!T280/'1-Kurs'!T$8)^(12/COUNT('1-Kurs'!S$9:S280))-1</f>
        <v>0.11118397566561855</v>
      </c>
      <c r="U268" s="31">
        <f>('1-Kurs'!U280/'1-Kurs'!U$8)^(12/COUNT('1-Kurs'!T$9:T280))-1</f>
        <v>-5.2813015537783614E-2</v>
      </c>
      <c r="V268" s="31">
        <f>('1-Kurs'!V280/'1-Kurs'!V$8)^(12/COUNT('1-Kurs'!U$9:U280))-1</f>
        <v>7.6621595572449408E-2</v>
      </c>
      <c r="W268" s="31">
        <f>('1-Kurs'!W280/'1-Kurs'!W$8)^(12/COUNT('1-Kurs'!V$9:V280))-1</f>
        <v>9.4663690852081483E-3</v>
      </c>
      <c r="X268" s="31">
        <f>('1-Kurs'!X280/'1-Kurs'!X$8)^(12/COUNT('1-Kurs'!W$9:W280))-1</f>
        <v>-2.3495976882348613E-2</v>
      </c>
      <c r="Y268" s="31">
        <f>('1-Kurs'!Y280/'1-Kurs'!Y$8)^(12/COUNT('1-Kurs'!X$9:X280))-1</f>
        <v>6.6216579393512331E-2</v>
      </c>
      <c r="Z268" s="31">
        <f>('1-Kurs'!Z280/'1-Kurs'!Z$8)^(12/COUNT('1-Kurs'!Y$9:Y280))-1</f>
        <v>9.8403186373422713E-2</v>
      </c>
      <c r="AA268" s="31">
        <f>('1-Kurs'!AA280/'1-Kurs'!AA$8)^(12/COUNT('1-Kurs'!Z$9:Z280))-1</f>
        <v>9.1142156041558398E-2</v>
      </c>
      <c r="AB268" s="31">
        <f>('1-Kurs'!AB280/'1-Kurs'!AB$8)^(12/COUNT('1-Kurs'!A$9:A280))-1</f>
        <v>5.9026699121369708E-2</v>
      </c>
      <c r="AC268" s="31">
        <f>('1-Kurs'!AC280/'1-Kurs'!AC$8)^(12/COUNT('1-Kurs'!B$9:B280))-1</f>
        <v>4.3512076146547285E-2</v>
      </c>
      <c r="AD268" s="31">
        <f>SUMPRODUCT(B268:AA268,'1-Kurs'!$B$6:$AA$6)</f>
        <v>2.9929745672670722E-2</v>
      </c>
      <c r="AE268" s="31">
        <f t="shared" si="4"/>
        <v>2.9096953448698986E-2</v>
      </c>
    </row>
    <row r="269" spans="1:31" ht="12.75" customHeight="1" outlineLevel="1" x14ac:dyDescent="0.2">
      <c r="A269" s="9">
        <f>'2-artRendite'!A281</f>
        <v>41547</v>
      </c>
      <c r="B269" s="31">
        <f>('1-Kurs'!B281/'1-Kurs'!B$8)^(12/COUNT('1-Kurs'!A$9:A281))-1</f>
        <v>-1.4312103042352753E-2</v>
      </c>
      <c r="C269" s="31">
        <f>('1-Kurs'!C281/'1-Kurs'!C$8)^(12/COUNT('1-Kurs'!B$9:B281))-1</f>
        <v>0.12102313791322583</v>
      </c>
      <c r="D269" s="31">
        <f>('1-Kurs'!D281/'1-Kurs'!D$8)^(12/COUNT('1-Kurs'!C$9:C281))-1</f>
        <v>-4.8176121326998445E-2</v>
      </c>
      <c r="E269" s="31">
        <f>('1-Kurs'!E281/'1-Kurs'!E$8)^(12/COUNT('1-Kurs'!D$9:D281))-1</f>
        <v>8.8173708223400205E-2</v>
      </c>
      <c r="F269" s="31">
        <f>('1-Kurs'!F281/'1-Kurs'!F$8)^(12/COUNT('1-Kurs'!E$9:E281))-1</f>
        <v>-4.6208139700203543E-2</v>
      </c>
      <c r="G269" s="31">
        <f>('1-Kurs'!G281/'1-Kurs'!G$8)^(12/COUNT('1-Kurs'!F$9:F281))-1</f>
        <v>-2.6459729831897594E-2</v>
      </c>
      <c r="H269" s="31">
        <f>('1-Kurs'!H281/'1-Kurs'!H$8)^(12/COUNT('1-Kurs'!G$9:G281))-1</f>
        <v>5.4711797339714208E-2</v>
      </c>
      <c r="I269" s="31">
        <f>('1-Kurs'!I281/'1-Kurs'!I$8)^(12/COUNT('1-Kurs'!H$9:H281))-1</f>
        <v>6.9444288101956353E-2</v>
      </c>
      <c r="J269" s="31">
        <f>('1-Kurs'!J281/'1-Kurs'!J$8)^(12/COUNT('1-Kurs'!I$9:I281))-1</f>
        <v>1.9232323937715456E-2</v>
      </c>
      <c r="K269" s="31">
        <f>('1-Kurs'!K281/'1-Kurs'!K$8)^(12/COUNT('1-Kurs'!J$9:J281))-1</f>
        <v>-6.7019956961912319E-2</v>
      </c>
      <c r="L269" s="31">
        <f>('1-Kurs'!L281/'1-Kurs'!L$8)^(12/COUNT('1-Kurs'!K$9:K281))-1</f>
        <v>1.2514431028448403E-2</v>
      </c>
      <c r="M269" s="31">
        <f>('1-Kurs'!M281/'1-Kurs'!M$8)^(12/COUNT('1-Kurs'!L$9:L281))-1</f>
        <v>-0.15473454180996349</v>
      </c>
      <c r="N269" s="31">
        <f>('1-Kurs'!N281/'1-Kurs'!N$8)^(12/COUNT('1-Kurs'!M$9:M281))-1</f>
        <v>5.0122590866933381E-2</v>
      </c>
      <c r="O269" s="31">
        <f>('1-Kurs'!O281/'1-Kurs'!O$8)^(12/COUNT('1-Kurs'!N$9:N281))-1</f>
        <v>7.0839818955742873E-2</v>
      </c>
      <c r="P269" s="31">
        <f>('1-Kurs'!P281/'1-Kurs'!P$8)^(12/COUNT('1-Kurs'!O$9:O281))-1</f>
        <v>7.202868649772709E-2</v>
      </c>
      <c r="Q269" s="31">
        <f>('1-Kurs'!Q281/'1-Kurs'!Q$8)^(12/COUNT('1-Kurs'!P$9:P281))-1</f>
        <v>0.12000010035248265</v>
      </c>
      <c r="R269" s="31">
        <f>('1-Kurs'!R281/'1-Kurs'!R$8)^(12/COUNT('1-Kurs'!Q$9:Q281))-1</f>
        <v>7.7175735061485451E-3</v>
      </c>
      <c r="S269" s="31">
        <f>('1-Kurs'!S281/'1-Kurs'!S$8)^(12/COUNT('1-Kurs'!R$9:R281))-1</f>
        <v>5.7818164885202306E-2</v>
      </c>
      <c r="T269" s="31">
        <f>('1-Kurs'!T281/'1-Kurs'!T$8)^(12/COUNT('1-Kurs'!S$9:S281))-1</f>
        <v>0.10675087621772761</v>
      </c>
      <c r="U269" s="31">
        <f>('1-Kurs'!U281/'1-Kurs'!U$8)^(12/COUNT('1-Kurs'!T$9:T281))-1</f>
        <v>-5.10912124200531E-2</v>
      </c>
      <c r="V269" s="31">
        <f>('1-Kurs'!V281/'1-Kurs'!V$8)^(12/COUNT('1-Kurs'!U$9:U281))-1</f>
        <v>7.4186861476025268E-2</v>
      </c>
      <c r="W269" s="31">
        <f>('1-Kurs'!W281/'1-Kurs'!W$8)^(12/COUNT('1-Kurs'!V$9:V281))-1</f>
        <v>9.4323550047572535E-3</v>
      </c>
      <c r="X269" s="31">
        <f>('1-Kurs'!X281/'1-Kurs'!X$8)^(12/COUNT('1-Kurs'!W$9:W281))-1</f>
        <v>-1.995172524547284E-2</v>
      </c>
      <c r="Y269" s="31">
        <f>('1-Kurs'!Y281/'1-Kurs'!Y$8)^(12/COUNT('1-Kurs'!X$9:X281))-1</f>
        <v>6.4982475360990888E-2</v>
      </c>
      <c r="Z269" s="31">
        <f>('1-Kurs'!Z281/'1-Kurs'!Z$8)^(12/COUNT('1-Kurs'!Y$9:Y281))-1</f>
        <v>9.4151555624778283E-2</v>
      </c>
      <c r="AA269" s="31">
        <f>('1-Kurs'!AA281/'1-Kurs'!AA$8)^(12/COUNT('1-Kurs'!Z$9:Z281))-1</f>
        <v>9.5332666797690147E-2</v>
      </c>
      <c r="AB269" s="31">
        <f>('1-Kurs'!AB281/'1-Kurs'!AB$8)^(12/COUNT('1-Kurs'!A$9:A281))-1</f>
        <v>5.8327050946371584E-2</v>
      </c>
      <c r="AC269" s="31">
        <f>('1-Kurs'!AC281/'1-Kurs'!AC$8)^(12/COUNT('1-Kurs'!B$9:B281))-1</f>
        <v>4.2163353623750677E-2</v>
      </c>
      <c r="AD269" s="31">
        <f>SUMPRODUCT(B269:AA269,'1-Kurs'!$B$6:$AA$6)</f>
        <v>2.9250380067377409E-2</v>
      </c>
      <c r="AE269" s="31">
        <f t="shared" si="4"/>
        <v>2.9076670878994175E-2</v>
      </c>
    </row>
    <row r="270" spans="1:31" ht="12.75" customHeight="1" outlineLevel="1" x14ac:dyDescent="0.2">
      <c r="A270" s="9">
        <f>'2-artRendite'!A282</f>
        <v>41578</v>
      </c>
      <c r="B270" s="31">
        <f>('1-Kurs'!B282/'1-Kurs'!B$8)^(12/COUNT('1-Kurs'!A$9:A282))-1</f>
        <v>-1.4288717515891669E-2</v>
      </c>
      <c r="C270" s="31">
        <f>('1-Kurs'!C282/'1-Kurs'!C$8)^(12/COUNT('1-Kurs'!B$9:B282))-1</f>
        <v>0.12151169429328901</v>
      </c>
      <c r="D270" s="31">
        <f>('1-Kurs'!D282/'1-Kurs'!D$8)^(12/COUNT('1-Kurs'!C$9:C282))-1</f>
        <v>-5.1157936376649116E-2</v>
      </c>
      <c r="E270" s="31">
        <f>('1-Kurs'!E282/'1-Kurs'!E$8)^(12/COUNT('1-Kurs'!D$9:D282))-1</f>
        <v>8.7516528120729964E-2</v>
      </c>
      <c r="F270" s="31">
        <f>('1-Kurs'!F282/'1-Kurs'!F$8)^(12/COUNT('1-Kurs'!E$9:E282))-1</f>
        <v>-4.7313933117643869E-2</v>
      </c>
      <c r="G270" s="31">
        <f>('1-Kurs'!G282/'1-Kurs'!G$8)^(12/COUNT('1-Kurs'!F$9:F282))-1</f>
        <v>-3.1558538431117444E-2</v>
      </c>
      <c r="H270" s="31">
        <f>('1-Kurs'!H282/'1-Kurs'!H$8)^(12/COUNT('1-Kurs'!G$9:G282))-1</f>
        <v>5.4393715648527907E-2</v>
      </c>
      <c r="I270" s="31">
        <f>('1-Kurs'!I282/'1-Kurs'!I$8)^(12/COUNT('1-Kurs'!H$9:H282))-1</f>
        <v>6.9074477739893725E-2</v>
      </c>
      <c r="J270" s="31">
        <f>('1-Kurs'!J282/'1-Kurs'!J$8)^(12/COUNT('1-Kurs'!I$9:I282))-1</f>
        <v>1.9223667517108689E-2</v>
      </c>
      <c r="K270" s="31">
        <f>('1-Kurs'!K282/'1-Kurs'!K$8)^(12/COUNT('1-Kurs'!J$9:J282))-1</f>
        <v>-6.5595521813476609E-2</v>
      </c>
      <c r="L270" s="31">
        <f>('1-Kurs'!L282/'1-Kurs'!L$8)^(12/COUNT('1-Kurs'!K$9:K282))-1</f>
        <v>1.2721631767037334E-2</v>
      </c>
      <c r="M270" s="31">
        <f>('1-Kurs'!M282/'1-Kurs'!M$8)^(12/COUNT('1-Kurs'!L$9:L282))-1</f>
        <v>-0.15564675730699473</v>
      </c>
      <c r="N270" s="31">
        <f>('1-Kurs'!N282/'1-Kurs'!N$8)^(12/COUNT('1-Kurs'!M$9:M282))-1</f>
        <v>5.1981079979205758E-2</v>
      </c>
      <c r="O270" s="31">
        <f>('1-Kurs'!O282/'1-Kurs'!O$8)^(12/COUNT('1-Kurs'!N$9:N282))-1</f>
        <v>7.0916544620799549E-2</v>
      </c>
      <c r="P270" s="31">
        <f>('1-Kurs'!P282/'1-Kurs'!P$8)^(12/COUNT('1-Kurs'!O$9:O282))-1</f>
        <v>7.1204012363294433E-2</v>
      </c>
      <c r="Q270" s="31">
        <f>('1-Kurs'!Q282/'1-Kurs'!Q$8)^(12/COUNT('1-Kurs'!P$9:P282))-1</f>
        <v>0.11888999657785226</v>
      </c>
      <c r="R270" s="31">
        <f>('1-Kurs'!R282/'1-Kurs'!R$8)^(12/COUNT('1-Kurs'!Q$9:Q282))-1</f>
        <v>7.9113659913474521E-3</v>
      </c>
      <c r="S270" s="31">
        <f>('1-Kurs'!S282/'1-Kurs'!S$8)^(12/COUNT('1-Kurs'!R$9:R282))-1</f>
        <v>5.8060569822761421E-2</v>
      </c>
      <c r="T270" s="31">
        <f>('1-Kurs'!T282/'1-Kurs'!T$8)^(12/COUNT('1-Kurs'!S$9:S282))-1</f>
        <v>0.10595895187265691</v>
      </c>
      <c r="U270" s="31">
        <f>('1-Kurs'!U282/'1-Kurs'!U$8)^(12/COUNT('1-Kurs'!T$9:T282))-1</f>
        <v>-5.158692572246304E-2</v>
      </c>
      <c r="V270" s="31">
        <f>('1-Kurs'!V282/'1-Kurs'!V$8)^(12/COUNT('1-Kurs'!U$9:U282))-1</f>
        <v>7.1474790454817194E-2</v>
      </c>
      <c r="W270" s="31">
        <f>('1-Kurs'!W282/'1-Kurs'!W$8)^(12/COUNT('1-Kurs'!V$9:V282))-1</f>
        <v>9.9269569717450601E-3</v>
      </c>
      <c r="X270" s="31">
        <f>('1-Kurs'!X282/'1-Kurs'!X$8)^(12/COUNT('1-Kurs'!W$9:W282))-1</f>
        <v>-1.9280283194838099E-2</v>
      </c>
      <c r="Y270" s="31">
        <f>('1-Kurs'!Y282/'1-Kurs'!Y$8)^(12/COUNT('1-Kurs'!X$9:X282))-1</f>
        <v>6.6076081108153328E-2</v>
      </c>
      <c r="Z270" s="31">
        <f>('1-Kurs'!Z282/'1-Kurs'!Z$8)^(12/COUNT('1-Kurs'!Y$9:Y282))-1</f>
        <v>9.5000656534206307E-2</v>
      </c>
      <c r="AA270" s="31">
        <f>('1-Kurs'!AA282/'1-Kurs'!AA$8)^(12/COUNT('1-Kurs'!Z$9:Z282))-1</f>
        <v>9.3970653467421617E-2</v>
      </c>
      <c r="AB270" s="31">
        <f>('1-Kurs'!AB282/'1-Kurs'!AB$8)^(12/COUNT('1-Kurs'!A$9:A282))-1</f>
        <v>5.778075573067909E-2</v>
      </c>
      <c r="AC270" s="31">
        <f>('1-Kurs'!AC282/'1-Kurs'!AC$8)^(12/COUNT('1-Kurs'!B$9:B282))-1</f>
        <v>4.1327621792095925E-2</v>
      </c>
      <c r="AD270" s="31">
        <f>SUMPRODUCT(B270:AA270,'1-Kurs'!$B$6:$AA$6)</f>
        <v>2.8822490821991287E-2</v>
      </c>
      <c r="AE270" s="31">
        <f t="shared" si="4"/>
        <v>2.8958264908687803E-2</v>
      </c>
    </row>
    <row r="271" spans="1:31" ht="12.75" customHeight="1" outlineLevel="1" x14ac:dyDescent="0.2">
      <c r="A271" s="9">
        <f>'2-artRendite'!A283</f>
        <v>41607</v>
      </c>
      <c r="B271" s="31">
        <f>('1-Kurs'!B283/'1-Kurs'!B$8)^(12/COUNT('1-Kurs'!A$9:A283))-1</f>
        <v>-1.7099812796578129E-2</v>
      </c>
      <c r="C271" s="31">
        <f>('1-Kurs'!C283/'1-Kurs'!C$8)^(12/COUNT('1-Kurs'!B$9:B283))-1</f>
        <v>0.12146622743950708</v>
      </c>
      <c r="D271" s="31">
        <f>('1-Kurs'!D283/'1-Kurs'!D$8)^(12/COUNT('1-Kurs'!C$9:C283))-1</f>
        <v>-5.0060134926244726E-2</v>
      </c>
      <c r="E271" s="31">
        <f>('1-Kurs'!E283/'1-Kurs'!E$8)^(12/COUNT('1-Kurs'!D$9:D283))-1</f>
        <v>8.5664772089107943E-2</v>
      </c>
      <c r="F271" s="31">
        <f>('1-Kurs'!F283/'1-Kurs'!F$8)^(12/COUNT('1-Kurs'!E$9:E283))-1</f>
        <v>-4.8594804914989242E-2</v>
      </c>
      <c r="G271" s="31">
        <f>('1-Kurs'!G283/'1-Kurs'!G$8)^(12/COUNT('1-Kurs'!F$9:F283))-1</f>
        <v>-3.0931692757932394E-2</v>
      </c>
      <c r="H271" s="31">
        <f>('1-Kurs'!H283/'1-Kurs'!H$8)^(12/COUNT('1-Kurs'!G$9:G283))-1</f>
        <v>5.1537160849746355E-2</v>
      </c>
      <c r="I271" s="31">
        <f>('1-Kurs'!I283/'1-Kurs'!I$8)^(12/COUNT('1-Kurs'!H$9:H283))-1</f>
        <v>6.9969236128500478E-2</v>
      </c>
      <c r="J271" s="31">
        <f>('1-Kurs'!J283/'1-Kurs'!J$8)^(12/COUNT('1-Kurs'!I$9:I283))-1</f>
        <v>1.7133310051174577E-2</v>
      </c>
      <c r="K271" s="31">
        <f>('1-Kurs'!K283/'1-Kurs'!K$8)^(12/COUNT('1-Kurs'!J$9:J283))-1</f>
        <v>-6.6595347651766335E-2</v>
      </c>
      <c r="L271" s="31">
        <f>('1-Kurs'!L283/'1-Kurs'!L$8)^(12/COUNT('1-Kurs'!K$9:K283))-1</f>
        <v>1.262512217679479E-2</v>
      </c>
      <c r="M271" s="31">
        <f>('1-Kurs'!M283/'1-Kurs'!M$8)^(12/COUNT('1-Kurs'!L$9:L283))-1</f>
        <v>-0.15230349575566215</v>
      </c>
      <c r="N271" s="31">
        <f>('1-Kurs'!N283/'1-Kurs'!N$8)^(12/COUNT('1-Kurs'!M$9:M283))-1</f>
        <v>4.8114602872675105E-2</v>
      </c>
      <c r="O271" s="31">
        <f>('1-Kurs'!O283/'1-Kurs'!O$8)^(12/COUNT('1-Kurs'!N$9:N283))-1</f>
        <v>6.6440626163797978E-2</v>
      </c>
      <c r="P271" s="31">
        <f>('1-Kurs'!P283/'1-Kurs'!P$8)^(12/COUNT('1-Kurs'!O$9:O283))-1</f>
        <v>7.3464820486987215E-2</v>
      </c>
      <c r="Q271" s="31">
        <f>('1-Kurs'!Q283/'1-Kurs'!Q$8)^(12/COUNT('1-Kurs'!P$9:P283))-1</f>
        <v>0.12314738527801472</v>
      </c>
      <c r="R271" s="31">
        <f>('1-Kurs'!R283/'1-Kurs'!R$8)^(12/COUNT('1-Kurs'!Q$9:Q283))-1</f>
        <v>6.6318542153147586E-3</v>
      </c>
      <c r="S271" s="31">
        <f>('1-Kurs'!S283/'1-Kurs'!S$8)^(12/COUNT('1-Kurs'!R$9:R283))-1</f>
        <v>5.4803909686899965E-2</v>
      </c>
      <c r="T271" s="31">
        <f>('1-Kurs'!T283/'1-Kurs'!T$8)^(12/COUNT('1-Kurs'!S$9:S283))-1</f>
        <v>0.10687042157803095</v>
      </c>
      <c r="U271" s="31">
        <f>('1-Kurs'!U283/'1-Kurs'!U$8)^(12/COUNT('1-Kurs'!T$9:T283))-1</f>
        <v>-5.2008846469459247E-2</v>
      </c>
      <c r="V271" s="31">
        <f>('1-Kurs'!V283/'1-Kurs'!V$8)^(12/COUNT('1-Kurs'!U$9:U283))-1</f>
        <v>6.9269657258796746E-2</v>
      </c>
      <c r="W271" s="31">
        <f>('1-Kurs'!W283/'1-Kurs'!W$8)^(12/COUNT('1-Kurs'!V$9:V283))-1</f>
        <v>8.1257431034746919E-3</v>
      </c>
      <c r="X271" s="31">
        <f>('1-Kurs'!X283/'1-Kurs'!X$8)^(12/COUNT('1-Kurs'!W$9:W283))-1</f>
        <v>-1.7756834932368126E-2</v>
      </c>
      <c r="Y271" s="31">
        <f>('1-Kurs'!Y283/'1-Kurs'!Y$8)^(12/COUNT('1-Kurs'!X$9:X283))-1</f>
        <v>6.3317122581941776E-2</v>
      </c>
      <c r="Z271" s="31">
        <f>('1-Kurs'!Z283/'1-Kurs'!Z$8)^(12/COUNT('1-Kurs'!Y$9:Y283))-1</f>
        <v>9.1945235107250278E-2</v>
      </c>
      <c r="AA271" s="31">
        <f>('1-Kurs'!AA283/'1-Kurs'!AA$8)^(12/COUNT('1-Kurs'!Z$9:Z283))-1</f>
        <v>9.3455057540650976E-2</v>
      </c>
      <c r="AB271" s="31">
        <f>('1-Kurs'!AB283/'1-Kurs'!AB$8)^(12/COUNT('1-Kurs'!A$9:A283))-1</f>
        <v>5.6929530839216147E-2</v>
      </c>
      <c r="AC271" s="31">
        <f>('1-Kurs'!AC283/'1-Kurs'!AC$8)^(12/COUNT('1-Kurs'!B$9:B283))-1</f>
        <v>4.0809266636147479E-2</v>
      </c>
      <c r="AD271" s="31">
        <f>SUMPRODUCT(B271:AA271,'1-Kurs'!$B$6:$AA$6)</f>
        <v>2.802428055398716E-2</v>
      </c>
      <c r="AE271" s="31">
        <f t="shared" si="4"/>
        <v>2.8905250285228987E-2</v>
      </c>
    </row>
    <row r="272" spans="1:31" ht="12.75" customHeight="1" outlineLevel="1" x14ac:dyDescent="0.2">
      <c r="A272" s="9">
        <f>'2-artRendite'!A284</f>
        <v>41639</v>
      </c>
      <c r="B272" s="31">
        <f>('1-Kurs'!B284/'1-Kurs'!B$8)^(12/COUNT('1-Kurs'!A$9:A284))-1</f>
        <v>-1.6285335036729021E-2</v>
      </c>
      <c r="C272" s="31">
        <f>('1-Kurs'!C284/'1-Kurs'!C$8)^(12/COUNT('1-Kurs'!B$9:B284))-1</f>
        <v>0.12167423362113094</v>
      </c>
      <c r="D272" s="31">
        <f>('1-Kurs'!D284/'1-Kurs'!D$8)^(12/COUNT('1-Kurs'!C$9:C284))-1</f>
        <v>-4.9936598770276341E-2</v>
      </c>
      <c r="E272" s="31">
        <f>('1-Kurs'!E284/'1-Kurs'!E$8)^(12/COUNT('1-Kurs'!D$9:D284))-1</f>
        <v>8.8086471977022684E-2</v>
      </c>
      <c r="F272" s="31">
        <f>('1-Kurs'!F284/'1-Kurs'!F$8)^(12/COUNT('1-Kurs'!E$9:E284))-1</f>
        <v>-4.8664745487619454E-2</v>
      </c>
      <c r="G272" s="31">
        <f>('1-Kurs'!G284/'1-Kurs'!G$8)^(12/COUNT('1-Kurs'!F$9:F284))-1</f>
        <v>-2.8095378668051119E-2</v>
      </c>
      <c r="H272" s="31">
        <f>('1-Kurs'!H284/'1-Kurs'!H$8)^(12/COUNT('1-Kurs'!G$9:G284))-1</f>
        <v>4.9557042115647265E-2</v>
      </c>
      <c r="I272" s="31">
        <f>('1-Kurs'!I284/'1-Kurs'!I$8)^(12/COUNT('1-Kurs'!H$9:H284))-1</f>
        <v>7.0090908180486577E-2</v>
      </c>
      <c r="J272" s="31">
        <f>('1-Kurs'!J284/'1-Kurs'!J$8)^(12/COUNT('1-Kurs'!I$9:I284))-1</f>
        <v>1.2574799103360457E-2</v>
      </c>
      <c r="K272" s="31">
        <f>('1-Kurs'!K284/'1-Kurs'!K$8)^(12/COUNT('1-Kurs'!J$9:J284))-1</f>
        <v>-6.8732952036874129E-2</v>
      </c>
      <c r="L272" s="31">
        <f>('1-Kurs'!L284/'1-Kurs'!L$8)^(12/COUNT('1-Kurs'!K$9:K284))-1</f>
        <v>1.2704677967539491E-2</v>
      </c>
      <c r="M272" s="31">
        <f>('1-Kurs'!M284/'1-Kurs'!M$8)^(12/COUNT('1-Kurs'!L$9:L284))-1</f>
        <v>-0.14933686321929951</v>
      </c>
      <c r="N272" s="31">
        <f>('1-Kurs'!N284/'1-Kurs'!N$8)^(12/COUNT('1-Kurs'!M$9:M284))-1</f>
        <v>4.9152446678880191E-2</v>
      </c>
      <c r="O272" s="31">
        <f>('1-Kurs'!O284/'1-Kurs'!O$8)^(12/COUNT('1-Kurs'!N$9:N284))-1</f>
        <v>6.4636036828514598E-2</v>
      </c>
      <c r="P272" s="31">
        <f>('1-Kurs'!P284/'1-Kurs'!P$8)^(12/COUNT('1-Kurs'!O$9:O284))-1</f>
        <v>7.2164398002589669E-2</v>
      </c>
      <c r="Q272" s="31">
        <f>('1-Kurs'!Q284/'1-Kurs'!Q$8)^(12/COUNT('1-Kurs'!P$9:P284))-1</f>
        <v>0.12155779186140814</v>
      </c>
      <c r="R272" s="31">
        <f>('1-Kurs'!R284/'1-Kurs'!R$8)^(12/COUNT('1-Kurs'!Q$9:Q284))-1</f>
        <v>4.7273243214542848E-3</v>
      </c>
      <c r="S272" s="31">
        <f>('1-Kurs'!S284/'1-Kurs'!S$8)^(12/COUNT('1-Kurs'!R$9:R284))-1</f>
        <v>5.2582447647718578E-2</v>
      </c>
      <c r="T272" s="31">
        <f>('1-Kurs'!T284/'1-Kurs'!T$8)^(12/COUNT('1-Kurs'!S$9:S284))-1</f>
        <v>0.1081640374092252</v>
      </c>
      <c r="U272" s="31">
        <f>('1-Kurs'!U284/'1-Kurs'!U$8)^(12/COUNT('1-Kurs'!T$9:T284))-1</f>
        <v>-5.5926862186589266E-2</v>
      </c>
      <c r="V272" s="31">
        <f>('1-Kurs'!V284/'1-Kurs'!V$8)^(12/COUNT('1-Kurs'!U$9:U284))-1</f>
        <v>7.174144363807633E-2</v>
      </c>
      <c r="W272" s="31">
        <f>('1-Kurs'!W284/'1-Kurs'!W$8)^(12/COUNT('1-Kurs'!V$9:V284))-1</f>
        <v>1.194734487497362E-2</v>
      </c>
      <c r="X272" s="31">
        <f>('1-Kurs'!X284/'1-Kurs'!X$8)^(12/COUNT('1-Kurs'!W$9:W284))-1</f>
        <v>-1.8917255312430603E-2</v>
      </c>
      <c r="Y272" s="31">
        <f>('1-Kurs'!Y284/'1-Kurs'!Y$8)^(12/COUNT('1-Kurs'!X$9:X284))-1</f>
        <v>6.6058890502309175E-2</v>
      </c>
      <c r="Z272" s="31">
        <f>('1-Kurs'!Z284/'1-Kurs'!Z$8)^(12/COUNT('1-Kurs'!Y$9:Y284))-1</f>
        <v>9.1646262416908986E-2</v>
      </c>
      <c r="AA272" s="31">
        <f>('1-Kurs'!AA284/'1-Kurs'!AA$8)^(12/COUNT('1-Kurs'!Z$9:Z284))-1</f>
        <v>9.2127309753651243E-2</v>
      </c>
      <c r="AB272" s="31">
        <f>('1-Kurs'!AB284/'1-Kurs'!AB$8)^(12/COUNT('1-Kurs'!A$9:A284))-1</f>
        <v>5.6745034971590336E-2</v>
      </c>
      <c r="AC272" s="31">
        <f>('1-Kurs'!AC284/'1-Kurs'!AC$8)^(12/COUNT('1-Kurs'!B$9:B284))-1</f>
        <v>4.1216144164056168E-2</v>
      </c>
      <c r="AD272" s="31">
        <f>SUMPRODUCT(B272:AA272,'1-Kurs'!$B$6:$AA$6)</f>
        <v>2.7896072160885688E-2</v>
      </c>
      <c r="AE272" s="31">
        <f t="shared" si="4"/>
        <v>2.8848962810704648E-2</v>
      </c>
    </row>
    <row r="273" spans="1:31" ht="12.75" customHeight="1" outlineLevel="1" x14ac:dyDescent="0.2">
      <c r="A273" s="9">
        <f>'2-artRendite'!A285</f>
        <v>41670</v>
      </c>
      <c r="B273" s="31">
        <f>('1-Kurs'!B285/'1-Kurs'!B$8)^(12/COUNT('1-Kurs'!A$9:A285))-1</f>
        <v>-1.8904513088191632E-2</v>
      </c>
      <c r="C273" s="31">
        <f>('1-Kurs'!C285/'1-Kurs'!C$8)^(12/COUNT('1-Kurs'!B$9:B285))-1</f>
        <v>0.11917135157892567</v>
      </c>
      <c r="D273" s="31">
        <f>('1-Kurs'!D285/'1-Kurs'!D$8)^(12/COUNT('1-Kurs'!C$9:C285))-1</f>
        <v>-4.4678654936977646E-2</v>
      </c>
      <c r="E273" s="31">
        <f>('1-Kurs'!E285/'1-Kurs'!E$8)^(12/COUNT('1-Kurs'!D$9:D285))-1</f>
        <v>8.4908108516555947E-2</v>
      </c>
      <c r="F273" s="31">
        <f>('1-Kurs'!F285/'1-Kurs'!F$8)^(12/COUNT('1-Kurs'!E$9:E285))-1</f>
        <v>-4.7335249241060806E-2</v>
      </c>
      <c r="G273" s="31">
        <f>('1-Kurs'!G285/'1-Kurs'!G$8)^(12/COUNT('1-Kurs'!F$9:F285))-1</f>
        <v>-2.7405532622054474E-2</v>
      </c>
      <c r="H273" s="31">
        <f>('1-Kurs'!H285/'1-Kurs'!H$8)^(12/COUNT('1-Kurs'!G$9:G285))-1</f>
        <v>5.0750950997171973E-2</v>
      </c>
      <c r="I273" s="31">
        <f>('1-Kurs'!I285/'1-Kurs'!I$8)^(12/COUNT('1-Kurs'!H$9:H285))-1</f>
        <v>6.8962909988810495E-2</v>
      </c>
      <c r="J273" s="31">
        <f>('1-Kurs'!J285/'1-Kurs'!J$8)^(12/COUNT('1-Kurs'!I$9:I285))-1</f>
        <v>1.0786020427262732E-2</v>
      </c>
      <c r="K273" s="31">
        <f>('1-Kurs'!K285/'1-Kurs'!K$8)^(12/COUNT('1-Kurs'!J$9:J285))-1</f>
        <v>-6.6651572082706001E-2</v>
      </c>
      <c r="L273" s="31">
        <f>('1-Kurs'!L285/'1-Kurs'!L$8)^(12/COUNT('1-Kurs'!K$9:K285))-1</f>
        <v>1.4406283482385263E-2</v>
      </c>
      <c r="M273" s="31">
        <f>('1-Kurs'!M285/'1-Kurs'!M$8)^(12/COUNT('1-Kurs'!L$9:L285))-1</f>
        <v>-0.14274895173066493</v>
      </c>
      <c r="N273" s="31">
        <f>('1-Kurs'!N285/'1-Kurs'!N$8)^(12/COUNT('1-Kurs'!M$9:M285))-1</f>
        <v>4.918803633694302E-2</v>
      </c>
      <c r="O273" s="31">
        <f>('1-Kurs'!O285/'1-Kurs'!O$8)^(12/COUNT('1-Kurs'!N$9:N285))-1</f>
        <v>6.3798400256790844E-2</v>
      </c>
      <c r="P273" s="31">
        <f>('1-Kurs'!P285/'1-Kurs'!P$8)^(12/COUNT('1-Kurs'!O$9:O285))-1</f>
        <v>7.1545085783244478E-2</v>
      </c>
      <c r="Q273" s="31">
        <f>('1-Kurs'!Q285/'1-Kurs'!Q$8)^(12/COUNT('1-Kurs'!P$9:P285))-1</f>
        <v>0.12214435684386515</v>
      </c>
      <c r="R273" s="31">
        <f>('1-Kurs'!R285/'1-Kurs'!R$8)^(12/COUNT('1-Kurs'!Q$9:Q285))-1</f>
        <v>3.0236737737543429E-3</v>
      </c>
      <c r="S273" s="31">
        <f>('1-Kurs'!S285/'1-Kurs'!S$8)^(12/COUNT('1-Kurs'!R$9:R285))-1</f>
        <v>4.9938300223537846E-2</v>
      </c>
      <c r="T273" s="31">
        <f>('1-Kurs'!T285/'1-Kurs'!T$8)^(12/COUNT('1-Kurs'!S$9:S285))-1</f>
        <v>0.10491759192889294</v>
      </c>
      <c r="U273" s="31">
        <f>('1-Kurs'!U285/'1-Kurs'!U$8)^(12/COUNT('1-Kurs'!T$9:T285))-1</f>
        <v>-5.9212878047040785E-2</v>
      </c>
      <c r="V273" s="31">
        <f>('1-Kurs'!V285/'1-Kurs'!V$8)^(12/COUNT('1-Kurs'!U$9:U285))-1</f>
        <v>7.0973480791152621E-2</v>
      </c>
      <c r="W273" s="31">
        <f>('1-Kurs'!W285/'1-Kurs'!W$8)^(12/COUNT('1-Kurs'!V$9:V285))-1</f>
        <v>9.9140631144867264E-3</v>
      </c>
      <c r="X273" s="31">
        <f>('1-Kurs'!X285/'1-Kurs'!X$8)^(12/COUNT('1-Kurs'!W$9:W285))-1</f>
        <v>-1.5786285201481842E-2</v>
      </c>
      <c r="Y273" s="31">
        <f>('1-Kurs'!Y285/'1-Kurs'!Y$8)^(12/COUNT('1-Kurs'!X$9:X285))-1</f>
        <v>6.3491533593689642E-2</v>
      </c>
      <c r="Z273" s="31">
        <f>('1-Kurs'!Z285/'1-Kurs'!Z$8)^(12/COUNT('1-Kurs'!Y$9:Y285))-1</f>
        <v>9.1368029968079023E-2</v>
      </c>
      <c r="AA273" s="31">
        <f>('1-Kurs'!AA285/'1-Kurs'!AA$8)^(12/COUNT('1-Kurs'!Z$9:Z285))-1</f>
        <v>9.1166318320429429E-2</v>
      </c>
      <c r="AB273" s="31">
        <f>('1-Kurs'!AB285/'1-Kurs'!AB$8)^(12/COUNT('1-Kurs'!A$9:A285))-1</f>
        <v>5.6513061681134236E-2</v>
      </c>
      <c r="AC273" s="31">
        <f>('1-Kurs'!AC285/'1-Kurs'!AC$8)^(12/COUNT('1-Kurs'!B$9:B285))-1</f>
        <v>4.119838385236485E-2</v>
      </c>
      <c r="AD273" s="31">
        <f>SUMPRODUCT(B273:AA273,'1-Kurs'!$B$6:$AA$6)</f>
        <v>2.7605033037530771E-2</v>
      </c>
      <c r="AE273" s="31">
        <f t="shared" si="4"/>
        <v>2.8908028643603464E-2</v>
      </c>
    </row>
    <row r="274" spans="1:31" ht="12.75" customHeight="1" outlineLevel="1" x14ac:dyDescent="0.2">
      <c r="A274" s="9">
        <f>'2-artRendite'!A286</f>
        <v>41698</v>
      </c>
      <c r="B274" s="31">
        <f>('1-Kurs'!B286/'1-Kurs'!B$8)^(12/COUNT('1-Kurs'!A$9:A286))-1</f>
        <v>-1.7969230972347483E-2</v>
      </c>
      <c r="C274" s="31">
        <f>('1-Kurs'!C286/'1-Kurs'!C$8)^(12/COUNT('1-Kurs'!B$9:B286))-1</f>
        <v>0.1201927912907117</v>
      </c>
      <c r="D274" s="31">
        <f>('1-Kurs'!D286/'1-Kurs'!D$8)^(12/COUNT('1-Kurs'!C$9:C286))-1</f>
        <v>-3.002470582414718E-2</v>
      </c>
      <c r="E274" s="31">
        <f>('1-Kurs'!E286/'1-Kurs'!E$8)^(12/COUNT('1-Kurs'!D$9:D286))-1</f>
        <v>8.4493436486869467E-2</v>
      </c>
      <c r="F274" s="31">
        <f>('1-Kurs'!F286/'1-Kurs'!F$8)^(12/COUNT('1-Kurs'!E$9:E286))-1</f>
        <v>-4.5000913187376979E-2</v>
      </c>
      <c r="G274" s="31">
        <f>('1-Kurs'!G286/'1-Kurs'!G$8)^(12/COUNT('1-Kurs'!F$9:F286))-1</f>
        <v>-2.6946106479717069E-2</v>
      </c>
      <c r="H274" s="31">
        <f>('1-Kurs'!H286/'1-Kurs'!H$8)^(12/COUNT('1-Kurs'!G$9:G286))-1</f>
        <v>5.3467406698026299E-2</v>
      </c>
      <c r="I274" s="31">
        <f>('1-Kurs'!I286/'1-Kurs'!I$8)^(12/COUNT('1-Kurs'!H$9:H286))-1</f>
        <v>6.9362330759351831E-2</v>
      </c>
      <c r="J274" s="31">
        <f>('1-Kurs'!J286/'1-Kurs'!J$8)^(12/COUNT('1-Kurs'!I$9:I286))-1</f>
        <v>1.5340844090619532E-2</v>
      </c>
      <c r="K274" s="31">
        <f>('1-Kurs'!K286/'1-Kurs'!K$8)^(12/COUNT('1-Kurs'!J$9:J286))-1</f>
        <v>-6.1583513039913385E-2</v>
      </c>
      <c r="L274" s="31">
        <f>('1-Kurs'!L286/'1-Kurs'!L$8)^(12/COUNT('1-Kurs'!K$9:K286))-1</f>
        <v>1.5753324977209715E-2</v>
      </c>
      <c r="M274" s="31">
        <f>('1-Kurs'!M286/'1-Kurs'!M$8)^(12/COUNT('1-Kurs'!L$9:L286))-1</f>
        <v>-0.14267638754535628</v>
      </c>
      <c r="N274" s="31">
        <f>('1-Kurs'!N286/'1-Kurs'!N$8)^(12/COUNT('1-Kurs'!M$9:M286))-1</f>
        <v>5.1359371936259501E-2</v>
      </c>
      <c r="O274" s="31">
        <f>('1-Kurs'!O286/'1-Kurs'!O$8)^(12/COUNT('1-Kurs'!N$9:N286))-1</f>
        <v>6.8319487722907635E-2</v>
      </c>
      <c r="P274" s="31">
        <f>('1-Kurs'!P286/'1-Kurs'!P$8)^(12/COUNT('1-Kurs'!O$9:O286))-1</f>
        <v>7.6275387884956913E-2</v>
      </c>
      <c r="Q274" s="31">
        <f>('1-Kurs'!Q286/'1-Kurs'!Q$8)^(12/COUNT('1-Kurs'!P$9:P286))-1</f>
        <v>0.12714339834518462</v>
      </c>
      <c r="R274" s="31">
        <f>('1-Kurs'!R286/'1-Kurs'!R$8)^(12/COUNT('1-Kurs'!Q$9:Q286))-1</f>
        <v>7.2062566421919882E-3</v>
      </c>
      <c r="S274" s="31">
        <f>('1-Kurs'!S286/'1-Kurs'!S$8)^(12/COUNT('1-Kurs'!R$9:R286))-1</f>
        <v>5.4657791558069047E-2</v>
      </c>
      <c r="T274" s="31">
        <f>('1-Kurs'!T286/'1-Kurs'!T$8)^(12/COUNT('1-Kurs'!S$9:S286))-1</f>
        <v>0.1074211166013983</v>
      </c>
      <c r="U274" s="31">
        <f>('1-Kurs'!U286/'1-Kurs'!U$8)^(12/COUNT('1-Kurs'!T$9:T286))-1</f>
        <v>-5.5714722077235379E-2</v>
      </c>
      <c r="V274" s="31">
        <f>('1-Kurs'!V286/'1-Kurs'!V$8)^(12/COUNT('1-Kurs'!U$9:U286))-1</f>
        <v>7.3326054466690938E-2</v>
      </c>
      <c r="W274" s="31">
        <f>('1-Kurs'!W286/'1-Kurs'!W$8)^(12/COUNT('1-Kurs'!V$9:V286))-1</f>
        <v>1.2232127370624069E-2</v>
      </c>
      <c r="X274" s="31">
        <f>('1-Kurs'!X286/'1-Kurs'!X$8)^(12/COUNT('1-Kurs'!W$9:W286))-1</f>
        <v>-1.5376729395968014E-2</v>
      </c>
      <c r="Y274" s="31">
        <f>('1-Kurs'!Y286/'1-Kurs'!Y$8)^(12/COUNT('1-Kurs'!X$9:X286))-1</f>
        <v>6.3711723728279823E-2</v>
      </c>
      <c r="Z274" s="31">
        <f>('1-Kurs'!Z286/'1-Kurs'!Z$8)^(12/COUNT('1-Kurs'!Y$9:Y286))-1</f>
        <v>9.3402802467625667E-2</v>
      </c>
      <c r="AA274" s="31">
        <f>('1-Kurs'!AA286/'1-Kurs'!AA$8)^(12/COUNT('1-Kurs'!Z$9:Z286))-1</f>
        <v>9.3978173042830848E-2</v>
      </c>
      <c r="AB274" s="31">
        <f>('1-Kurs'!AB286/'1-Kurs'!AB$8)^(12/COUNT('1-Kurs'!A$9:A286))-1</f>
        <v>5.9492299726921383E-2</v>
      </c>
      <c r="AC274" s="31">
        <f>('1-Kurs'!AC286/'1-Kurs'!AC$8)^(12/COUNT('1-Kurs'!B$9:B286))-1</f>
        <v>4.3768806293690066E-2</v>
      </c>
      <c r="AD274" s="31">
        <f>SUMPRODUCT(B274:AA274,'1-Kurs'!$B$6:$AA$6)</f>
        <v>3.0475058367221003E-2</v>
      </c>
      <c r="AE274" s="31">
        <f t="shared" si="4"/>
        <v>2.901724135970038E-2</v>
      </c>
    </row>
    <row r="275" spans="1:31" ht="12.75" customHeight="1" outlineLevel="1" x14ac:dyDescent="0.2">
      <c r="A275" s="9">
        <f>'2-artRendite'!A287</f>
        <v>41729</v>
      </c>
      <c r="B275" s="31">
        <f>('1-Kurs'!B287/'1-Kurs'!B$8)^(12/COUNT('1-Kurs'!A$9:A287))-1</f>
        <v>-1.7483350648608731E-2</v>
      </c>
      <c r="C275" s="31">
        <f>('1-Kurs'!C287/'1-Kurs'!C$8)^(12/COUNT('1-Kurs'!B$9:B287))-1</f>
        <v>0.11949503495164371</v>
      </c>
      <c r="D275" s="31">
        <f>('1-Kurs'!D287/'1-Kurs'!D$8)^(12/COUNT('1-Kurs'!C$9:C287))-1</f>
        <v>-3.0475873379609109E-2</v>
      </c>
      <c r="E275" s="31">
        <f>('1-Kurs'!E287/'1-Kurs'!E$8)^(12/COUNT('1-Kurs'!D$9:D287))-1</f>
        <v>8.1750589423251308E-2</v>
      </c>
      <c r="F275" s="31">
        <f>('1-Kurs'!F287/'1-Kurs'!F$8)^(12/COUNT('1-Kurs'!E$9:E287))-1</f>
        <v>-4.1557750632094881E-2</v>
      </c>
      <c r="G275" s="31">
        <f>('1-Kurs'!G287/'1-Kurs'!G$8)^(12/COUNT('1-Kurs'!F$9:F287))-1</f>
        <v>-2.3887010557543387E-2</v>
      </c>
      <c r="H275" s="31">
        <f>('1-Kurs'!H287/'1-Kurs'!H$8)^(12/COUNT('1-Kurs'!G$9:G287))-1</f>
        <v>5.1950189778679379E-2</v>
      </c>
      <c r="I275" s="31">
        <f>('1-Kurs'!I287/'1-Kurs'!I$8)^(12/COUNT('1-Kurs'!H$9:H287))-1</f>
        <v>6.8195494725229233E-2</v>
      </c>
      <c r="J275" s="31">
        <f>('1-Kurs'!J287/'1-Kurs'!J$8)^(12/COUNT('1-Kurs'!I$9:I287))-1</f>
        <v>2.0775351321653313E-2</v>
      </c>
      <c r="K275" s="31">
        <f>('1-Kurs'!K287/'1-Kurs'!K$8)^(12/COUNT('1-Kurs'!J$9:J287))-1</f>
        <v>-5.7077934801515906E-2</v>
      </c>
      <c r="L275" s="31">
        <f>('1-Kurs'!L287/'1-Kurs'!L$8)^(12/COUNT('1-Kurs'!K$9:K287))-1</f>
        <v>1.5583351890322339E-2</v>
      </c>
      <c r="M275" s="31">
        <f>('1-Kurs'!M287/'1-Kurs'!M$8)^(12/COUNT('1-Kurs'!L$9:L287))-1</f>
        <v>-0.143681628153987</v>
      </c>
      <c r="N275" s="31">
        <f>('1-Kurs'!N287/'1-Kurs'!N$8)^(12/COUNT('1-Kurs'!M$9:M287))-1</f>
        <v>5.4617481707291082E-2</v>
      </c>
      <c r="O275" s="31">
        <f>('1-Kurs'!O287/'1-Kurs'!O$8)^(12/COUNT('1-Kurs'!N$9:N287))-1</f>
        <v>6.4734908758174114E-2</v>
      </c>
      <c r="P275" s="31">
        <f>('1-Kurs'!P287/'1-Kurs'!P$8)^(12/COUNT('1-Kurs'!O$9:O287))-1</f>
        <v>7.7603236103678697E-2</v>
      </c>
      <c r="Q275" s="31">
        <f>('1-Kurs'!Q287/'1-Kurs'!Q$8)^(12/COUNT('1-Kurs'!P$9:P287))-1</f>
        <v>0.1288988159283595</v>
      </c>
      <c r="R275" s="31">
        <f>('1-Kurs'!R287/'1-Kurs'!R$8)^(12/COUNT('1-Kurs'!Q$9:Q287))-1</f>
        <v>5.7392845851660379E-3</v>
      </c>
      <c r="S275" s="31">
        <f>('1-Kurs'!S287/'1-Kurs'!S$8)^(12/COUNT('1-Kurs'!R$9:R287))-1</f>
        <v>5.4740235020049433E-2</v>
      </c>
      <c r="T275" s="31">
        <f>('1-Kurs'!T287/'1-Kurs'!T$8)^(12/COUNT('1-Kurs'!S$9:S287))-1</f>
        <v>0.10621595478442258</v>
      </c>
      <c r="U275" s="31">
        <f>('1-Kurs'!U287/'1-Kurs'!U$8)^(12/COUNT('1-Kurs'!T$9:T287))-1</f>
        <v>-4.9550160443094349E-2</v>
      </c>
      <c r="V275" s="31">
        <f>('1-Kurs'!V287/'1-Kurs'!V$8)^(12/COUNT('1-Kurs'!U$9:U287))-1</f>
        <v>7.2915206284592804E-2</v>
      </c>
      <c r="W275" s="31">
        <f>('1-Kurs'!W287/'1-Kurs'!W$8)^(12/COUNT('1-Kurs'!V$9:V287))-1</f>
        <v>9.9581973630871179E-3</v>
      </c>
      <c r="X275" s="31">
        <f>('1-Kurs'!X287/'1-Kurs'!X$8)^(12/COUNT('1-Kurs'!W$9:W287))-1</f>
        <v>-1.5348913083386706E-2</v>
      </c>
      <c r="Y275" s="31">
        <f>('1-Kurs'!Y287/'1-Kurs'!Y$8)^(12/COUNT('1-Kurs'!X$9:X287))-1</f>
        <v>6.1800182087833777E-2</v>
      </c>
      <c r="Z275" s="31">
        <f>('1-Kurs'!Z287/'1-Kurs'!Z$8)^(12/COUNT('1-Kurs'!Y$9:Y287))-1</f>
        <v>9.2155630856013859E-2</v>
      </c>
      <c r="AA275" s="31">
        <f>('1-Kurs'!AA287/'1-Kurs'!AA$8)^(12/COUNT('1-Kurs'!Z$9:Z287))-1</f>
        <v>9.2150274248201658E-2</v>
      </c>
      <c r="AB275" s="31">
        <f>('1-Kurs'!AB287/'1-Kurs'!AB$8)^(12/COUNT('1-Kurs'!A$9:A287))-1</f>
        <v>5.9829366418301388E-2</v>
      </c>
      <c r="AC275" s="31">
        <f>('1-Kurs'!AC287/'1-Kurs'!AC$8)^(12/COUNT('1-Kurs'!B$9:B287))-1</f>
        <v>4.3792765947582746E-2</v>
      </c>
      <c r="AD275" s="31">
        <f>SUMPRODUCT(B275:AA275,'1-Kurs'!$B$6:$AA$6)</f>
        <v>3.0777569158377302E-2</v>
      </c>
      <c r="AE275" s="31">
        <f t="shared" si="4"/>
        <v>2.9051797259924086E-2</v>
      </c>
    </row>
    <row r="276" spans="1:31" ht="12.75" customHeight="1" outlineLevel="1" x14ac:dyDescent="0.2">
      <c r="A276" s="9">
        <f>'2-artRendite'!A288</f>
        <v>41759</v>
      </c>
      <c r="B276" s="31">
        <f>('1-Kurs'!B288/'1-Kurs'!B$8)^(12/COUNT('1-Kurs'!A$9:A288))-1</f>
        <v>-1.7256837825633808E-2</v>
      </c>
      <c r="C276" s="31">
        <f>('1-Kurs'!C288/'1-Kurs'!C$8)^(12/COUNT('1-Kurs'!B$9:B288))-1</f>
        <v>0.11910319513723966</v>
      </c>
      <c r="D276" s="31">
        <f>('1-Kurs'!D288/'1-Kurs'!D$8)^(12/COUNT('1-Kurs'!C$9:C288))-1</f>
        <v>-2.4755614015566474E-2</v>
      </c>
      <c r="E276" s="31">
        <f>('1-Kurs'!E288/'1-Kurs'!E$8)^(12/COUNT('1-Kurs'!D$9:D288))-1</f>
        <v>8.1660614678053856E-2</v>
      </c>
      <c r="F276" s="31">
        <f>('1-Kurs'!F288/'1-Kurs'!F$8)^(12/COUNT('1-Kurs'!E$9:E288))-1</f>
        <v>-4.0527120333935351E-2</v>
      </c>
      <c r="G276" s="31">
        <f>('1-Kurs'!G288/'1-Kurs'!G$8)^(12/COUNT('1-Kurs'!F$9:F288))-1</f>
        <v>-2.3907440642849109E-2</v>
      </c>
      <c r="H276" s="31">
        <f>('1-Kurs'!H288/'1-Kurs'!H$8)^(12/COUNT('1-Kurs'!G$9:G288))-1</f>
        <v>5.2184139317992262E-2</v>
      </c>
      <c r="I276" s="31">
        <f>('1-Kurs'!I288/'1-Kurs'!I$8)^(12/COUNT('1-Kurs'!H$9:H288))-1</f>
        <v>6.7961298928176372E-2</v>
      </c>
      <c r="J276" s="31">
        <f>('1-Kurs'!J288/'1-Kurs'!J$8)^(12/COUNT('1-Kurs'!I$9:I288))-1</f>
        <v>2.2991781636817255E-2</v>
      </c>
      <c r="K276" s="31">
        <f>('1-Kurs'!K288/'1-Kurs'!K$8)^(12/COUNT('1-Kurs'!J$9:J288))-1</f>
        <v>-5.818606013337857E-2</v>
      </c>
      <c r="L276" s="31">
        <f>('1-Kurs'!L288/'1-Kurs'!L$8)^(12/COUNT('1-Kurs'!K$9:K288))-1</f>
        <v>1.5433419907644241E-2</v>
      </c>
      <c r="M276" s="31">
        <f>('1-Kurs'!M288/'1-Kurs'!M$8)^(12/COUNT('1-Kurs'!L$9:L288))-1</f>
        <v>-0.13985111036257125</v>
      </c>
      <c r="N276" s="31">
        <f>('1-Kurs'!N288/'1-Kurs'!N$8)^(12/COUNT('1-Kurs'!M$9:M288))-1</f>
        <v>6.0808140635079111E-2</v>
      </c>
      <c r="O276" s="31">
        <f>('1-Kurs'!O288/'1-Kurs'!O$8)^(12/COUNT('1-Kurs'!N$9:N288))-1</f>
        <v>6.3064697981122464E-2</v>
      </c>
      <c r="P276" s="31">
        <f>('1-Kurs'!P288/'1-Kurs'!P$8)^(12/COUNT('1-Kurs'!O$9:O288))-1</f>
        <v>7.9376398130458492E-2</v>
      </c>
      <c r="Q276" s="31">
        <f>('1-Kurs'!Q288/'1-Kurs'!Q$8)^(12/COUNT('1-Kurs'!P$9:P288))-1</f>
        <v>0.13088609939675799</v>
      </c>
      <c r="R276" s="31">
        <f>('1-Kurs'!R288/'1-Kurs'!R$8)^(12/COUNT('1-Kurs'!Q$9:Q288))-1</f>
        <v>7.2868593088304401E-3</v>
      </c>
      <c r="S276" s="31">
        <f>('1-Kurs'!S288/'1-Kurs'!S$8)^(12/COUNT('1-Kurs'!R$9:R288))-1</f>
        <v>5.2828096201920527E-2</v>
      </c>
      <c r="T276" s="31">
        <f>('1-Kurs'!T288/'1-Kurs'!T$8)^(12/COUNT('1-Kurs'!S$9:S288))-1</f>
        <v>0.10705731266631524</v>
      </c>
      <c r="U276" s="31">
        <f>('1-Kurs'!U288/'1-Kurs'!U$8)^(12/COUNT('1-Kurs'!T$9:T288))-1</f>
        <v>-4.8460813585661011E-2</v>
      </c>
      <c r="V276" s="31">
        <f>('1-Kurs'!V288/'1-Kurs'!V$8)^(12/COUNT('1-Kurs'!U$9:U288))-1</f>
        <v>7.2338741338195511E-2</v>
      </c>
      <c r="W276" s="31">
        <f>('1-Kurs'!W288/'1-Kurs'!W$8)^(12/COUNT('1-Kurs'!V$9:V288))-1</f>
        <v>1.119671224043528E-2</v>
      </c>
      <c r="X276" s="31">
        <f>('1-Kurs'!X288/'1-Kurs'!X$8)^(12/COUNT('1-Kurs'!W$9:W288))-1</f>
        <v>-1.5118427822176761E-2</v>
      </c>
      <c r="Y276" s="31">
        <f>('1-Kurs'!Y288/'1-Kurs'!Y$8)^(12/COUNT('1-Kurs'!X$9:X288))-1</f>
        <v>6.2491972671398166E-2</v>
      </c>
      <c r="Z276" s="31">
        <f>('1-Kurs'!Z288/'1-Kurs'!Z$8)^(12/COUNT('1-Kurs'!Y$9:Y288))-1</f>
        <v>9.2046443705249725E-2</v>
      </c>
      <c r="AA276" s="31">
        <f>('1-Kurs'!AA288/'1-Kurs'!AA$8)^(12/COUNT('1-Kurs'!Z$9:Z288))-1</f>
        <v>9.2103729566012982E-2</v>
      </c>
      <c r="AB276" s="31">
        <f>('1-Kurs'!AB288/'1-Kurs'!AB$8)^(12/COUNT('1-Kurs'!A$9:A288))-1</f>
        <v>6.0688968942560484E-2</v>
      </c>
      <c r="AC276" s="31">
        <f>('1-Kurs'!AC288/'1-Kurs'!AC$8)^(12/COUNT('1-Kurs'!B$9:B288))-1</f>
        <v>4.4709981926882802E-2</v>
      </c>
      <c r="AD276" s="31">
        <f>SUMPRODUCT(B276:AA276,'1-Kurs'!$B$6:$AA$6)</f>
        <v>3.1644470335612594E-2</v>
      </c>
      <c r="AE276" s="31">
        <f t="shared" si="4"/>
        <v>2.904449860694789E-2</v>
      </c>
    </row>
    <row r="277" spans="1:31" ht="12.75" customHeight="1" outlineLevel="1" x14ac:dyDescent="0.2">
      <c r="A277" s="9">
        <f>'2-artRendite'!A289</f>
        <v>41789</v>
      </c>
      <c r="B277" s="31">
        <f>('1-Kurs'!B289/'1-Kurs'!B$8)^(12/COUNT('1-Kurs'!A$9:A289))-1</f>
        <v>-1.6406902918195021E-2</v>
      </c>
      <c r="C277" s="31">
        <f>('1-Kurs'!C289/'1-Kurs'!C$8)^(12/COUNT('1-Kurs'!B$9:B289))-1</f>
        <v>0.11939394135221559</v>
      </c>
      <c r="D277" s="31">
        <f>('1-Kurs'!D289/'1-Kurs'!D$8)^(12/COUNT('1-Kurs'!C$9:C289))-1</f>
        <v>-3.0820003228569925E-2</v>
      </c>
      <c r="E277" s="31">
        <f>('1-Kurs'!E289/'1-Kurs'!E$8)^(12/COUNT('1-Kurs'!D$9:D289))-1</f>
        <v>8.2801976508446007E-2</v>
      </c>
      <c r="F277" s="31">
        <f>('1-Kurs'!F289/'1-Kurs'!F$8)^(12/COUNT('1-Kurs'!E$9:E289))-1</f>
        <v>-4.4810998619267073E-2</v>
      </c>
      <c r="G277" s="31">
        <f>('1-Kurs'!G289/'1-Kurs'!G$8)^(12/COUNT('1-Kurs'!F$9:F289))-1</f>
        <v>-2.7521242870561569E-2</v>
      </c>
      <c r="H277" s="31">
        <f>('1-Kurs'!H289/'1-Kurs'!H$8)^(12/COUNT('1-Kurs'!G$9:G289))-1</f>
        <v>5.0220894987381692E-2</v>
      </c>
      <c r="I277" s="31">
        <f>('1-Kurs'!I289/'1-Kurs'!I$8)^(12/COUNT('1-Kurs'!H$9:H289))-1</f>
        <v>6.7155497277452847E-2</v>
      </c>
      <c r="J277" s="31">
        <f>('1-Kurs'!J289/'1-Kurs'!J$8)^(12/COUNT('1-Kurs'!I$9:I289))-1</f>
        <v>1.782453806209805E-2</v>
      </c>
      <c r="K277" s="31">
        <f>('1-Kurs'!K289/'1-Kurs'!K$8)^(12/COUNT('1-Kurs'!J$9:J289))-1</f>
        <v>-6.0259918684425706E-2</v>
      </c>
      <c r="L277" s="31">
        <f>('1-Kurs'!L289/'1-Kurs'!L$8)^(12/COUNT('1-Kurs'!K$9:K289))-1</f>
        <v>1.5761093859179898E-2</v>
      </c>
      <c r="M277" s="31">
        <f>('1-Kurs'!M289/'1-Kurs'!M$8)^(12/COUNT('1-Kurs'!L$9:L289))-1</f>
        <v>-0.1417441263281265</v>
      </c>
      <c r="N277" s="31">
        <f>('1-Kurs'!N289/'1-Kurs'!N$8)^(12/COUNT('1-Kurs'!M$9:M289))-1</f>
        <v>6.2768973491325264E-2</v>
      </c>
      <c r="O277" s="31">
        <f>('1-Kurs'!O289/'1-Kurs'!O$8)^(12/COUNT('1-Kurs'!N$9:N289))-1</f>
        <v>6.1655100342779878E-2</v>
      </c>
      <c r="P277" s="31">
        <f>('1-Kurs'!P289/'1-Kurs'!P$8)^(12/COUNT('1-Kurs'!O$9:O289))-1</f>
        <v>7.8486272611522745E-2</v>
      </c>
      <c r="Q277" s="31">
        <f>('1-Kurs'!Q289/'1-Kurs'!Q$8)^(12/COUNT('1-Kurs'!P$9:P289))-1</f>
        <v>0.13102376701151952</v>
      </c>
      <c r="R277" s="31">
        <f>('1-Kurs'!R289/'1-Kurs'!R$8)^(12/COUNT('1-Kurs'!Q$9:Q289))-1</f>
        <v>3.4137835994361154E-3</v>
      </c>
      <c r="S277" s="31">
        <f>('1-Kurs'!S289/'1-Kurs'!S$8)^(12/COUNT('1-Kurs'!R$9:R289))-1</f>
        <v>5.1765626127335596E-2</v>
      </c>
      <c r="T277" s="31">
        <f>('1-Kurs'!T289/'1-Kurs'!T$8)^(12/COUNT('1-Kurs'!S$9:S289))-1</f>
        <v>0.10735473895490077</v>
      </c>
      <c r="U277" s="31">
        <f>('1-Kurs'!U289/'1-Kurs'!U$8)^(12/COUNT('1-Kurs'!T$9:T289))-1</f>
        <v>-5.3964275801090755E-2</v>
      </c>
      <c r="V277" s="31">
        <f>('1-Kurs'!V289/'1-Kurs'!V$8)^(12/COUNT('1-Kurs'!U$9:U289))-1</f>
        <v>7.3707915468981255E-2</v>
      </c>
      <c r="W277" s="31">
        <f>('1-Kurs'!W289/'1-Kurs'!W$8)^(12/COUNT('1-Kurs'!V$9:V289))-1</f>
        <v>1.1320986881542261E-2</v>
      </c>
      <c r="X277" s="31">
        <f>('1-Kurs'!X289/'1-Kurs'!X$8)^(12/COUNT('1-Kurs'!W$9:W289))-1</f>
        <v>-1.3798137892376605E-2</v>
      </c>
      <c r="Y277" s="31">
        <f>('1-Kurs'!Y289/'1-Kurs'!Y$8)^(12/COUNT('1-Kurs'!X$9:X289))-1</f>
        <v>6.1787568607387655E-2</v>
      </c>
      <c r="Z277" s="31">
        <f>('1-Kurs'!Z289/'1-Kurs'!Z$8)^(12/COUNT('1-Kurs'!Y$9:Y289))-1</f>
        <v>9.2508311273121535E-2</v>
      </c>
      <c r="AA277" s="31">
        <f>('1-Kurs'!AA289/'1-Kurs'!AA$8)^(12/COUNT('1-Kurs'!Z$9:Z289))-1</f>
        <v>9.2313625459552684E-2</v>
      </c>
      <c r="AB277" s="31">
        <f>('1-Kurs'!AB289/'1-Kurs'!AB$8)^(12/COUNT('1-Kurs'!A$9:A289))-1</f>
        <v>5.934681912385531E-2</v>
      </c>
      <c r="AC277" s="31">
        <f>('1-Kurs'!AC289/'1-Kurs'!AC$8)^(12/COUNT('1-Kurs'!B$9:B289))-1</f>
        <v>4.3247105837721289E-2</v>
      </c>
      <c r="AD277" s="31">
        <f>SUMPRODUCT(B277:AA277,'1-Kurs'!$B$6:$AA$6)</f>
        <v>3.0459192520521781E-2</v>
      </c>
      <c r="AE277" s="31">
        <f t="shared" si="4"/>
        <v>2.8887626603333529E-2</v>
      </c>
    </row>
    <row r="278" spans="1:31" ht="12.75" customHeight="1" outlineLevel="1" x14ac:dyDescent="0.2">
      <c r="A278" s="9">
        <f>'2-artRendite'!A290</f>
        <v>41820</v>
      </c>
      <c r="B278" s="31">
        <f>('1-Kurs'!B290/'1-Kurs'!B$8)^(12/COUNT('1-Kurs'!A$9:A290))-1</f>
        <v>-1.5365809742700409E-2</v>
      </c>
      <c r="C278" s="31">
        <f>('1-Kurs'!C290/'1-Kurs'!C$8)^(12/COUNT('1-Kurs'!B$9:B290))-1</f>
        <v>0.12073692041165263</v>
      </c>
      <c r="D278" s="31">
        <f>('1-Kurs'!D290/'1-Kurs'!D$8)^(12/COUNT('1-Kurs'!C$9:C290))-1</f>
        <v>-3.1912524932861341E-2</v>
      </c>
      <c r="E278" s="31">
        <f>('1-Kurs'!E290/'1-Kurs'!E$8)^(12/COUNT('1-Kurs'!D$9:D290))-1</f>
        <v>8.3713398340336642E-2</v>
      </c>
      <c r="F278" s="31">
        <f>('1-Kurs'!F290/'1-Kurs'!F$8)^(12/COUNT('1-Kurs'!E$9:E290))-1</f>
        <v>-4.8642054634351561E-2</v>
      </c>
      <c r="G278" s="31">
        <f>('1-Kurs'!G290/'1-Kurs'!G$8)^(12/COUNT('1-Kurs'!F$9:F290))-1</f>
        <v>-3.0047156445812684E-2</v>
      </c>
      <c r="H278" s="31">
        <f>('1-Kurs'!H290/'1-Kurs'!H$8)^(12/COUNT('1-Kurs'!G$9:G290))-1</f>
        <v>5.2688537341862629E-2</v>
      </c>
      <c r="I278" s="31">
        <f>('1-Kurs'!I290/'1-Kurs'!I$8)^(12/COUNT('1-Kurs'!H$9:H290))-1</f>
        <v>6.8214368683490401E-2</v>
      </c>
      <c r="J278" s="31">
        <f>('1-Kurs'!J290/'1-Kurs'!J$8)^(12/COUNT('1-Kurs'!I$9:I290))-1</f>
        <v>1.6129572076576171E-2</v>
      </c>
      <c r="K278" s="31">
        <f>('1-Kurs'!K290/'1-Kurs'!K$8)^(12/COUNT('1-Kurs'!J$9:J290))-1</f>
        <v>-5.7576591026550661E-2</v>
      </c>
      <c r="L278" s="31">
        <f>('1-Kurs'!L290/'1-Kurs'!L$8)^(12/COUNT('1-Kurs'!K$9:K290))-1</f>
        <v>1.9149788479956742E-2</v>
      </c>
      <c r="M278" s="31">
        <f>('1-Kurs'!M290/'1-Kurs'!M$8)^(12/COUNT('1-Kurs'!L$9:L290))-1</f>
        <v>-0.14191681331105011</v>
      </c>
      <c r="N278" s="31">
        <f>('1-Kurs'!N290/'1-Kurs'!N$8)^(12/COUNT('1-Kurs'!M$9:M290))-1</f>
        <v>6.1939133778125877E-2</v>
      </c>
      <c r="O278" s="31">
        <f>('1-Kurs'!O290/'1-Kurs'!O$8)^(12/COUNT('1-Kurs'!N$9:N290))-1</f>
        <v>6.6751119342330689E-2</v>
      </c>
      <c r="P278" s="31">
        <f>('1-Kurs'!P290/'1-Kurs'!P$8)^(12/COUNT('1-Kurs'!O$9:O290))-1</f>
        <v>7.427692742566272E-2</v>
      </c>
      <c r="Q278" s="31">
        <f>('1-Kurs'!Q290/'1-Kurs'!Q$8)^(12/COUNT('1-Kurs'!P$9:P290))-1</f>
        <v>0.1247292732961145</v>
      </c>
      <c r="R278" s="31">
        <f>('1-Kurs'!R290/'1-Kurs'!R$8)^(12/COUNT('1-Kurs'!Q$9:Q290))-1</f>
        <v>3.8594053956204633E-3</v>
      </c>
      <c r="S278" s="31">
        <f>('1-Kurs'!S290/'1-Kurs'!S$8)^(12/COUNT('1-Kurs'!R$9:R290))-1</f>
        <v>5.1105147131108364E-2</v>
      </c>
      <c r="T278" s="31">
        <f>('1-Kurs'!T290/'1-Kurs'!T$8)^(12/COUNT('1-Kurs'!S$9:S290))-1</f>
        <v>0.10869918351375696</v>
      </c>
      <c r="U278" s="31">
        <f>('1-Kurs'!U290/'1-Kurs'!U$8)^(12/COUNT('1-Kurs'!T$9:T290))-1</f>
        <v>-5.7891078276101071E-2</v>
      </c>
      <c r="V278" s="31">
        <f>('1-Kurs'!V290/'1-Kurs'!V$8)^(12/COUNT('1-Kurs'!U$9:U290))-1</f>
        <v>7.5096513549664845E-2</v>
      </c>
      <c r="W278" s="31">
        <f>('1-Kurs'!W290/'1-Kurs'!W$8)^(12/COUNT('1-Kurs'!V$9:V290))-1</f>
        <v>1.4460594984447406E-2</v>
      </c>
      <c r="X278" s="31">
        <f>('1-Kurs'!X290/'1-Kurs'!X$8)^(12/COUNT('1-Kurs'!W$9:W290))-1</f>
        <v>-1.2880697492221316E-2</v>
      </c>
      <c r="Y278" s="31">
        <f>('1-Kurs'!Y290/'1-Kurs'!Y$8)^(12/COUNT('1-Kurs'!X$9:X290))-1</f>
        <v>6.3043266969512901E-2</v>
      </c>
      <c r="Z278" s="31">
        <f>('1-Kurs'!Z290/'1-Kurs'!Z$8)^(12/COUNT('1-Kurs'!Y$9:Y290))-1</f>
        <v>9.3103232127061508E-2</v>
      </c>
      <c r="AA278" s="31">
        <f>('1-Kurs'!AA290/'1-Kurs'!AA$8)^(12/COUNT('1-Kurs'!Z$9:Z290))-1</f>
        <v>9.0574715907967729E-2</v>
      </c>
      <c r="AB278" s="31">
        <f>('1-Kurs'!AB290/'1-Kurs'!AB$8)^(12/COUNT('1-Kurs'!A$9:A290))-1</f>
        <v>5.9307212932780962E-2</v>
      </c>
      <c r="AC278" s="31">
        <f>('1-Kurs'!AC290/'1-Kurs'!AC$8)^(12/COUNT('1-Kurs'!B$9:B290))-1</f>
        <v>4.3354439035774739E-2</v>
      </c>
      <c r="AD278" s="31">
        <f>SUMPRODUCT(B278:AA278,'1-Kurs'!$B$6:$AA$6)</f>
        <v>3.0463014342061539E-2</v>
      </c>
      <c r="AE278" s="31">
        <f t="shared" si="4"/>
        <v>2.8844198590719423E-2</v>
      </c>
    </row>
    <row r="279" spans="1:31" ht="12.75" customHeight="1" outlineLevel="1" x14ac:dyDescent="0.2">
      <c r="A279" s="9">
        <f>'2-artRendite'!A291</f>
        <v>41851</v>
      </c>
      <c r="B279" s="31">
        <f>('1-Kurs'!B291/'1-Kurs'!B$8)^(12/COUNT('1-Kurs'!A$9:A291))-1</f>
        <v>-1.3267101194122777E-2</v>
      </c>
      <c r="C279" s="31">
        <f>('1-Kurs'!C291/'1-Kurs'!C$8)^(12/COUNT('1-Kurs'!B$9:B291))-1</f>
        <v>0.11794902793067052</v>
      </c>
      <c r="D279" s="31">
        <f>('1-Kurs'!D291/'1-Kurs'!D$8)^(12/COUNT('1-Kurs'!C$9:C291))-1</f>
        <v>-2.7360676772220871E-2</v>
      </c>
      <c r="E279" s="31">
        <f>('1-Kurs'!E291/'1-Kurs'!E$8)^(12/COUNT('1-Kurs'!D$9:D291))-1</f>
        <v>8.3799524204123177E-2</v>
      </c>
      <c r="F279" s="31">
        <f>('1-Kurs'!F291/'1-Kurs'!F$8)^(12/COUNT('1-Kurs'!E$9:E291))-1</f>
        <v>-5.4888562230441584E-2</v>
      </c>
      <c r="G279" s="31">
        <f>('1-Kurs'!G291/'1-Kurs'!G$8)^(12/COUNT('1-Kurs'!F$9:F291))-1</f>
        <v>-3.6351513728195894E-2</v>
      </c>
      <c r="H279" s="31">
        <f>('1-Kurs'!H291/'1-Kurs'!H$8)^(12/COUNT('1-Kurs'!G$9:G291))-1</f>
        <v>5.1109154298598414E-2</v>
      </c>
      <c r="I279" s="31">
        <f>('1-Kurs'!I291/'1-Kurs'!I$8)^(12/COUNT('1-Kurs'!H$9:H291))-1</f>
        <v>6.649369510128289E-2</v>
      </c>
      <c r="J279" s="31">
        <f>('1-Kurs'!J291/'1-Kurs'!J$8)^(12/COUNT('1-Kurs'!I$9:I291))-1</f>
        <v>1.1238357629275608E-2</v>
      </c>
      <c r="K279" s="31">
        <f>('1-Kurs'!K291/'1-Kurs'!K$8)^(12/COUNT('1-Kurs'!J$9:J291))-1</f>
        <v>-6.2711917402071937E-2</v>
      </c>
      <c r="L279" s="31">
        <f>('1-Kurs'!L291/'1-Kurs'!L$8)^(12/COUNT('1-Kurs'!K$9:K291))-1</f>
        <v>2.0358994067720237E-2</v>
      </c>
      <c r="M279" s="31">
        <f>('1-Kurs'!M291/'1-Kurs'!M$8)^(12/COUNT('1-Kurs'!L$9:L291))-1</f>
        <v>-0.14671205409484422</v>
      </c>
      <c r="N279" s="31">
        <f>('1-Kurs'!N291/'1-Kurs'!N$8)^(12/COUNT('1-Kurs'!M$9:M291))-1</f>
        <v>6.0350789652196646E-2</v>
      </c>
      <c r="O279" s="31">
        <f>('1-Kurs'!O291/'1-Kurs'!O$8)^(12/COUNT('1-Kurs'!N$9:N291))-1</f>
        <v>6.5104937366385007E-2</v>
      </c>
      <c r="P279" s="31">
        <f>('1-Kurs'!P291/'1-Kurs'!P$8)^(12/COUNT('1-Kurs'!O$9:O291))-1</f>
        <v>7.0948563818549415E-2</v>
      </c>
      <c r="Q279" s="31">
        <f>('1-Kurs'!Q291/'1-Kurs'!Q$8)^(12/COUNT('1-Kurs'!P$9:P291))-1</f>
        <v>0.12178950518608977</v>
      </c>
      <c r="R279" s="31">
        <f>('1-Kurs'!R291/'1-Kurs'!R$8)^(12/COUNT('1-Kurs'!Q$9:Q291))-1</f>
        <v>7.5149657983120122E-4</v>
      </c>
      <c r="S279" s="31">
        <f>('1-Kurs'!S291/'1-Kurs'!S$8)^(12/COUNT('1-Kurs'!R$9:R291))-1</f>
        <v>4.6918523296484604E-2</v>
      </c>
      <c r="T279" s="31">
        <f>('1-Kurs'!T291/'1-Kurs'!T$8)^(12/COUNT('1-Kurs'!S$9:S291))-1</f>
        <v>0.10493097070738</v>
      </c>
      <c r="U279" s="31">
        <f>('1-Kurs'!U291/'1-Kurs'!U$8)^(12/COUNT('1-Kurs'!T$9:T291))-1</f>
        <v>-6.1096041439661963E-2</v>
      </c>
      <c r="V279" s="31">
        <f>('1-Kurs'!V291/'1-Kurs'!V$8)^(12/COUNT('1-Kurs'!U$9:U291))-1</f>
        <v>7.1878632547220267E-2</v>
      </c>
      <c r="W279" s="31">
        <f>('1-Kurs'!W291/'1-Kurs'!W$8)^(12/COUNT('1-Kurs'!V$9:V291))-1</f>
        <v>1.7126288440568294E-2</v>
      </c>
      <c r="X279" s="31">
        <f>('1-Kurs'!X291/'1-Kurs'!X$8)^(12/COUNT('1-Kurs'!W$9:W291))-1</f>
        <v>-1.1619940483196256E-2</v>
      </c>
      <c r="Y279" s="31">
        <f>('1-Kurs'!Y291/'1-Kurs'!Y$8)^(12/COUNT('1-Kurs'!X$9:X291))-1</f>
        <v>6.3903079467609425E-2</v>
      </c>
      <c r="Z279" s="31">
        <f>('1-Kurs'!Z291/'1-Kurs'!Z$8)^(12/COUNT('1-Kurs'!Y$9:Y291))-1</f>
        <v>9.2204377692795214E-2</v>
      </c>
      <c r="AA279" s="31">
        <f>('1-Kurs'!AA291/'1-Kurs'!AA$8)^(12/COUNT('1-Kurs'!Z$9:Z291))-1</f>
        <v>9.082875281141467E-2</v>
      </c>
      <c r="AB279" s="31">
        <f>('1-Kurs'!AB291/'1-Kurs'!AB$8)^(12/COUNT('1-Kurs'!A$9:A291))-1</f>
        <v>5.734496247648746E-2</v>
      </c>
      <c r="AC279" s="31">
        <f>('1-Kurs'!AC291/'1-Kurs'!AC$8)^(12/COUNT('1-Kurs'!B$9:B291))-1</f>
        <v>4.0939154684293655E-2</v>
      </c>
      <c r="AD279" s="31">
        <f>SUMPRODUCT(B279:AA279,'1-Kurs'!$B$6:$AA$6)</f>
        <v>2.8602956286670769E-2</v>
      </c>
      <c r="AE279" s="31">
        <f t="shared" si="4"/>
        <v>2.8742006189816691E-2</v>
      </c>
    </row>
    <row r="280" spans="1:31" ht="12.75" customHeight="1" outlineLevel="1" x14ac:dyDescent="0.2">
      <c r="A280" s="9">
        <f>'2-artRendite'!A292</f>
        <v>41880</v>
      </c>
      <c r="B280" s="31">
        <f>('1-Kurs'!B292/'1-Kurs'!B$8)^(12/COUNT('1-Kurs'!A$9:A292))-1</f>
        <v>-1.1287046826717217E-2</v>
      </c>
      <c r="C280" s="31">
        <f>('1-Kurs'!C292/'1-Kurs'!C$8)^(12/COUNT('1-Kurs'!B$9:B292))-1</f>
        <v>0.11615313686312279</v>
      </c>
      <c r="D280" s="31">
        <f>('1-Kurs'!D292/'1-Kurs'!D$8)^(12/COUNT('1-Kurs'!C$9:C292))-1</f>
        <v>-2.6921288707395519E-2</v>
      </c>
      <c r="E280" s="31">
        <f>('1-Kurs'!E292/'1-Kurs'!E$8)^(12/COUNT('1-Kurs'!D$9:D292))-1</f>
        <v>8.2262779773762951E-2</v>
      </c>
      <c r="F280" s="31">
        <f>('1-Kurs'!F292/'1-Kurs'!F$8)^(12/COUNT('1-Kurs'!E$9:E292))-1</f>
        <v>-5.5103668422026741E-2</v>
      </c>
      <c r="G280" s="31">
        <f>('1-Kurs'!G292/'1-Kurs'!G$8)^(12/COUNT('1-Kurs'!F$9:F292))-1</f>
        <v>-3.3893364708114659E-2</v>
      </c>
      <c r="H280" s="31">
        <f>('1-Kurs'!H292/'1-Kurs'!H$8)^(12/COUNT('1-Kurs'!G$9:G292))-1</f>
        <v>5.108467270389716E-2</v>
      </c>
      <c r="I280" s="31">
        <f>('1-Kurs'!I292/'1-Kurs'!I$8)^(12/COUNT('1-Kurs'!H$9:H292))-1</f>
        <v>6.5663592723996578E-2</v>
      </c>
      <c r="J280" s="31">
        <f>('1-Kurs'!J292/'1-Kurs'!J$8)^(12/COUNT('1-Kurs'!I$9:I292))-1</f>
        <v>1.141212091589705E-2</v>
      </c>
      <c r="K280" s="31">
        <f>('1-Kurs'!K292/'1-Kurs'!K$8)^(12/COUNT('1-Kurs'!J$9:J292))-1</f>
        <v>-6.4483122153708883E-2</v>
      </c>
      <c r="L280" s="31">
        <f>('1-Kurs'!L292/'1-Kurs'!L$8)^(12/COUNT('1-Kurs'!K$9:K292))-1</f>
        <v>1.8641069022137025E-2</v>
      </c>
      <c r="M280" s="31">
        <f>('1-Kurs'!M292/'1-Kurs'!M$8)^(12/COUNT('1-Kurs'!L$9:L292))-1</f>
        <v>-0.14456009838589978</v>
      </c>
      <c r="N280" s="31">
        <f>('1-Kurs'!N292/'1-Kurs'!N$8)^(12/COUNT('1-Kurs'!M$9:M292))-1</f>
        <v>6.0778567246801529E-2</v>
      </c>
      <c r="O280" s="31">
        <f>('1-Kurs'!O292/'1-Kurs'!O$8)^(12/COUNT('1-Kurs'!N$9:N292))-1</f>
        <v>6.2648115922413705E-2</v>
      </c>
      <c r="P280" s="31">
        <f>('1-Kurs'!P292/'1-Kurs'!P$8)^(12/COUNT('1-Kurs'!O$9:O292))-1</f>
        <v>6.8212578675939328E-2</v>
      </c>
      <c r="Q280" s="31">
        <f>('1-Kurs'!Q292/'1-Kurs'!Q$8)^(12/COUNT('1-Kurs'!P$9:P292))-1</f>
        <v>0.12159416810141255</v>
      </c>
      <c r="R280" s="31">
        <f>('1-Kurs'!R292/'1-Kurs'!R$8)^(12/COUNT('1-Kurs'!Q$9:Q292))-1</f>
        <v>-4.4994855964909375E-3</v>
      </c>
      <c r="S280" s="31">
        <f>('1-Kurs'!S292/'1-Kurs'!S$8)^(12/COUNT('1-Kurs'!R$9:R292))-1</f>
        <v>4.4067591558324182E-2</v>
      </c>
      <c r="T280" s="31">
        <f>('1-Kurs'!T292/'1-Kurs'!T$8)^(12/COUNT('1-Kurs'!S$9:S292))-1</f>
        <v>0.1035926819355506</v>
      </c>
      <c r="U280" s="31">
        <f>('1-Kurs'!U292/'1-Kurs'!U$8)^(12/COUNT('1-Kurs'!T$9:T292))-1</f>
        <v>-5.9638997625983348E-2</v>
      </c>
      <c r="V280" s="31">
        <f>('1-Kurs'!V292/'1-Kurs'!V$8)^(12/COUNT('1-Kurs'!U$9:U292))-1</f>
        <v>7.0727189011358771E-2</v>
      </c>
      <c r="W280" s="31">
        <f>('1-Kurs'!W292/'1-Kurs'!W$8)^(12/COUNT('1-Kurs'!V$9:V292))-1</f>
        <v>1.6829846498952472E-2</v>
      </c>
      <c r="X280" s="31">
        <f>('1-Kurs'!X292/'1-Kurs'!X$8)^(12/COUNT('1-Kurs'!W$9:W292))-1</f>
        <v>-1.1440834538951838E-2</v>
      </c>
      <c r="Y280" s="31">
        <f>('1-Kurs'!Y292/'1-Kurs'!Y$8)^(12/COUNT('1-Kurs'!X$9:X292))-1</f>
        <v>6.3920572744015747E-2</v>
      </c>
      <c r="Z280" s="31">
        <f>('1-Kurs'!Z292/'1-Kurs'!Z$8)^(12/COUNT('1-Kurs'!Y$9:Y292))-1</f>
        <v>9.0573888093237409E-2</v>
      </c>
      <c r="AA280" s="31">
        <f>('1-Kurs'!AA292/'1-Kurs'!AA$8)^(12/COUNT('1-Kurs'!Z$9:Z292))-1</f>
        <v>8.844996753411194E-2</v>
      </c>
      <c r="AB280" s="31">
        <f>('1-Kurs'!AB292/'1-Kurs'!AB$8)^(12/COUNT('1-Kurs'!A$9:A292))-1</f>
        <v>5.6573453832187814E-2</v>
      </c>
      <c r="AC280" s="31">
        <f>('1-Kurs'!AC292/'1-Kurs'!AC$8)^(12/COUNT('1-Kurs'!B$9:B292))-1</f>
        <v>4.0330161733480141E-2</v>
      </c>
      <c r="AD280" s="31">
        <f>SUMPRODUCT(B280:AA280,'1-Kurs'!$B$6:$AA$6)</f>
        <v>2.7876332013832418E-2</v>
      </c>
      <c r="AE280" s="31">
        <f t="shared" si="4"/>
        <v>2.8697121818355396E-2</v>
      </c>
    </row>
    <row r="281" spans="1:31" ht="12.75" customHeight="1" outlineLevel="1" x14ac:dyDescent="0.2">
      <c r="A281" s="9">
        <f>'2-artRendite'!A293</f>
        <v>41912</v>
      </c>
      <c r="B281" s="31">
        <f>('1-Kurs'!B293/'1-Kurs'!B$8)^(12/COUNT('1-Kurs'!A$9:A293))-1</f>
        <v>-1.4329676093721821E-2</v>
      </c>
      <c r="C281" s="31">
        <f>('1-Kurs'!C293/'1-Kurs'!C$8)^(12/COUNT('1-Kurs'!B$9:B293))-1</f>
        <v>0.11139505996249177</v>
      </c>
      <c r="D281" s="31">
        <f>('1-Kurs'!D293/'1-Kurs'!D$8)^(12/COUNT('1-Kurs'!C$9:C293))-1</f>
        <v>-2.8456786852086635E-2</v>
      </c>
      <c r="E281" s="31">
        <f>('1-Kurs'!E293/'1-Kurs'!E$8)^(12/COUNT('1-Kurs'!D$9:D293))-1</f>
        <v>7.9705183163758742E-2</v>
      </c>
      <c r="F281" s="31">
        <f>('1-Kurs'!F293/'1-Kurs'!F$8)^(12/COUNT('1-Kurs'!E$9:E293))-1</f>
        <v>-6.0016707291044802E-2</v>
      </c>
      <c r="G281" s="31">
        <f>('1-Kurs'!G293/'1-Kurs'!G$8)^(12/COUNT('1-Kurs'!F$9:F293))-1</f>
        <v>-3.7079025535179166E-2</v>
      </c>
      <c r="H281" s="31">
        <f>('1-Kurs'!H293/'1-Kurs'!H$8)^(12/COUNT('1-Kurs'!G$9:G293))-1</f>
        <v>4.821999180448322E-2</v>
      </c>
      <c r="I281" s="31">
        <f>('1-Kurs'!I293/'1-Kurs'!I$8)^(12/COUNT('1-Kurs'!H$9:H293))-1</f>
        <v>6.1916309355633636E-2</v>
      </c>
      <c r="J281" s="31">
        <f>('1-Kurs'!J293/'1-Kurs'!J$8)^(12/COUNT('1-Kurs'!I$9:I293))-1</f>
        <v>5.3691835686815459E-3</v>
      </c>
      <c r="K281" s="31">
        <f>('1-Kurs'!K293/'1-Kurs'!K$8)^(12/COUNT('1-Kurs'!J$9:J293))-1</f>
        <v>-6.2488740949927846E-2</v>
      </c>
      <c r="L281" s="31">
        <f>('1-Kurs'!L293/'1-Kurs'!L$8)^(12/COUNT('1-Kurs'!K$9:K293))-1</f>
        <v>2.1184468663286493E-2</v>
      </c>
      <c r="M281" s="31">
        <f>('1-Kurs'!M293/'1-Kurs'!M$8)^(12/COUNT('1-Kurs'!L$9:L293))-1</f>
        <v>-0.14404636224282374</v>
      </c>
      <c r="N281" s="31">
        <f>('1-Kurs'!N293/'1-Kurs'!N$8)^(12/COUNT('1-Kurs'!M$9:M293))-1</f>
        <v>5.4169312273514514E-2</v>
      </c>
      <c r="O281" s="31">
        <f>('1-Kurs'!O293/'1-Kurs'!O$8)^(12/COUNT('1-Kurs'!N$9:N293))-1</f>
        <v>5.6469661285748707E-2</v>
      </c>
      <c r="P281" s="31">
        <f>('1-Kurs'!P293/'1-Kurs'!P$8)^(12/COUNT('1-Kurs'!O$9:O293))-1</f>
        <v>6.2820468318786515E-2</v>
      </c>
      <c r="Q281" s="31">
        <f>('1-Kurs'!Q293/'1-Kurs'!Q$8)^(12/COUNT('1-Kurs'!P$9:P293))-1</f>
        <v>0.11362421363976494</v>
      </c>
      <c r="R281" s="31">
        <f>('1-Kurs'!R293/'1-Kurs'!R$8)^(12/COUNT('1-Kurs'!Q$9:Q293))-1</f>
        <v>-4.1840889442301687E-3</v>
      </c>
      <c r="S281" s="31">
        <f>('1-Kurs'!S293/'1-Kurs'!S$8)^(12/COUNT('1-Kurs'!R$9:R293))-1</f>
        <v>4.0104815207580691E-2</v>
      </c>
      <c r="T281" s="31">
        <f>('1-Kurs'!T293/'1-Kurs'!T$8)^(12/COUNT('1-Kurs'!S$9:S293))-1</f>
        <v>0.10044645656294815</v>
      </c>
      <c r="U281" s="31">
        <f>('1-Kurs'!U293/'1-Kurs'!U$8)^(12/COUNT('1-Kurs'!T$9:T293))-1</f>
        <v>-6.5950443583095875E-2</v>
      </c>
      <c r="V281" s="31">
        <f>('1-Kurs'!V293/'1-Kurs'!V$8)^(12/COUNT('1-Kurs'!U$9:U293))-1</f>
        <v>6.860365676847624E-2</v>
      </c>
      <c r="W281" s="31">
        <f>('1-Kurs'!W293/'1-Kurs'!W$8)^(12/COUNT('1-Kurs'!V$9:V293))-1</f>
        <v>1.5379990184027914E-2</v>
      </c>
      <c r="X281" s="31">
        <f>('1-Kurs'!X293/'1-Kurs'!X$8)^(12/COUNT('1-Kurs'!W$9:W293))-1</f>
        <v>-1.0494481359027974E-2</v>
      </c>
      <c r="Y281" s="31">
        <f>('1-Kurs'!Y293/'1-Kurs'!Y$8)^(12/COUNT('1-Kurs'!X$9:X293))-1</f>
        <v>6.0698746428193395E-2</v>
      </c>
      <c r="Z281" s="31">
        <f>('1-Kurs'!Z293/'1-Kurs'!Z$8)^(12/COUNT('1-Kurs'!Y$9:Y293))-1</f>
        <v>8.6001009484254043E-2</v>
      </c>
      <c r="AA281" s="31">
        <f>('1-Kurs'!AA293/'1-Kurs'!AA$8)^(12/COUNT('1-Kurs'!Z$9:Z293))-1</f>
        <v>8.4710552923220828E-2</v>
      </c>
      <c r="AB281" s="31">
        <f>('1-Kurs'!AB293/'1-Kurs'!AB$8)^(12/COUNT('1-Kurs'!A$9:A293))-1</f>
        <v>5.3406116483507349E-2</v>
      </c>
      <c r="AC281" s="31">
        <f>('1-Kurs'!AC293/'1-Kurs'!AC$8)^(12/COUNT('1-Kurs'!B$9:B293))-1</f>
        <v>3.7374346302387451E-2</v>
      </c>
      <c r="AD281" s="31">
        <f>SUMPRODUCT(B281:AA281,'1-Kurs'!$B$6:$AA$6)</f>
        <v>2.4760491028604358E-2</v>
      </c>
      <c r="AE281" s="31">
        <f t="shared" si="4"/>
        <v>2.8645625454902991E-2</v>
      </c>
    </row>
    <row r="282" spans="1:31" ht="12.75" customHeight="1" outlineLevel="1" x14ac:dyDescent="0.2">
      <c r="A282" s="9">
        <f>'2-artRendite'!A294</f>
        <v>41943</v>
      </c>
      <c r="B282" s="31">
        <f>('1-Kurs'!B294/'1-Kurs'!B$8)^(12/COUNT('1-Kurs'!A$9:A294))-1</f>
        <v>-1.2546583257460275E-2</v>
      </c>
      <c r="C282" s="31">
        <f>('1-Kurs'!C294/'1-Kurs'!C$8)^(12/COUNT('1-Kurs'!B$9:B294))-1</f>
        <v>0.10612032225042123</v>
      </c>
      <c r="D282" s="31">
        <f>('1-Kurs'!D294/'1-Kurs'!D$8)^(12/COUNT('1-Kurs'!C$9:C294))-1</f>
        <v>-2.9501404846947854E-2</v>
      </c>
      <c r="E282" s="31">
        <f>('1-Kurs'!E294/'1-Kurs'!E$8)^(12/COUNT('1-Kurs'!D$9:D294))-1</f>
        <v>8.0007448741834741E-2</v>
      </c>
      <c r="F282" s="31">
        <f>('1-Kurs'!F294/'1-Kurs'!F$8)^(12/COUNT('1-Kurs'!E$9:E294))-1</f>
        <v>-5.3443220758695786E-2</v>
      </c>
      <c r="G282" s="31">
        <f>('1-Kurs'!G294/'1-Kurs'!G$8)^(12/COUNT('1-Kurs'!F$9:F294))-1</f>
        <v>-3.4970444229918352E-2</v>
      </c>
      <c r="H282" s="31">
        <f>('1-Kurs'!H294/'1-Kurs'!H$8)^(12/COUNT('1-Kurs'!G$9:G294))-1</f>
        <v>4.6572764447464055E-2</v>
      </c>
      <c r="I282" s="31">
        <f>('1-Kurs'!I294/'1-Kurs'!I$8)^(12/COUNT('1-Kurs'!H$9:H294))-1</f>
        <v>5.9104820654015455E-2</v>
      </c>
      <c r="J282" s="31">
        <f>('1-Kurs'!J294/'1-Kurs'!J$8)^(12/COUNT('1-Kurs'!I$9:I294))-1</f>
        <v>7.9738842656040809E-3</v>
      </c>
      <c r="K282" s="31">
        <f>('1-Kurs'!K294/'1-Kurs'!K$8)^(12/COUNT('1-Kurs'!J$9:J294))-1</f>
        <v>-6.5075542665819719E-2</v>
      </c>
      <c r="L282" s="31">
        <f>('1-Kurs'!L294/'1-Kurs'!L$8)^(12/COUNT('1-Kurs'!K$9:K294))-1</f>
        <v>2.1780030971929598E-2</v>
      </c>
      <c r="M282" s="31">
        <f>('1-Kurs'!M294/'1-Kurs'!M$8)^(12/COUNT('1-Kurs'!L$9:L294))-1</f>
        <v>-0.14660351734711752</v>
      </c>
      <c r="N282" s="31">
        <f>('1-Kurs'!N294/'1-Kurs'!N$8)^(12/COUNT('1-Kurs'!M$9:M294))-1</f>
        <v>5.2449110419644507E-2</v>
      </c>
      <c r="O282" s="31">
        <f>('1-Kurs'!O294/'1-Kurs'!O$8)^(12/COUNT('1-Kurs'!N$9:N294))-1</f>
        <v>5.3727899356059705E-2</v>
      </c>
      <c r="P282" s="31">
        <f>('1-Kurs'!P294/'1-Kurs'!P$8)^(12/COUNT('1-Kurs'!O$9:O294))-1</f>
        <v>6.8411305023038382E-2</v>
      </c>
      <c r="Q282" s="31">
        <f>('1-Kurs'!Q294/'1-Kurs'!Q$8)^(12/COUNT('1-Kurs'!P$9:P294))-1</f>
        <v>0.12317382883140415</v>
      </c>
      <c r="R282" s="31">
        <f>('1-Kurs'!R294/'1-Kurs'!R$8)^(12/COUNT('1-Kurs'!Q$9:Q294))-1</f>
        <v>-1.2255982825984946E-3</v>
      </c>
      <c r="S282" s="31">
        <f>('1-Kurs'!S294/'1-Kurs'!S$8)^(12/COUNT('1-Kurs'!R$9:R294))-1</f>
        <v>3.8861651226039351E-2</v>
      </c>
      <c r="T282" s="31">
        <f>('1-Kurs'!T294/'1-Kurs'!T$8)^(12/COUNT('1-Kurs'!S$9:S294))-1</f>
        <v>9.4929590570078437E-2</v>
      </c>
      <c r="U282" s="31">
        <f>('1-Kurs'!U294/'1-Kurs'!U$8)^(12/COUNT('1-Kurs'!T$9:T294))-1</f>
        <v>-6.1464308829873748E-2</v>
      </c>
      <c r="V282" s="31">
        <f>('1-Kurs'!V294/'1-Kurs'!V$8)^(12/COUNT('1-Kurs'!U$9:U294))-1</f>
        <v>6.3363561191919882E-2</v>
      </c>
      <c r="W282" s="31">
        <f>('1-Kurs'!W294/'1-Kurs'!W$8)^(12/COUNT('1-Kurs'!V$9:V294))-1</f>
        <v>1.5694982571832439E-2</v>
      </c>
      <c r="X282" s="31">
        <f>('1-Kurs'!X294/'1-Kurs'!X$8)^(12/COUNT('1-Kurs'!W$9:W294))-1</f>
        <v>-1.5821934528546078E-2</v>
      </c>
      <c r="Y282" s="31">
        <f>('1-Kurs'!Y294/'1-Kurs'!Y$8)^(12/COUNT('1-Kurs'!X$9:X294))-1</f>
        <v>5.8371466952944262E-2</v>
      </c>
      <c r="Z282" s="31">
        <f>('1-Kurs'!Z294/'1-Kurs'!Z$8)^(12/COUNT('1-Kurs'!Y$9:Y294))-1</f>
        <v>8.3344208998933134E-2</v>
      </c>
      <c r="AA282" s="31">
        <f>('1-Kurs'!AA294/'1-Kurs'!AA$8)^(12/COUNT('1-Kurs'!Z$9:Z294))-1</f>
        <v>8.2960479972427281E-2</v>
      </c>
      <c r="AB282" s="31">
        <f>('1-Kurs'!AB294/'1-Kurs'!AB$8)^(12/COUNT('1-Kurs'!A$9:A294))-1</f>
        <v>5.3199518044901417E-2</v>
      </c>
      <c r="AC282" s="31">
        <f>('1-Kurs'!AC294/'1-Kurs'!AC$8)^(12/COUNT('1-Kurs'!B$9:B294))-1</f>
        <v>3.6890052453031563E-2</v>
      </c>
      <c r="AD282" s="31">
        <f>SUMPRODUCT(B282:AA282,'1-Kurs'!$B$6:$AA$6)</f>
        <v>2.4469030834562033E-2</v>
      </c>
      <c r="AE282" s="31">
        <f t="shared" si="4"/>
        <v>2.8730487210339384E-2</v>
      </c>
    </row>
    <row r="283" spans="1:31" ht="12.75" customHeight="1" outlineLevel="1" x14ac:dyDescent="0.2">
      <c r="A283" s="9">
        <f>'2-artRendite'!A295</f>
        <v>41971</v>
      </c>
      <c r="B283" s="31">
        <f>('1-Kurs'!B295/'1-Kurs'!B$8)^(12/COUNT('1-Kurs'!A$9:A295))-1</f>
        <v>-1.3306592651373683E-2</v>
      </c>
      <c r="C283" s="31">
        <f>('1-Kurs'!C295/'1-Kurs'!C$8)^(12/COUNT('1-Kurs'!B$9:B295))-1</f>
        <v>9.6110537970503174E-2</v>
      </c>
      <c r="D283" s="31">
        <f>('1-Kurs'!D295/'1-Kurs'!D$8)^(12/COUNT('1-Kurs'!C$9:C295))-1</f>
        <v>-3.0458242178581507E-2</v>
      </c>
      <c r="E283" s="31">
        <f>('1-Kurs'!E295/'1-Kurs'!E$8)^(12/COUNT('1-Kurs'!D$9:D295))-1</f>
        <v>7.6719752435329802E-2</v>
      </c>
      <c r="F283" s="31">
        <f>('1-Kurs'!F295/'1-Kurs'!F$8)^(12/COUNT('1-Kurs'!E$9:E295))-1</f>
        <v>-5.3345390653350755E-2</v>
      </c>
      <c r="G283" s="31">
        <f>('1-Kurs'!G295/'1-Kurs'!G$8)^(12/COUNT('1-Kurs'!F$9:F295))-1</f>
        <v>-3.6790889135443261E-2</v>
      </c>
      <c r="H283" s="31">
        <f>('1-Kurs'!H295/'1-Kurs'!H$8)^(12/COUNT('1-Kurs'!G$9:G295))-1</f>
        <v>4.6520604405577703E-2</v>
      </c>
      <c r="I283" s="31">
        <f>('1-Kurs'!I295/'1-Kurs'!I$8)^(12/COUNT('1-Kurs'!H$9:H295))-1</f>
        <v>5.2335702284886709E-2</v>
      </c>
      <c r="J283" s="31">
        <f>('1-Kurs'!J295/'1-Kurs'!J$8)^(12/COUNT('1-Kurs'!I$9:I295))-1</f>
        <v>1.0965697237729666E-2</v>
      </c>
      <c r="K283" s="31">
        <f>('1-Kurs'!K295/'1-Kurs'!K$8)^(12/COUNT('1-Kurs'!J$9:J295))-1</f>
        <v>-6.4695872627606343E-2</v>
      </c>
      <c r="L283" s="31">
        <f>('1-Kurs'!L295/'1-Kurs'!L$8)^(12/COUNT('1-Kurs'!K$9:K295))-1</f>
        <v>2.2141734692640025E-2</v>
      </c>
      <c r="M283" s="31">
        <f>('1-Kurs'!M295/'1-Kurs'!M$8)^(12/COUNT('1-Kurs'!L$9:L295))-1</f>
        <v>-0.14498632245464704</v>
      </c>
      <c r="N283" s="31">
        <f>('1-Kurs'!N295/'1-Kurs'!N$8)^(12/COUNT('1-Kurs'!M$9:M295))-1</f>
        <v>5.3576285574498783E-2</v>
      </c>
      <c r="O283" s="31">
        <f>('1-Kurs'!O295/'1-Kurs'!O$8)^(12/COUNT('1-Kurs'!N$9:N295))-1</f>
        <v>5.186355217150429E-2</v>
      </c>
      <c r="P283" s="31">
        <f>('1-Kurs'!P295/'1-Kurs'!P$8)^(12/COUNT('1-Kurs'!O$9:O295))-1</f>
        <v>6.6728528296618572E-2</v>
      </c>
      <c r="Q283" s="31">
        <f>('1-Kurs'!Q295/'1-Kurs'!Q$8)^(12/COUNT('1-Kurs'!P$9:P295))-1</f>
        <v>0.12266892739144053</v>
      </c>
      <c r="R283" s="31">
        <f>('1-Kurs'!R295/'1-Kurs'!R$8)^(12/COUNT('1-Kurs'!Q$9:Q295))-1</f>
        <v>-4.6042690627863259E-3</v>
      </c>
      <c r="S283" s="31">
        <f>('1-Kurs'!S295/'1-Kurs'!S$8)^(12/COUNT('1-Kurs'!R$9:R295))-1</f>
        <v>3.7489295573887471E-2</v>
      </c>
      <c r="T283" s="31">
        <f>('1-Kurs'!T295/'1-Kurs'!T$8)^(12/COUNT('1-Kurs'!S$9:S295))-1</f>
        <v>8.7265235431941424E-2</v>
      </c>
      <c r="U283" s="31">
        <f>('1-Kurs'!U295/'1-Kurs'!U$8)^(12/COUNT('1-Kurs'!T$9:T295))-1</f>
        <v>-5.8518786093277431E-2</v>
      </c>
      <c r="V283" s="31">
        <f>('1-Kurs'!V295/'1-Kurs'!V$8)^(12/COUNT('1-Kurs'!U$9:U295))-1</f>
        <v>5.4488999718968145E-2</v>
      </c>
      <c r="W283" s="31">
        <f>('1-Kurs'!W295/'1-Kurs'!W$8)^(12/COUNT('1-Kurs'!V$9:V295))-1</f>
        <v>1.377864038081178E-2</v>
      </c>
      <c r="X283" s="31">
        <f>('1-Kurs'!X295/'1-Kurs'!X$8)^(12/COUNT('1-Kurs'!W$9:W295))-1</f>
        <v>-1.6659209504870764E-2</v>
      </c>
      <c r="Y283" s="31">
        <f>('1-Kurs'!Y295/'1-Kurs'!Y$8)^(12/COUNT('1-Kurs'!X$9:X295))-1</f>
        <v>5.8596292112320647E-2</v>
      </c>
      <c r="Z283" s="31">
        <f>('1-Kurs'!Z295/'1-Kurs'!Z$8)^(12/COUNT('1-Kurs'!Y$9:Y295))-1</f>
        <v>8.2158434010560333E-2</v>
      </c>
      <c r="AA283" s="31">
        <f>('1-Kurs'!AA295/'1-Kurs'!AA$8)^(12/COUNT('1-Kurs'!Z$9:Z295))-1</f>
        <v>8.3981279217438587E-2</v>
      </c>
      <c r="AB283" s="31">
        <f>('1-Kurs'!AB295/'1-Kurs'!AB$8)^(12/COUNT('1-Kurs'!A$9:A295))-1</f>
        <v>5.1625848036666477E-2</v>
      </c>
      <c r="AC283" s="31">
        <f>('1-Kurs'!AC295/'1-Kurs'!AC$8)^(12/COUNT('1-Kurs'!B$9:B295))-1</f>
        <v>3.4960504035978168E-2</v>
      </c>
      <c r="AD283" s="31">
        <f>SUMPRODUCT(B283:AA283,'1-Kurs'!$B$6:$AA$6)</f>
        <v>2.2847074020950788E-2</v>
      </c>
      <c r="AE283" s="31">
        <f t="shared" si="4"/>
        <v>2.8778774015715689E-2</v>
      </c>
    </row>
    <row r="284" spans="1:31" ht="12.75" customHeight="1" outlineLevel="1" x14ac:dyDescent="0.2">
      <c r="A284" s="9">
        <f>'2-artRendite'!A296</f>
        <v>42004</v>
      </c>
      <c r="B284" s="31">
        <f>('1-Kurs'!B296/'1-Kurs'!B$8)^(12/COUNT('1-Kurs'!A$9:A296))-1</f>
        <v>-1.6895505010456557E-2</v>
      </c>
      <c r="C284" s="31">
        <f>('1-Kurs'!C296/'1-Kurs'!C$8)^(12/COUNT('1-Kurs'!B$9:B296))-1</f>
        <v>8.6642524495861295E-2</v>
      </c>
      <c r="D284" s="31">
        <f>('1-Kurs'!D296/'1-Kurs'!D$8)^(12/COUNT('1-Kurs'!C$9:C296))-1</f>
        <v>-3.5105173208599516E-2</v>
      </c>
      <c r="E284" s="31">
        <f>('1-Kurs'!E296/'1-Kurs'!E$8)^(12/COUNT('1-Kurs'!D$9:D296))-1</f>
        <v>7.6120640671781148E-2</v>
      </c>
      <c r="F284" s="31">
        <f>('1-Kurs'!F296/'1-Kurs'!F$8)^(12/COUNT('1-Kurs'!E$9:E296))-1</f>
        <v>-5.233513485806196E-2</v>
      </c>
      <c r="G284" s="31">
        <f>('1-Kurs'!G296/'1-Kurs'!G$8)^(12/COUNT('1-Kurs'!F$9:F296))-1</f>
        <v>-3.6537518268641267E-2</v>
      </c>
      <c r="H284" s="31">
        <f>('1-Kurs'!H296/'1-Kurs'!H$8)^(12/COUNT('1-Kurs'!G$9:G296))-1</f>
        <v>4.6674599142334294E-2</v>
      </c>
      <c r="I284" s="31">
        <f>('1-Kurs'!I296/'1-Kurs'!I$8)^(12/COUNT('1-Kurs'!H$9:H296))-1</f>
        <v>4.5485994348596348E-2</v>
      </c>
      <c r="J284" s="31">
        <f>('1-Kurs'!J296/'1-Kurs'!J$8)^(12/COUNT('1-Kurs'!I$9:I296))-1</f>
        <v>1.0031122277770033E-2</v>
      </c>
      <c r="K284" s="31">
        <f>('1-Kurs'!K296/'1-Kurs'!K$8)^(12/COUNT('1-Kurs'!J$9:J296))-1</f>
        <v>-6.7706354996813767E-2</v>
      </c>
      <c r="L284" s="31">
        <f>('1-Kurs'!L296/'1-Kurs'!L$8)^(12/COUNT('1-Kurs'!K$9:K296))-1</f>
        <v>2.0613739140287635E-2</v>
      </c>
      <c r="M284" s="31">
        <f>('1-Kurs'!M296/'1-Kurs'!M$8)^(12/COUNT('1-Kurs'!L$9:L296))-1</f>
        <v>-0.15657603980395596</v>
      </c>
      <c r="N284" s="31">
        <f>('1-Kurs'!N296/'1-Kurs'!N$8)^(12/COUNT('1-Kurs'!M$9:M296))-1</f>
        <v>5.0139038390531354E-2</v>
      </c>
      <c r="O284" s="31">
        <f>('1-Kurs'!O296/'1-Kurs'!O$8)^(12/COUNT('1-Kurs'!N$9:N296))-1</f>
        <v>5.1801227985647458E-2</v>
      </c>
      <c r="P284" s="31">
        <f>('1-Kurs'!P296/'1-Kurs'!P$8)^(12/COUNT('1-Kurs'!O$9:O296))-1</f>
        <v>6.6551429839245779E-2</v>
      </c>
      <c r="Q284" s="31">
        <f>('1-Kurs'!Q296/'1-Kurs'!Q$8)^(12/COUNT('1-Kurs'!P$9:P296))-1</f>
        <v>0.12141694771152789</v>
      </c>
      <c r="R284" s="31">
        <f>('1-Kurs'!R296/'1-Kurs'!R$8)^(12/COUNT('1-Kurs'!Q$9:Q296))-1</f>
        <v>-5.0621634186412967E-3</v>
      </c>
      <c r="S284" s="31">
        <f>('1-Kurs'!S296/'1-Kurs'!S$8)^(12/COUNT('1-Kurs'!R$9:R296))-1</f>
        <v>3.4289321327029443E-2</v>
      </c>
      <c r="T284" s="31">
        <f>('1-Kurs'!T296/'1-Kurs'!T$8)^(12/COUNT('1-Kurs'!S$9:S296))-1</f>
        <v>7.7261320282783208E-2</v>
      </c>
      <c r="U284" s="31">
        <f>('1-Kurs'!U296/'1-Kurs'!U$8)^(12/COUNT('1-Kurs'!T$9:T296))-1</f>
        <v>-5.7564393060156815E-2</v>
      </c>
      <c r="V284" s="31">
        <f>('1-Kurs'!V296/'1-Kurs'!V$8)^(12/COUNT('1-Kurs'!U$9:U296))-1</f>
        <v>4.4903627729141471E-2</v>
      </c>
      <c r="W284" s="31">
        <f>('1-Kurs'!W296/'1-Kurs'!W$8)^(12/COUNT('1-Kurs'!V$9:V296))-1</f>
        <v>1.2891710266988543E-2</v>
      </c>
      <c r="X284" s="31">
        <f>('1-Kurs'!X296/'1-Kurs'!X$8)^(12/COUNT('1-Kurs'!W$9:W296))-1</f>
        <v>-1.5645685967606848E-2</v>
      </c>
      <c r="Y284" s="31">
        <f>('1-Kurs'!Y296/'1-Kurs'!Y$8)^(12/COUNT('1-Kurs'!X$9:X296))-1</f>
        <v>5.4415502115387149E-2</v>
      </c>
      <c r="Z284" s="31">
        <f>('1-Kurs'!Z296/'1-Kurs'!Z$8)^(12/COUNT('1-Kurs'!Y$9:Y296))-1</f>
        <v>8.1731313764356273E-2</v>
      </c>
      <c r="AA284" s="31">
        <f>('1-Kurs'!AA296/'1-Kurs'!AA$8)^(12/COUNT('1-Kurs'!Z$9:Z296))-1</f>
        <v>8.1750844250403354E-2</v>
      </c>
      <c r="AB284" s="31">
        <f>('1-Kurs'!AB296/'1-Kurs'!AB$8)^(12/COUNT('1-Kurs'!A$9:A296))-1</f>
        <v>4.8706781121000464E-2</v>
      </c>
      <c r="AC284" s="31">
        <f>('1-Kurs'!AC296/'1-Kurs'!AC$8)^(12/COUNT('1-Kurs'!B$9:B296))-1</f>
        <v>3.142226710240914E-2</v>
      </c>
      <c r="AD284" s="31">
        <f>SUMPRODUCT(B284:AA284,'1-Kurs'!$B$6:$AA$6)</f>
        <v>1.9972805197951488E-2</v>
      </c>
      <c r="AE284" s="31">
        <f t="shared" si="4"/>
        <v>2.8733975923048976E-2</v>
      </c>
    </row>
    <row r="285" spans="1:31" ht="12.75" customHeight="1" outlineLevel="1" x14ac:dyDescent="0.2">
      <c r="A285" s="9">
        <f>'2-artRendite'!A297</f>
        <v>42034</v>
      </c>
      <c r="B285" s="31">
        <f>('1-Kurs'!B297/'1-Kurs'!B$8)^(12/COUNT('1-Kurs'!A$9:A297))-1</f>
        <v>-1.6638355964677554E-2</v>
      </c>
      <c r="C285" s="31">
        <f>('1-Kurs'!C297/'1-Kurs'!C$8)^(12/COUNT('1-Kurs'!B$9:B297))-1</f>
        <v>8.1626597782229249E-2</v>
      </c>
      <c r="D285" s="31">
        <f>('1-Kurs'!D297/'1-Kurs'!D$8)^(12/COUNT('1-Kurs'!C$9:C297))-1</f>
        <v>-3.6130890026969342E-2</v>
      </c>
      <c r="E285" s="31">
        <f>('1-Kurs'!E297/'1-Kurs'!E$8)^(12/COUNT('1-Kurs'!D$9:D297))-1</f>
        <v>7.0296931944255681E-2</v>
      </c>
      <c r="F285" s="31">
        <f>('1-Kurs'!F297/'1-Kurs'!F$8)^(12/COUNT('1-Kurs'!E$9:E297))-1</f>
        <v>-5.4925872286358368E-2</v>
      </c>
      <c r="G285" s="31">
        <f>('1-Kurs'!G297/'1-Kurs'!G$8)^(12/COUNT('1-Kurs'!F$9:F297))-1</f>
        <v>-3.702106919665471E-2</v>
      </c>
      <c r="H285" s="31">
        <f>('1-Kurs'!H297/'1-Kurs'!H$8)^(12/COUNT('1-Kurs'!G$9:G297))-1</f>
        <v>4.9841317956967002E-2</v>
      </c>
      <c r="I285" s="31">
        <f>('1-Kurs'!I297/'1-Kurs'!I$8)^(12/COUNT('1-Kurs'!H$9:H297))-1</f>
        <v>4.2456757673743795E-2</v>
      </c>
      <c r="J285" s="31">
        <f>('1-Kurs'!J297/'1-Kurs'!J$8)^(12/COUNT('1-Kurs'!I$9:I297))-1</f>
        <v>3.8046030899812067E-3</v>
      </c>
      <c r="K285" s="31">
        <f>('1-Kurs'!K297/'1-Kurs'!K$8)^(12/COUNT('1-Kurs'!J$9:J297))-1</f>
        <v>-7.2701480913536232E-2</v>
      </c>
      <c r="L285" s="31">
        <f>('1-Kurs'!L297/'1-Kurs'!L$8)^(12/COUNT('1-Kurs'!K$9:K297))-1</f>
        <v>1.7885687372519721E-2</v>
      </c>
      <c r="M285" s="31">
        <f>('1-Kurs'!M297/'1-Kurs'!M$8)^(12/COUNT('1-Kurs'!L$9:L297))-1</f>
        <v>-0.15864844969133829</v>
      </c>
      <c r="N285" s="31">
        <f>('1-Kurs'!N297/'1-Kurs'!N$8)^(12/COUNT('1-Kurs'!M$9:M297))-1</f>
        <v>4.9959423919558432E-2</v>
      </c>
      <c r="O285" s="31">
        <f>('1-Kurs'!O297/'1-Kurs'!O$8)^(12/COUNT('1-Kurs'!N$9:N297))-1</f>
        <v>5.5913765209543165E-2</v>
      </c>
      <c r="P285" s="31">
        <f>('1-Kurs'!P297/'1-Kurs'!P$8)^(12/COUNT('1-Kurs'!O$9:O297))-1</f>
        <v>6.352857119807731E-2</v>
      </c>
      <c r="Q285" s="31">
        <f>('1-Kurs'!Q297/'1-Kurs'!Q$8)^(12/COUNT('1-Kurs'!P$9:P297))-1</f>
        <v>0.11854349183827351</v>
      </c>
      <c r="R285" s="31">
        <f>('1-Kurs'!R297/'1-Kurs'!R$8)^(12/COUNT('1-Kurs'!Q$9:Q297))-1</f>
        <v>-7.8862972303264112E-3</v>
      </c>
      <c r="S285" s="31">
        <f>('1-Kurs'!S297/'1-Kurs'!S$8)^(12/COUNT('1-Kurs'!R$9:R297))-1</f>
        <v>3.4961139870228086E-2</v>
      </c>
      <c r="T285" s="31">
        <f>('1-Kurs'!T297/'1-Kurs'!T$8)^(12/COUNT('1-Kurs'!S$9:S297))-1</f>
        <v>7.6226662319913263E-2</v>
      </c>
      <c r="U285" s="31">
        <f>('1-Kurs'!U297/'1-Kurs'!U$8)^(12/COUNT('1-Kurs'!T$9:T297))-1</f>
        <v>-6.3596397872527244E-2</v>
      </c>
      <c r="V285" s="31">
        <f>('1-Kurs'!V297/'1-Kurs'!V$8)^(12/COUNT('1-Kurs'!U$9:U297))-1</f>
        <v>4.0104747015087483E-2</v>
      </c>
      <c r="W285" s="31">
        <f>('1-Kurs'!W297/'1-Kurs'!W$8)^(12/COUNT('1-Kurs'!V$9:V297))-1</f>
        <v>1.1786792488989173E-2</v>
      </c>
      <c r="X285" s="31">
        <f>('1-Kurs'!X297/'1-Kurs'!X$8)^(12/COUNT('1-Kurs'!W$9:W297))-1</f>
        <v>-1.8753675865846531E-2</v>
      </c>
      <c r="Y285" s="31">
        <f>('1-Kurs'!Y297/'1-Kurs'!Y$8)^(12/COUNT('1-Kurs'!X$9:X297))-1</f>
        <v>5.4158386023767324E-2</v>
      </c>
      <c r="Z285" s="31">
        <f>('1-Kurs'!Z297/'1-Kurs'!Z$8)^(12/COUNT('1-Kurs'!Y$9:Y297))-1</f>
        <v>8.2491919276202808E-2</v>
      </c>
      <c r="AA285" s="31">
        <f>('1-Kurs'!AA297/'1-Kurs'!AA$8)^(12/COUNT('1-Kurs'!Z$9:Z297))-1</f>
        <v>8.0511825920623892E-2</v>
      </c>
      <c r="AB285" s="31">
        <f>('1-Kurs'!AB297/'1-Kurs'!AB$8)^(12/COUNT('1-Kurs'!A$9:A297))-1</f>
        <v>4.6612533996573502E-2</v>
      </c>
      <c r="AC285" s="31">
        <f>('1-Kurs'!AC297/'1-Kurs'!AC$8)^(12/COUNT('1-Kurs'!B$9:B297))-1</f>
        <v>2.9858077953632378E-2</v>
      </c>
      <c r="AD285" s="31">
        <f>SUMPRODUCT(B285:AA285,'1-Kurs'!$B$6:$AA$6)</f>
        <v>1.7992158917374095E-2</v>
      </c>
      <c r="AE285" s="31">
        <f t="shared" si="4"/>
        <v>2.8620375079199407E-2</v>
      </c>
    </row>
    <row r="286" spans="1:31" ht="12.75" customHeight="1" outlineLevel="1" x14ac:dyDescent="0.2">
      <c r="A286" s="9">
        <f>'2-artRendite'!A298</f>
        <v>42062</v>
      </c>
      <c r="B286" s="31">
        <f>('1-Kurs'!B298/'1-Kurs'!B$8)^(12/COUNT('1-Kurs'!A$9:A298))-1</f>
        <v>-1.7728707053615178E-2</v>
      </c>
      <c r="C286" s="31">
        <f>('1-Kurs'!C298/'1-Kurs'!C$8)^(12/COUNT('1-Kurs'!B$9:B298))-1</f>
        <v>8.7535129684636281E-2</v>
      </c>
      <c r="D286" s="31">
        <f>('1-Kurs'!D298/'1-Kurs'!D$8)^(12/COUNT('1-Kurs'!C$9:C298))-1</f>
        <v>-4.2326881026483631E-2</v>
      </c>
      <c r="E286" s="31">
        <f>('1-Kurs'!E298/'1-Kurs'!E$8)^(12/COUNT('1-Kurs'!D$9:D298))-1</f>
        <v>7.342107641345752E-2</v>
      </c>
      <c r="F286" s="31">
        <f>('1-Kurs'!F298/'1-Kurs'!F$8)^(12/COUNT('1-Kurs'!E$9:E298))-1</f>
        <v>-5.3171953131558314E-2</v>
      </c>
      <c r="G286" s="31">
        <f>('1-Kurs'!G298/'1-Kurs'!G$8)^(12/COUNT('1-Kurs'!F$9:F298))-1</f>
        <v>-3.3483128020720065E-2</v>
      </c>
      <c r="H286" s="31">
        <f>('1-Kurs'!H298/'1-Kurs'!H$8)^(12/COUNT('1-Kurs'!G$9:G298))-1</f>
        <v>4.7363931100417256E-2</v>
      </c>
      <c r="I286" s="31">
        <f>('1-Kurs'!I298/'1-Kurs'!I$8)^(12/COUNT('1-Kurs'!H$9:H298))-1</f>
        <v>4.8607300289198241E-2</v>
      </c>
      <c r="J286" s="31">
        <f>('1-Kurs'!J298/'1-Kurs'!J$8)^(12/COUNT('1-Kurs'!I$9:I298))-1</f>
        <v>3.5749298918377193E-3</v>
      </c>
      <c r="K286" s="31">
        <f>('1-Kurs'!K298/'1-Kurs'!K$8)^(12/COUNT('1-Kurs'!J$9:J298))-1</f>
        <v>-7.5079980735661467E-2</v>
      </c>
      <c r="L286" s="31">
        <f>('1-Kurs'!L298/'1-Kurs'!L$8)^(12/COUNT('1-Kurs'!K$9:K298))-1</f>
        <v>1.766474991008149E-2</v>
      </c>
      <c r="M286" s="31">
        <f>('1-Kurs'!M298/'1-Kurs'!M$8)^(12/COUNT('1-Kurs'!L$9:L298))-1</f>
        <v>-0.15796895777792419</v>
      </c>
      <c r="N286" s="31">
        <f>('1-Kurs'!N298/'1-Kurs'!N$8)^(12/COUNT('1-Kurs'!M$9:M298))-1</f>
        <v>4.6544809589753378E-2</v>
      </c>
      <c r="O286" s="31">
        <f>('1-Kurs'!O298/'1-Kurs'!O$8)^(12/COUNT('1-Kurs'!N$9:N298))-1</f>
        <v>5.3922247700189718E-2</v>
      </c>
      <c r="P286" s="31">
        <f>('1-Kurs'!P298/'1-Kurs'!P$8)^(12/COUNT('1-Kurs'!O$9:O298))-1</f>
        <v>6.6214538281151425E-2</v>
      </c>
      <c r="Q286" s="31">
        <f>('1-Kurs'!Q298/'1-Kurs'!Q$8)^(12/COUNT('1-Kurs'!P$9:P298))-1</f>
        <v>0.12080797636870488</v>
      </c>
      <c r="R286" s="31">
        <f>('1-Kurs'!R298/'1-Kurs'!R$8)^(12/COUNT('1-Kurs'!Q$9:Q298))-1</f>
        <v>-4.26921519025103E-3</v>
      </c>
      <c r="S286" s="31">
        <f>('1-Kurs'!S298/'1-Kurs'!S$8)^(12/COUNT('1-Kurs'!R$9:R298))-1</f>
        <v>3.1898280188382699E-2</v>
      </c>
      <c r="T286" s="31">
        <f>('1-Kurs'!T298/'1-Kurs'!T$8)^(12/COUNT('1-Kurs'!S$9:S298))-1</f>
        <v>8.1947817098706688E-2</v>
      </c>
      <c r="U286" s="31">
        <f>('1-Kurs'!U298/'1-Kurs'!U$8)^(12/COUNT('1-Kurs'!T$9:T298))-1</f>
        <v>-6.2593329662604669E-2</v>
      </c>
      <c r="V286" s="31">
        <f>('1-Kurs'!V298/'1-Kurs'!V$8)^(12/COUNT('1-Kurs'!U$9:U298))-1</f>
        <v>4.1573317746885774E-2</v>
      </c>
      <c r="W286" s="31">
        <f>('1-Kurs'!W298/'1-Kurs'!W$8)^(12/COUNT('1-Kurs'!V$9:V298))-1</f>
        <v>1.0418852834971348E-2</v>
      </c>
      <c r="X286" s="31">
        <f>('1-Kurs'!X298/'1-Kurs'!X$8)^(12/COUNT('1-Kurs'!W$9:W298))-1</f>
        <v>-1.4024167362704065E-2</v>
      </c>
      <c r="Y286" s="31">
        <f>('1-Kurs'!Y298/'1-Kurs'!Y$8)^(12/COUNT('1-Kurs'!X$9:X298))-1</f>
        <v>5.068148149756202E-2</v>
      </c>
      <c r="Z286" s="31">
        <f>('1-Kurs'!Z298/'1-Kurs'!Z$8)^(12/COUNT('1-Kurs'!Y$9:Y298))-1</f>
        <v>8.0254539073764786E-2</v>
      </c>
      <c r="AA286" s="31">
        <f>('1-Kurs'!AA298/'1-Kurs'!AA$8)^(12/COUNT('1-Kurs'!Z$9:Z298))-1</f>
        <v>7.7645318562024945E-2</v>
      </c>
      <c r="AB286" s="31">
        <f>('1-Kurs'!AB298/'1-Kurs'!AB$8)^(12/COUNT('1-Kurs'!A$9:A298))-1</f>
        <v>4.7076688158558477E-2</v>
      </c>
      <c r="AC286" s="31">
        <f>('1-Kurs'!AC298/'1-Kurs'!AC$8)^(12/COUNT('1-Kurs'!B$9:B298))-1</f>
        <v>3.0838042471332816E-2</v>
      </c>
      <c r="AD286" s="31">
        <f>SUMPRODUCT(B286:AA286,'1-Kurs'!$B$6:$AA$6)</f>
        <v>1.8439614471930911E-2</v>
      </c>
      <c r="AE286" s="31">
        <f t="shared" si="4"/>
        <v>2.8637073686627566E-2</v>
      </c>
    </row>
    <row r="287" spans="1:31" ht="12.75" customHeight="1" outlineLevel="1" x14ac:dyDescent="0.2">
      <c r="A287" s="9">
        <f>'2-artRendite'!A299</f>
        <v>42094</v>
      </c>
      <c r="B287" s="31">
        <f>('1-Kurs'!B299/'1-Kurs'!B$8)^(12/COUNT('1-Kurs'!A$9:A299))-1</f>
        <v>-1.845071608614568E-2</v>
      </c>
      <c r="C287" s="31">
        <f>('1-Kurs'!C299/'1-Kurs'!C$8)^(12/COUNT('1-Kurs'!B$9:B299))-1</f>
        <v>8.1363401801564761E-2</v>
      </c>
      <c r="D287" s="31">
        <f>('1-Kurs'!D299/'1-Kurs'!D$8)^(12/COUNT('1-Kurs'!C$9:C299))-1</f>
        <v>-4.4377732227504629E-2</v>
      </c>
      <c r="E287" s="31">
        <f>('1-Kurs'!E299/'1-Kurs'!E$8)^(12/COUNT('1-Kurs'!D$9:D299))-1</f>
        <v>7.3951277487385392E-2</v>
      </c>
      <c r="F287" s="31">
        <f>('1-Kurs'!F299/'1-Kurs'!F$8)^(12/COUNT('1-Kurs'!E$9:E299))-1</f>
        <v>-5.4717538315732228E-2</v>
      </c>
      <c r="G287" s="31">
        <f>('1-Kurs'!G299/'1-Kurs'!G$8)^(12/COUNT('1-Kurs'!F$9:F299))-1</f>
        <v>-3.4508117963485074E-2</v>
      </c>
      <c r="H287" s="31">
        <f>('1-Kurs'!H299/'1-Kurs'!H$8)^(12/COUNT('1-Kurs'!G$9:G299))-1</f>
        <v>4.6082415947002353E-2</v>
      </c>
      <c r="I287" s="31">
        <f>('1-Kurs'!I299/'1-Kurs'!I$8)^(12/COUNT('1-Kurs'!H$9:H299))-1</f>
        <v>4.3078267053492825E-2</v>
      </c>
      <c r="J287" s="31">
        <f>('1-Kurs'!J299/'1-Kurs'!J$8)^(12/COUNT('1-Kurs'!I$9:I299))-1</f>
        <v>5.0524773415236979E-3</v>
      </c>
      <c r="K287" s="31">
        <f>('1-Kurs'!K299/'1-Kurs'!K$8)^(12/COUNT('1-Kurs'!J$9:J299))-1</f>
        <v>-7.7394990736289637E-2</v>
      </c>
      <c r="L287" s="31">
        <f>('1-Kurs'!L299/'1-Kurs'!L$8)^(12/COUNT('1-Kurs'!K$9:K299))-1</f>
        <v>2.0108978028115398E-2</v>
      </c>
      <c r="M287" s="31">
        <f>('1-Kurs'!M299/'1-Kurs'!M$8)^(12/COUNT('1-Kurs'!L$9:L299))-1</f>
        <v>-0.15915124426998095</v>
      </c>
      <c r="N287" s="31">
        <f>('1-Kurs'!N299/'1-Kurs'!N$8)^(12/COUNT('1-Kurs'!M$9:M299))-1</f>
        <v>4.0768997753994451E-2</v>
      </c>
      <c r="O287" s="31">
        <f>('1-Kurs'!O299/'1-Kurs'!O$8)^(12/COUNT('1-Kurs'!N$9:N299))-1</f>
        <v>5.3837792754356961E-2</v>
      </c>
      <c r="P287" s="31">
        <f>('1-Kurs'!P299/'1-Kurs'!P$8)^(12/COUNT('1-Kurs'!O$9:O299))-1</f>
        <v>6.3417765664665504E-2</v>
      </c>
      <c r="Q287" s="31">
        <f>('1-Kurs'!Q299/'1-Kurs'!Q$8)^(12/COUNT('1-Kurs'!P$9:P299))-1</f>
        <v>0.11821739134993381</v>
      </c>
      <c r="R287" s="31">
        <f>('1-Kurs'!R299/'1-Kurs'!R$8)^(12/COUNT('1-Kurs'!Q$9:Q299))-1</f>
        <v>-7.5691883977376806E-3</v>
      </c>
      <c r="S287" s="31">
        <f>('1-Kurs'!S299/'1-Kurs'!S$8)^(12/COUNT('1-Kurs'!R$9:R299))-1</f>
        <v>2.5702896801918396E-2</v>
      </c>
      <c r="T287" s="31">
        <f>('1-Kurs'!T299/'1-Kurs'!T$8)^(12/COUNT('1-Kurs'!S$9:S299))-1</f>
        <v>7.688234406080463E-2</v>
      </c>
      <c r="U287" s="31">
        <f>('1-Kurs'!U299/'1-Kurs'!U$8)^(12/COUNT('1-Kurs'!T$9:T299))-1</f>
        <v>-6.2478676219990148E-2</v>
      </c>
      <c r="V287" s="31">
        <f>('1-Kurs'!V299/'1-Kurs'!V$8)^(12/COUNT('1-Kurs'!U$9:U299))-1</f>
        <v>3.7523415485897438E-2</v>
      </c>
      <c r="W287" s="31">
        <f>('1-Kurs'!W299/'1-Kurs'!W$8)^(12/COUNT('1-Kurs'!V$9:V299))-1</f>
        <v>1.0690600576718667E-2</v>
      </c>
      <c r="X287" s="31">
        <f>('1-Kurs'!X299/'1-Kurs'!X$8)^(12/COUNT('1-Kurs'!W$9:W299))-1</f>
        <v>-1.8480546409185949E-2</v>
      </c>
      <c r="Y287" s="31">
        <f>('1-Kurs'!Y299/'1-Kurs'!Y$8)^(12/COUNT('1-Kurs'!X$9:X299))-1</f>
        <v>5.2784439960968488E-2</v>
      </c>
      <c r="Z287" s="31">
        <f>('1-Kurs'!Z299/'1-Kurs'!Z$8)^(12/COUNT('1-Kurs'!Y$9:Y299))-1</f>
        <v>7.827757081738107E-2</v>
      </c>
      <c r="AA287" s="31">
        <f>('1-Kurs'!AA299/'1-Kurs'!AA$8)^(12/COUNT('1-Kurs'!Z$9:Z299))-1</f>
        <v>7.3861207403834728E-2</v>
      </c>
      <c r="AB287" s="31">
        <f>('1-Kurs'!AB299/'1-Kurs'!AB$8)^(12/COUNT('1-Kurs'!A$9:A299))-1</f>
        <v>4.4895112776595525E-2</v>
      </c>
      <c r="AC287" s="31">
        <f>('1-Kurs'!AC299/'1-Kurs'!AC$8)^(12/COUNT('1-Kurs'!B$9:B299))-1</f>
        <v>2.8491673064662715E-2</v>
      </c>
      <c r="AD287" s="31">
        <f>SUMPRODUCT(B287:AA287,'1-Kurs'!$B$6:$AA$6)</f>
        <v>1.6325864987057948E-2</v>
      </c>
      <c r="AE287" s="31">
        <f t="shared" si="4"/>
        <v>2.8569247789537577E-2</v>
      </c>
    </row>
    <row r="288" spans="1:31" ht="12.75" customHeight="1" outlineLevel="1" x14ac:dyDescent="0.2">
      <c r="A288" s="9">
        <f>'2-artRendite'!A300</f>
        <v>42124</v>
      </c>
      <c r="B288" s="31">
        <f>('1-Kurs'!B300/'1-Kurs'!B$8)^(12/COUNT('1-Kurs'!A$9:A300))-1</f>
        <v>-1.5421328605451201E-2</v>
      </c>
      <c r="C288" s="31">
        <f>('1-Kurs'!C300/'1-Kurs'!C$8)^(12/COUNT('1-Kurs'!B$9:B300))-1</f>
        <v>8.8516628996849755E-2</v>
      </c>
      <c r="D288" s="31">
        <f>('1-Kurs'!D300/'1-Kurs'!D$8)^(12/COUNT('1-Kurs'!C$9:C300))-1</f>
        <v>-4.3653877565889232E-2</v>
      </c>
      <c r="E288" s="31">
        <f>('1-Kurs'!E300/'1-Kurs'!E$8)^(12/COUNT('1-Kurs'!D$9:D300))-1</f>
        <v>7.5958188822516703E-2</v>
      </c>
      <c r="F288" s="31">
        <f>('1-Kurs'!F300/'1-Kurs'!F$8)^(12/COUNT('1-Kurs'!E$9:E300))-1</f>
        <v>-5.6367866627258123E-2</v>
      </c>
      <c r="G288" s="31">
        <f>('1-Kurs'!G300/'1-Kurs'!G$8)^(12/COUNT('1-Kurs'!F$9:F300))-1</f>
        <v>-3.1568197334514769E-2</v>
      </c>
      <c r="H288" s="31">
        <f>('1-Kurs'!H300/'1-Kurs'!H$8)^(12/COUNT('1-Kurs'!G$9:G300))-1</f>
        <v>4.589285384403774E-2</v>
      </c>
      <c r="I288" s="31">
        <f>('1-Kurs'!I300/'1-Kurs'!I$8)^(12/COUNT('1-Kurs'!H$9:H300))-1</f>
        <v>4.9000645221324968E-2</v>
      </c>
      <c r="J288" s="31">
        <f>('1-Kurs'!J300/'1-Kurs'!J$8)^(12/COUNT('1-Kurs'!I$9:I300))-1</f>
        <v>2.3007521868123604E-5</v>
      </c>
      <c r="K288" s="31">
        <f>('1-Kurs'!K300/'1-Kurs'!K$8)^(12/COUNT('1-Kurs'!J$9:J300))-1</f>
        <v>-7.4420741588243633E-2</v>
      </c>
      <c r="L288" s="31">
        <f>('1-Kurs'!L300/'1-Kurs'!L$8)^(12/COUNT('1-Kurs'!K$9:K300))-1</f>
        <v>1.9311886794943556E-2</v>
      </c>
      <c r="M288" s="31">
        <f>('1-Kurs'!M300/'1-Kurs'!M$8)^(12/COUNT('1-Kurs'!L$9:L300))-1</f>
        <v>-0.15798930811277168</v>
      </c>
      <c r="N288" s="31">
        <f>('1-Kurs'!N300/'1-Kurs'!N$8)^(12/COUNT('1-Kurs'!M$9:M300))-1</f>
        <v>4.5669151354659876E-2</v>
      </c>
      <c r="O288" s="31">
        <f>('1-Kurs'!O300/'1-Kurs'!O$8)^(12/COUNT('1-Kurs'!N$9:N300))-1</f>
        <v>5.2357775969750886E-2</v>
      </c>
      <c r="P288" s="31">
        <f>('1-Kurs'!P300/'1-Kurs'!P$8)^(12/COUNT('1-Kurs'!O$9:O300))-1</f>
        <v>6.3117681022735628E-2</v>
      </c>
      <c r="Q288" s="31">
        <f>('1-Kurs'!Q300/'1-Kurs'!Q$8)^(12/COUNT('1-Kurs'!P$9:P300))-1</f>
        <v>0.11625321128068511</v>
      </c>
      <c r="R288" s="31">
        <f>('1-Kurs'!R300/'1-Kurs'!R$8)^(12/COUNT('1-Kurs'!Q$9:Q300))-1</f>
        <v>-6.133465086057388E-3</v>
      </c>
      <c r="S288" s="31">
        <f>('1-Kurs'!S300/'1-Kurs'!S$8)^(12/COUNT('1-Kurs'!R$9:R300))-1</f>
        <v>3.0143827072427909E-2</v>
      </c>
      <c r="T288" s="31">
        <f>('1-Kurs'!T300/'1-Kurs'!T$8)^(12/COUNT('1-Kurs'!S$9:S300))-1</f>
        <v>8.278790530996849E-2</v>
      </c>
      <c r="U288" s="31">
        <f>('1-Kurs'!U300/'1-Kurs'!U$8)^(12/COUNT('1-Kurs'!T$9:T300))-1</f>
        <v>-6.5089004903029823E-2</v>
      </c>
      <c r="V288" s="31">
        <f>('1-Kurs'!V300/'1-Kurs'!V$8)^(12/COUNT('1-Kurs'!U$9:U300))-1</f>
        <v>4.5489236330551241E-2</v>
      </c>
      <c r="W288" s="31">
        <f>('1-Kurs'!W300/'1-Kurs'!W$8)^(12/COUNT('1-Kurs'!V$9:V300))-1</f>
        <v>1.5697583599625142E-2</v>
      </c>
      <c r="X288" s="31">
        <f>('1-Kurs'!X300/'1-Kurs'!X$8)^(12/COUNT('1-Kurs'!W$9:W300))-1</f>
        <v>-1.4905188957300863E-2</v>
      </c>
      <c r="Y288" s="31">
        <f>('1-Kurs'!Y300/'1-Kurs'!Y$8)^(12/COUNT('1-Kurs'!X$9:X300))-1</f>
        <v>5.9106499703694526E-2</v>
      </c>
      <c r="Z288" s="31">
        <f>('1-Kurs'!Z300/'1-Kurs'!Z$8)^(12/COUNT('1-Kurs'!Y$9:Y300))-1</f>
        <v>7.788385339138193E-2</v>
      </c>
      <c r="AA288" s="31">
        <f>('1-Kurs'!AA300/'1-Kurs'!AA$8)^(12/COUNT('1-Kurs'!Z$9:Z300))-1</f>
        <v>7.2028422144245541E-2</v>
      </c>
      <c r="AB288" s="31">
        <f>('1-Kurs'!AB300/'1-Kurs'!AB$8)^(12/COUNT('1-Kurs'!A$9:A300))-1</f>
        <v>4.6843982625932368E-2</v>
      </c>
      <c r="AC288" s="31">
        <f>('1-Kurs'!AC300/'1-Kurs'!AC$8)^(12/COUNT('1-Kurs'!B$9:B300))-1</f>
        <v>3.0751776376081841E-2</v>
      </c>
      <c r="AD288" s="31">
        <f>SUMPRODUCT(B288:AA288,'1-Kurs'!$B$6:$AA$6)</f>
        <v>1.8218822292336557E-2</v>
      </c>
      <c r="AE288" s="31">
        <f t="shared" si="4"/>
        <v>2.8625160333595811E-2</v>
      </c>
    </row>
    <row r="289" spans="1:31" ht="12.75" customHeight="1" outlineLevel="1" x14ac:dyDescent="0.2">
      <c r="A289" s="9">
        <f>'2-artRendite'!A301</f>
        <v>42152</v>
      </c>
      <c r="B289" s="31">
        <f>('1-Kurs'!B301/'1-Kurs'!B$8)^(12/COUNT('1-Kurs'!A$9:A301))-1</f>
        <v>-1.9053320713545707E-2</v>
      </c>
      <c r="C289" s="31">
        <f>('1-Kurs'!C301/'1-Kurs'!C$8)^(12/COUNT('1-Kurs'!B$9:B301))-1</f>
        <v>8.4928509875131564E-2</v>
      </c>
      <c r="D289" s="31">
        <f>('1-Kurs'!D301/'1-Kurs'!D$8)^(12/COUNT('1-Kurs'!C$9:C301))-1</f>
        <v>-4.7173084629140716E-2</v>
      </c>
      <c r="E289" s="31">
        <f>('1-Kurs'!E301/'1-Kurs'!E$8)^(12/COUNT('1-Kurs'!D$9:D301))-1</f>
        <v>7.3836801625291049E-2</v>
      </c>
      <c r="F289" s="31">
        <f>('1-Kurs'!F301/'1-Kurs'!F$8)^(12/COUNT('1-Kurs'!E$9:E301))-1</f>
        <v>-5.7549153254309982E-2</v>
      </c>
      <c r="G289" s="31">
        <f>('1-Kurs'!G301/'1-Kurs'!G$8)^(12/COUNT('1-Kurs'!F$9:F301))-1</f>
        <v>-3.3590036607357154E-2</v>
      </c>
      <c r="H289" s="31">
        <f>('1-Kurs'!H301/'1-Kurs'!H$8)^(12/COUNT('1-Kurs'!G$9:G301))-1</f>
        <v>4.5927139378178383E-2</v>
      </c>
      <c r="I289" s="31">
        <f>('1-Kurs'!I301/'1-Kurs'!I$8)^(12/COUNT('1-Kurs'!H$9:H301))-1</f>
        <v>4.6319011776470242E-2</v>
      </c>
      <c r="J289" s="31">
        <f>('1-Kurs'!J301/'1-Kurs'!J$8)^(12/COUNT('1-Kurs'!I$9:I301))-1</f>
        <v>9.3699297743432552E-4</v>
      </c>
      <c r="K289" s="31">
        <f>('1-Kurs'!K301/'1-Kurs'!K$8)^(12/COUNT('1-Kurs'!J$9:J301))-1</f>
        <v>-7.2604572279955426E-2</v>
      </c>
      <c r="L289" s="31">
        <f>('1-Kurs'!L301/'1-Kurs'!L$8)^(12/COUNT('1-Kurs'!K$9:K301))-1</f>
        <v>2.0498493758704495E-2</v>
      </c>
      <c r="M289" s="31">
        <f>('1-Kurs'!M301/'1-Kurs'!M$8)^(12/COUNT('1-Kurs'!L$9:L301))-1</f>
        <v>-0.15869509677386218</v>
      </c>
      <c r="N289" s="31">
        <f>('1-Kurs'!N301/'1-Kurs'!N$8)^(12/COUNT('1-Kurs'!M$9:M301))-1</f>
        <v>4.1789257925294532E-2</v>
      </c>
      <c r="O289" s="31">
        <f>('1-Kurs'!O301/'1-Kurs'!O$8)^(12/COUNT('1-Kurs'!N$9:N301))-1</f>
        <v>5.3530970964505098E-2</v>
      </c>
      <c r="P289" s="31">
        <f>('1-Kurs'!P301/'1-Kurs'!P$8)^(12/COUNT('1-Kurs'!O$9:O301))-1</f>
        <v>6.0609409337275322E-2</v>
      </c>
      <c r="Q289" s="31">
        <f>('1-Kurs'!Q301/'1-Kurs'!Q$8)^(12/COUNT('1-Kurs'!P$9:P301))-1</f>
        <v>0.11417254874681571</v>
      </c>
      <c r="R289" s="31">
        <f>('1-Kurs'!R301/'1-Kurs'!R$8)^(12/COUNT('1-Kurs'!Q$9:Q301))-1</f>
        <v>-5.5880280849556208E-3</v>
      </c>
      <c r="S289" s="31">
        <f>('1-Kurs'!S301/'1-Kurs'!S$8)^(12/COUNT('1-Kurs'!R$9:R301))-1</f>
        <v>2.5880146062895681E-2</v>
      </c>
      <c r="T289" s="31">
        <f>('1-Kurs'!T301/'1-Kurs'!T$8)^(12/COUNT('1-Kurs'!S$9:S301))-1</f>
        <v>8.1180555493141071E-2</v>
      </c>
      <c r="U289" s="31">
        <f>('1-Kurs'!U301/'1-Kurs'!U$8)^(12/COUNT('1-Kurs'!T$9:T301))-1</f>
        <v>-6.3699493604768787E-2</v>
      </c>
      <c r="V289" s="31">
        <f>('1-Kurs'!V301/'1-Kurs'!V$8)^(12/COUNT('1-Kurs'!U$9:U301))-1</f>
        <v>4.314148475186208E-2</v>
      </c>
      <c r="W289" s="31">
        <f>('1-Kurs'!W301/'1-Kurs'!W$8)^(12/COUNT('1-Kurs'!V$9:V301))-1</f>
        <v>1.3359608392307321E-2</v>
      </c>
      <c r="X289" s="31">
        <f>('1-Kurs'!X301/'1-Kurs'!X$8)^(12/COUNT('1-Kurs'!W$9:W301))-1</f>
        <v>-1.252081940765748E-2</v>
      </c>
      <c r="Y289" s="31">
        <f>('1-Kurs'!Y301/'1-Kurs'!Y$8)^(12/COUNT('1-Kurs'!X$9:X301))-1</f>
        <v>5.6162906316328698E-2</v>
      </c>
      <c r="Z289" s="31">
        <f>('1-Kurs'!Z301/'1-Kurs'!Z$8)^(12/COUNT('1-Kurs'!Y$9:Y301))-1</f>
        <v>7.6666297346156043E-2</v>
      </c>
      <c r="AA289" s="31">
        <f>('1-Kurs'!AA301/'1-Kurs'!AA$8)^(12/COUNT('1-Kurs'!Z$9:Z301))-1</f>
        <v>7.0420833430374419E-2</v>
      </c>
      <c r="AB289" s="31">
        <f>('1-Kurs'!AB301/'1-Kurs'!AB$8)^(12/COUNT('1-Kurs'!A$9:A301))-1</f>
        <v>4.5440848685829094E-2</v>
      </c>
      <c r="AC289" s="31">
        <f>('1-Kurs'!AC301/'1-Kurs'!AC$8)^(12/COUNT('1-Kurs'!B$9:B301))-1</f>
        <v>2.9159933256881709E-2</v>
      </c>
      <c r="AD289" s="31">
        <f>SUMPRODUCT(B289:AA289,'1-Kurs'!$B$6:$AA$6)</f>
        <v>1.6880283184715881E-2</v>
      </c>
      <c r="AE289" s="31">
        <f t="shared" ref="AE289" si="5">AB289-AD289</f>
        <v>2.8560565501113213E-2</v>
      </c>
    </row>
    <row r="290" spans="1:31" ht="12.75" customHeight="1" outlineLevel="1" x14ac:dyDescent="0.2">
      <c r="D290" s="1"/>
      <c r="M290" s="1"/>
      <c r="W290" s="1"/>
      <c r="X290" s="1"/>
      <c r="Y290" s="1"/>
      <c r="Z290" s="1"/>
      <c r="AA290" s="1"/>
      <c r="AB290" s="1"/>
      <c r="AC290" s="1"/>
    </row>
    <row r="291" spans="1:31" ht="12.75" customHeight="1" outlineLevel="1" x14ac:dyDescent="0.2">
      <c r="D291" s="1"/>
      <c r="M291" s="1"/>
      <c r="W291" s="1"/>
      <c r="X291" s="1"/>
      <c r="Y291" s="1"/>
      <c r="Z291" s="1"/>
      <c r="AA291" s="1"/>
      <c r="AB291" s="1"/>
      <c r="AC291" s="1"/>
    </row>
    <row r="292" spans="1:31" ht="12.75" customHeight="1" outlineLevel="1" x14ac:dyDescent="0.2">
      <c r="D292" s="1"/>
      <c r="M292" s="1"/>
      <c r="W292" s="1"/>
      <c r="X292" s="1"/>
      <c r="Y292" s="1"/>
      <c r="Z292" s="1"/>
      <c r="AA292" s="1"/>
      <c r="AB292" s="1"/>
      <c r="AC292" s="1"/>
    </row>
    <row r="293" spans="1:31" ht="12.75" customHeight="1" outlineLevel="1" x14ac:dyDescent="0.2">
      <c r="D293" s="1"/>
      <c r="M293" s="1"/>
      <c r="W293" s="1"/>
      <c r="X293" s="1"/>
      <c r="Y293" s="1"/>
      <c r="Z293" s="1"/>
      <c r="AA293" s="1"/>
      <c r="AB293" s="1"/>
      <c r="AC293" s="1"/>
    </row>
    <row r="294" spans="1:31" ht="12.75" customHeight="1" outlineLevel="1" x14ac:dyDescent="0.2">
      <c r="D294" s="1"/>
      <c r="M294" s="1"/>
      <c r="W294" s="1"/>
      <c r="X294" s="1"/>
      <c r="Y294" s="1"/>
      <c r="Z294" s="1"/>
      <c r="AA294" s="1"/>
      <c r="AB294" s="1"/>
      <c r="AC294" s="1"/>
    </row>
    <row r="295" spans="1:31" ht="12.75" customHeight="1" outlineLevel="1" x14ac:dyDescent="0.2">
      <c r="D295" s="1"/>
      <c r="M295" s="1"/>
      <c r="W295" s="1"/>
      <c r="X295" s="1"/>
      <c r="Y295" s="1"/>
      <c r="Z295" s="1"/>
      <c r="AA295" s="1"/>
      <c r="AB295" s="1"/>
      <c r="AC295" s="1"/>
    </row>
    <row r="296" spans="1:31" ht="12.75" customHeight="1" outlineLevel="1" x14ac:dyDescent="0.2">
      <c r="D296" s="1"/>
      <c r="M296" s="1"/>
      <c r="W296" s="1"/>
      <c r="X296" s="1"/>
      <c r="Y296" s="1"/>
      <c r="Z296" s="1"/>
      <c r="AA296" s="1"/>
      <c r="AB296" s="1"/>
      <c r="AC296" s="1"/>
    </row>
    <row r="297" spans="1:31" ht="12.75" customHeight="1" outlineLevel="1" x14ac:dyDescent="0.2">
      <c r="D297" s="1"/>
      <c r="M297" s="1"/>
      <c r="W297" s="1"/>
      <c r="X297" s="1"/>
      <c r="Y297" s="1"/>
      <c r="Z297" s="1"/>
      <c r="AA297" s="1"/>
      <c r="AB297" s="1"/>
      <c r="AC297" s="1"/>
    </row>
    <row r="298" spans="1:31" ht="12.75" customHeight="1" outlineLevel="1" x14ac:dyDescent="0.2">
      <c r="D298" s="1"/>
      <c r="M298" s="1"/>
      <c r="W298" s="1"/>
      <c r="X298" s="1"/>
      <c r="Y298" s="1"/>
      <c r="Z298" s="1"/>
      <c r="AA298" s="1"/>
      <c r="AB298" s="1"/>
      <c r="AC298" s="1"/>
    </row>
    <row r="299" spans="1:31" ht="12.75" customHeight="1" outlineLevel="1" x14ac:dyDescent="0.2">
      <c r="D299" s="1"/>
      <c r="M299" s="1"/>
      <c r="W299" s="1"/>
      <c r="X299" s="1"/>
      <c r="Y299" s="1"/>
      <c r="Z299" s="1"/>
      <c r="AA299" s="1"/>
      <c r="AB299" s="1"/>
      <c r="AC299" s="1"/>
    </row>
    <row r="300" spans="1:31" ht="12.75" customHeight="1" outlineLevel="1" x14ac:dyDescent="0.2">
      <c r="D300" s="1"/>
      <c r="M300" s="1"/>
      <c r="W300" s="1"/>
      <c r="X300" s="1"/>
      <c r="Y300" s="1"/>
      <c r="Z300" s="1"/>
      <c r="AA300" s="1"/>
      <c r="AB300" s="1"/>
      <c r="AC300" s="1"/>
    </row>
    <row r="301" spans="1:31" ht="12.75" customHeight="1" outlineLevel="1" x14ac:dyDescent="0.2">
      <c r="D301" s="1"/>
      <c r="M301" s="1"/>
      <c r="W301" s="1"/>
      <c r="X301" s="1"/>
      <c r="Y301" s="1"/>
      <c r="Z301" s="1"/>
      <c r="AA301" s="1"/>
      <c r="AB301" s="1"/>
      <c r="AC301" s="1"/>
    </row>
    <row r="302" spans="1:31" ht="12.75" customHeight="1" outlineLevel="1" x14ac:dyDescent="0.2">
      <c r="D302" s="1"/>
      <c r="M302" s="1"/>
      <c r="W302" s="1"/>
      <c r="X302" s="1"/>
      <c r="Y302" s="1"/>
      <c r="Z302" s="1"/>
      <c r="AA302" s="1"/>
      <c r="AB302" s="1"/>
      <c r="AC302" s="1"/>
    </row>
    <row r="303" spans="1:31" ht="12.75" customHeight="1" outlineLevel="1" x14ac:dyDescent="0.2">
      <c r="D303" s="1"/>
      <c r="M303" s="1"/>
      <c r="W303" s="1"/>
      <c r="X303" s="1"/>
      <c r="Y303" s="1"/>
      <c r="Z303" s="1"/>
      <c r="AA303" s="1"/>
      <c r="AB303" s="1"/>
      <c r="AC303" s="1"/>
    </row>
    <row r="304" spans="1:31" ht="12.75" customHeight="1" outlineLevel="1" x14ac:dyDescent="0.2">
      <c r="D304" s="1"/>
      <c r="M304" s="1"/>
      <c r="W304" s="1"/>
      <c r="X304" s="1"/>
      <c r="Y304" s="1"/>
      <c r="Z304" s="1"/>
      <c r="AA304" s="1"/>
      <c r="AB304" s="1"/>
      <c r="AC304" s="1"/>
    </row>
    <row r="305" spans="4:29" ht="12.75" customHeight="1" outlineLevel="1" x14ac:dyDescent="0.2">
      <c r="D305" s="1"/>
      <c r="M305" s="1"/>
      <c r="W305" s="1"/>
      <c r="X305" s="1"/>
      <c r="Y305" s="1"/>
      <c r="Z305" s="1"/>
      <c r="AA305" s="1"/>
      <c r="AB305" s="1"/>
      <c r="AC305" s="1"/>
    </row>
    <row r="306" spans="4:29" ht="12.75" customHeight="1" outlineLevel="1" x14ac:dyDescent="0.2">
      <c r="D306" s="1"/>
      <c r="M306" s="1"/>
      <c r="W306" s="1"/>
      <c r="X306" s="1"/>
      <c r="Y306" s="1"/>
      <c r="Z306" s="1"/>
      <c r="AA306" s="1"/>
      <c r="AB306" s="1"/>
      <c r="AC306" s="1"/>
    </row>
    <row r="307" spans="4:29" ht="12.75" customHeight="1" outlineLevel="1" x14ac:dyDescent="0.2">
      <c r="D307" s="1"/>
      <c r="M307" s="1"/>
      <c r="W307" s="1"/>
      <c r="X307" s="1"/>
      <c r="Y307" s="1"/>
      <c r="Z307" s="1"/>
      <c r="AA307" s="1"/>
      <c r="AB307" s="1"/>
      <c r="AC307" s="1"/>
    </row>
    <row r="308" spans="4:29" ht="12.75" customHeight="1" outlineLevel="1" x14ac:dyDescent="0.2">
      <c r="D308" s="1"/>
      <c r="M308" s="1"/>
      <c r="W308" s="1"/>
      <c r="X308" s="1"/>
      <c r="Y308" s="1"/>
      <c r="Z308" s="1"/>
      <c r="AA308" s="1"/>
      <c r="AB308" s="1"/>
      <c r="AC308" s="1"/>
    </row>
    <row r="309" spans="4:29" ht="12.75" customHeight="1" outlineLevel="1" x14ac:dyDescent="0.2">
      <c r="D309" s="1"/>
      <c r="M309" s="1"/>
      <c r="W309" s="1"/>
      <c r="X309" s="1"/>
      <c r="Y309" s="1"/>
      <c r="Z309" s="1"/>
      <c r="AA309" s="1"/>
      <c r="AB309" s="1"/>
      <c r="AC309" s="1"/>
    </row>
    <row r="310" spans="4:29" ht="12.75" customHeight="1" outlineLevel="1" x14ac:dyDescent="0.2">
      <c r="D310" s="1"/>
      <c r="M310" s="1"/>
      <c r="W310" s="1"/>
      <c r="X310" s="1"/>
      <c r="Y310" s="1"/>
      <c r="Z310" s="1"/>
      <c r="AA310" s="1"/>
      <c r="AB310" s="1"/>
      <c r="AC310" s="1"/>
    </row>
    <row r="311" spans="4:29" ht="12.75" customHeight="1" outlineLevel="1" x14ac:dyDescent="0.2">
      <c r="D311" s="1"/>
      <c r="M311" s="1"/>
      <c r="W311" s="1"/>
      <c r="X311" s="1"/>
      <c r="Y311" s="1"/>
      <c r="Z311" s="1"/>
      <c r="AA311" s="1"/>
      <c r="AB311" s="1"/>
      <c r="AC311" s="1"/>
    </row>
    <row r="312" spans="4:29" ht="12.75" customHeight="1" outlineLevel="1" x14ac:dyDescent="0.2">
      <c r="D312" s="1"/>
      <c r="M312" s="1"/>
      <c r="W312" s="1"/>
      <c r="X312" s="1"/>
      <c r="Y312" s="1"/>
      <c r="Z312" s="1"/>
      <c r="AA312" s="1"/>
      <c r="AB312" s="1"/>
      <c r="AC312" s="1"/>
    </row>
    <row r="313" spans="4:29" ht="12.75" customHeight="1" outlineLevel="1" x14ac:dyDescent="0.2">
      <c r="D313" s="1"/>
      <c r="M313" s="1"/>
      <c r="W313" s="1"/>
      <c r="X313" s="1"/>
      <c r="Y313" s="1"/>
      <c r="Z313" s="1"/>
      <c r="AA313" s="1"/>
      <c r="AB313" s="1"/>
      <c r="AC313" s="1"/>
    </row>
    <row r="314" spans="4:29" ht="12.75" customHeight="1" outlineLevel="1" x14ac:dyDescent="0.2">
      <c r="D314" s="1"/>
      <c r="M314" s="1"/>
      <c r="W314" s="1"/>
      <c r="X314" s="1"/>
      <c r="Y314" s="1"/>
      <c r="Z314" s="1"/>
      <c r="AA314" s="1"/>
      <c r="AB314" s="1"/>
      <c r="AC314" s="1"/>
    </row>
    <row r="315" spans="4:29" ht="12.75" customHeight="1" outlineLevel="1" x14ac:dyDescent="0.2">
      <c r="D315" s="1"/>
      <c r="M315" s="1"/>
      <c r="W315" s="1"/>
      <c r="X315" s="1"/>
      <c r="Y315" s="1"/>
      <c r="Z315" s="1"/>
      <c r="AA315" s="1"/>
      <c r="AB315" s="1"/>
      <c r="AC315" s="1"/>
    </row>
    <row r="316" spans="4:29" ht="12.75" customHeight="1" outlineLevel="1" x14ac:dyDescent="0.2">
      <c r="D316" s="1"/>
      <c r="M316" s="1"/>
      <c r="W316" s="1"/>
      <c r="X316" s="1"/>
      <c r="Y316" s="1"/>
      <c r="Z316" s="1"/>
      <c r="AA316" s="1"/>
      <c r="AB316" s="1"/>
      <c r="AC316" s="1"/>
    </row>
    <row r="317" spans="4:29" ht="12.75" customHeight="1" outlineLevel="1" x14ac:dyDescent="0.2">
      <c r="D317" s="1"/>
      <c r="M317" s="1"/>
      <c r="W317" s="1"/>
      <c r="X317" s="1"/>
      <c r="Y317" s="1"/>
      <c r="Z317" s="1"/>
      <c r="AA317" s="1"/>
      <c r="AB317" s="1"/>
      <c r="AC317" s="1"/>
    </row>
    <row r="318" spans="4:29" ht="12.75" customHeight="1" outlineLevel="1" x14ac:dyDescent="0.2">
      <c r="D318" s="1"/>
      <c r="M318" s="1"/>
      <c r="W318" s="1"/>
      <c r="X318" s="1"/>
      <c r="Y318" s="1"/>
      <c r="Z318" s="1"/>
      <c r="AA318" s="1"/>
      <c r="AB318" s="1"/>
      <c r="AC318" s="1"/>
    </row>
    <row r="319" spans="4:29" ht="12.75" customHeight="1" outlineLevel="1" x14ac:dyDescent="0.2">
      <c r="D319" s="1"/>
      <c r="M319" s="1"/>
      <c r="W319" s="1"/>
      <c r="X319" s="1"/>
      <c r="Y319" s="1"/>
      <c r="Z319" s="1"/>
      <c r="AA319" s="1"/>
      <c r="AB319" s="1"/>
      <c r="AC319" s="1"/>
    </row>
    <row r="320" spans="4:29" ht="12.75" customHeight="1" outlineLevel="1" x14ac:dyDescent="0.2">
      <c r="D320" s="1"/>
      <c r="M320" s="1"/>
      <c r="W320" s="1"/>
      <c r="X320" s="1"/>
      <c r="Y320" s="1"/>
      <c r="Z320" s="1"/>
      <c r="AA320" s="1"/>
      <c r="AB320" s="1"/>
      <c r="AC320" s="1"/>
    </row>
    <row r="321" spans="4:29" ht="12.75" customHeight="1" outlineLevel="1" x14ac:dyDescent="0.2">
      <c r="D321" s="1"/>
      <c r="M321" s="1"/>
      <c r="W321" s="1"/>
      <c r="X321" s="1"/>
      <c r="Y321" s="1"/>
      <c r="Z321" s="1"/>
      <c r="AA321" s="1"/>
      <c r="AB321" s="1"/>
      <c r="AC321" s="1"/>
    </row>
    <row r="322" spans="4:29" ht="12.75" customHeight="1" outlineLevel="1" x14ac:dyDescent="0.2">
      <c r="D322" s="1"/>
      <c r="M322" s="1"/>
      <c r="W322" s="1"/>
      <c r="X322" s="1"/>
      <c r="Y322" s="1"/>
      <c r="Z322" s="1"/>
      <c r="AA322" s="1"/>
      <c r="AB322" s="1"/>
      <c r="AC322" s="1"/>
    </row>
    <row r="323" spans="4:29" ht="12.75" customHeight="1" outlineLevel="1" x14ac:dyDescent="0.2">
      <c r="D323" s="1"/>
      <c r="M323" s="1"/>
      <c r="W323" s="1"/>
      <c r="X323" s="1"/>
      <c r="Y323" s="1"/>
      <c r="Z323" s="1"/>
      <c r="AA323" s="1"/>
      <c r="AB323" s="1"/>
      <c r="AC323" s="1"/>
    </row>
    <row r="324" spans="4:29" ht="12.75" customHeight="1" outlineLevel="1" x14ac:dyDescent="0.2">
      <c r="D324" s="1"/>
      <c r="M324" s="1"/>
      <c r="W324" s="1"/>
      <c r="X324" s="1"/>
      <c r="Y324" s="1"/>
      <c r="Z324" s="1"/>
      <c r="AA324" s="1"/>
      <c r="AB324" s="1"/>
      <c r="AC324" s="1"/>
    </row>
    <row r="325" spans="4:29" ht="12.75" customHeight="1" outlineLevel="1" x14ac:dyDescent="0.2">
      <c r="D325" s="1"/>
      <c r="M325" s="1"/>
      <c r="W325" s="1"/>
      <c r="X325" s="1"/>
      <c r="Y325" s="1"/>
      <c r="Z325" s="1"/>
      <c r="AA325" s="1"/>
      <c r="AB325" s="1"/>
      <c r="AC325" s="1"/>
    </row>
    <row r="326" spans="4:29" ht="12.75" customHeight="1" outlineLevel="1" x14ac:dyDescent="0.2">
      <c r="D326" s="1"/>
      <c r="M326" s="1"/>
      <c r="W326" s="1"/>
      <c r="X326" s="1"/>
      <c r="Y326" s="1"/>
      <c r="Z326" s="1"/>
      <c r="AA326" s="1"/>
      <c r="AB326" s="1"/>
      <c r="AC326" s="1"/>
    </row>
    <row r="327" spans="4:29" ht="12.75" customHeight="1" outlineLevel="1" x14ac:dyDescent="0.2">
      <c r="D327" s="1"/>
      <c r="M327" s="1"/>
      <c r="W327" s="1"/>
      <c r="X327" s="1"/>
      <c r="Y327" s="1"/>
      <c r="Z327" s="1"/>
      <c r="AA327" s="1"/>
      <c r="AB327" s="1"/>
      <c r="AC327" s="1"/>
    </row>
    <row r="328" spans="4:29" ht="12.75" customHeight="1" outlineLevel="1" x14ac:dyDescent="0.2">
      <c r="D328" s="1"/>
      <c r="M328" s="1"/>
      <c r="W328" s="1"/>
      <c r="X328" s="1"/>
      <c r="Y328" s="1"/>
      <c r="Z328" s="1"/>
      <c r="AA328" s="1"/>
      <c r="AB328" s="1"/>
      <c r="AC328" s="1"/>
    </row>
    <row r="329" spans="4:29" ht="12.75" customHeight="1" outlineLevel="1" x14ac:dyDescent="0.2">
      <c r="D329" s="1"/>
      <c r="M329" s="1"/>
      <c r="W329" s="1"/>
      <c r="X329" s="1"/>
      <c r="Y329" s="1"/>
      <c r="Z329" s="1"/>
      <c r="AA329" s="1"/>
      <c r="AB329" s="1"/>
      <c r="AC329" s="1"/>
    </row>
    <row r="330" spans="4:29" ht="12.75" customHeight="1" outlineLevel="1" x14ac:dyDescent="0.2">
      <c r="D330" s="1"/>
      <c r="M330" s="1"/>
      <c r="W330" s="1"/>
      <c r="X330" s="1"/>
      <c r="Y330" s="1"/>
      <c r="Z330" s="1"/>
      <c r="AA330" s="1"/>
      <c r="AB330" s="1"/>
      <c r="AC330" s="1"/>
    </row>
    <row r="331" spans="4:29" ht="12.75" customHeight="1" outlineLevel="1" x14ac:dyDescent="0.2">
      <c r="D331" s="1"/>
      <c r="M331" s="1"/>
      <c r="W331" s="1"/>
      <c r="X331" s="1"/>
      <c r="Y331" s="1"/>
      <c r="Z331" s="1"/>
      <c r="AA331" s="1"/>
      <c r="AB331" s="1"/>
      <c r="AC331" s="1"/>
    </row>
    <row r="332" spans="4:29" ht="12.75" customHeight="1" outlineLevel="1" x14ac:dyDescent="0.2">
      <c r="D332" s="1"/>
      <c r="M332" s="1"/>
      <c r="W332" s="1"/>
      <c r="X332" s="1"/>
      <c r="Y332" s="1"/>
      <c r="Z332" s="1"/>
      <c r="AA332" s="1"/>
      <c r="AB332" s="1"/>
      <c r="AC332" s="1"/>
    </row>
    <row r="333" spans="4:29" ht="12.75" customHeight="1" outlineLevel="1" x14ac:dyDescent="0.2">
      <c r="D333" s="1"/>
      <c r="M333" s="1"/>
      <c r="W333" s="1"/>
      <c r="X333" s="1"/>
      <c r="Y333" s="1"/>
      <c r="Z333" s="1"/>
      <c r="AA333" s="1"/>
      <c r="AB333" s="1"/>
      <c r="AC333" s="1"/>
    </row>
    <row r="334" spans="4:29" ht="12.75" customHeight="1" outlineLevel="1" x14ac:dyDescent="0.2">
      <c r="D334" s="1"/>
      <c r="M334" s="1"/>
      <c r="W334" s="1"/>
      <c r="X334" s="1"/>
      <c r="Y334" s="1"/>
      <c r="Z334" s="1"/>
      <c r="AA334" s="1"/>
      <c r="AB334" s="1"/>
      <c r="AC334" s="1"/>
    </row>
    <row r="335" spans="4:29" ht="12.75" customHeight="1" outlineLevel="1" x14ac:dyDescent="0.2">
      <c r="D335" s="1"/>
      <c r="M335" s="1"/>
      <c r="W335" s="1"/>
      <c r="X335" s="1"/>
      <c r="Y335" s="1"/>
      <c r="Z335" s="1"/>
      <c r="AA335" s="1"/>
      <c r="AB335" s="1"/>
      <c r="AC335" s="1"/>
    </row>
    <row r="336" spans="4:29" ht="12.75" customHeight="1" outlineLevel="1" x14ac:dyDescent="0.2">
      <c r="D336" s="1"/>
      <c r="M336" s="1"/>
      <c r="W336" s="1"/>
      <c r="X336" s="1"/>
      <c r="Y336" s="1"/>
      <c r="Z336" s="1"/>
      <c r="AA336" s="1"/>
      <c r="AB336" s="1"/>
      <c r="AC336" s="1"/>
    </row>
    <row r="337" spans="4:29" ht="12.75" customHeight="1" outlineLevel="1" x14ac:dyDescent="0.2">
      <c r="D337" s="1"/>
      <c r="M337" s="1"/>
      <c r="W337" s="1"/>
      <c r="X337" s="1"/>
      <c r="Y337" s="1"/>
      <c r="Z337" s="1"/>
      <c r="AA337" s="1"/>
      <c r="AB337" s="1"/>
      <c r="AC337" s="1"/>
    </row>
    <row r="338" spans="4:29" ht="12.75" customHeight="1" outlineLevel="1" x14ac:dyDescent="0.2">
      <c r="D338" s="1"/>
      <c r="M338" s="1"/>
      <c r="W338" s="1"/>
      <c r="X338" s="1"/>
      <c r="Y338" s="1"/>
      <c r="Z338" s="1"/>
      <c r="AA338" s="1"/>
      <c r="AB338" s="1"/>
      <c r="AC338" s="1"/>
    </row>
    <row r="339" spans="4:29" ht="12.75" customHeight="1" outlineLevel="1" x14ac:dyDescent="0.2">
      <c r="D339" s="1"/>
      <c r="M339" s="1"/>
      <c r="W339" s="1"/>
      <c r="X339" s="1"/>
      <c r="Y339" s="1"/>
      <c r="Z339" s="1"/>
      <c r="AA339" s="1"/>
      <c r="AB339" s="1"/>
      <c r="AC339" s="1"/>
    </row>
    <row r="340" spans="4:29" ht="12.75" customHeight="1" outlineLevel="1" x14ac:dyDescent="0.2">
      <c r="D340" s="1"/>
      <c r="M340" s="1"/>
      <c r="W340" s="1"/>
      <c r="X340" s="1"/>
      <c r="Y340" s="1"/>
      <c r="Z340" s="1"/>
      <c r="AA340" s="1"/>
      <c r="AB340" s="1"/>
      <c r="AC340" s="1"/>
    </row>
    <row r="341" spans="4:29" ht="12.75" customHeight="1" outlineLevel="1" x14ac:dyDescent="0.2">
      <c r="D341" s="1"/>
      <c r="M341" s="1"/>
      <c r="W341" s="1"/>
      <c r="X341" s="1"/>
      <c r="Y341" s="1"/>
      <c r="Z341" s="1"/>
      <c r="AA341" s="1"/>
      <c r="AB341" s="1"/>
      <c r="AC341" s="1"/>
    </row>
    <row r="342" spans="4:29" ht="12.75" customHeight="1" outlineLevel="1" x14ac:dyDescent="0.2">
      <c r="D342" s="1"/>
      <c r="M342" s="1"/>
      <c r="W342" s="1"/>
      <c r="X342" s="1"/>
      <c r="Y342" s="1"/>
      <c r="Z342" s="1"/>
      <c r="AA342" s="1"/>
      <c r="AB342" s="1"/>
      <c r="AC342" s="1"/>
    </row>
    <row r="343" spans="4:29" ht="12.75" customHeight="1" outlineLevel="1" x14ac:dyDescent="0.2">
      <c r="D343" s="1"/>
      <c r="M343" s="1"/>
      <c r="W343" s="1"/>
      <c r="X343" s="1"/>
      <c r="Y343" s="1"/>
      <c r="Z343" s="1"/>
      <c r="AA343" s="1"/>
      <c r="AB343" s="1"/>
      <c r="AC343" s="1"/>
    </row>
    <row r="344" spans="4:29" ht="12.75" customHeight="1" outlineLevel="1" x14ac:dyDescent="0.2">
      <c r="D344" s="1"/>
      <c r="M344" s="1"/>
      <c r="W344" s="1"/>
      <c r="X344" s="1"/>
      <c r="Y344" s="1"/>
      <c r="Z344" s="1"/>
      <c r="AA344" s="1"/>
      <c r="AB344" s="1"/>
      <c r="AC344" s="1"/>
    </row>
    <row r="345" spans="4:29" ht="12.75" customHeight="1" outlineLevel="1" x14ac:dyDescent="0.2">
      <c r="D345" s="1"/>
      <c r="M345" s="1"/>
      <c r="W345" s="1"/>
      <c r="X345" s="1"/>
      <c r="Y345" s="1"/>
      <c r="Z345" s="1"/>
      <c r="AA345" s="1"/>
      <c r="AB345" s="1"/>
      <c r="AC345" s="1"/>
    </row>
    <row r="346" spans="4:29" ht="12.75" customHeight="1" outlineLevel="1" x14ac:dyDescent="0.2">
      <c r="D346" s="1"/>
      <c r="M346" s="1"/>
      <c r="W346" s="1"/>
      <c r="X346" s="1"/>
      <c r="Y346" s="1"/>
      <c r="Z346" s="1"/>
      <c r="AA346" s="1"/>
      <c r="AB346" s="1"/>
      <c r="AC346" s="1"/>
    </row>
    <row r="347" spans="4:29" ht="12.75" customHeight="1" outlineLevel="1" x14ac:dyDescent="0.2">
      <c r="D347" s="1"/>
      <c r="M347" s="1"/>
      <c r="W347" s="1"/>
      <c r="X347" s="1"/>
      <c r="Y347" s="1"/>
      <c r="Z347" s="1"/>
      <c r="AA347" s="1"/>
      <c r="AB347" s="1"/>
      <c r="AC347" s="1"/>
    </row>
    <row r="348" spans="4:29" ht="12.75" customHeight="1" outlineLevel="1" x14ac:dyDescent="0.2">
      <c r="D348" s="1"/>
      <c r="M348" s="1"/>
      <c r="W348" s="1"/>
      <c r="X348" s="1"/>
      <c r="Y348" s="1"/>
      <c r="Z348" s="1"/>
      <c r="AA348" s="1"/>
      <c r="AB348" s="1"/>
      <c r="AC348" s="1"/>
    </row>
    <row r="349" spans="4:29" ht="12.75" customHeight="1" outlineLevel="1" x14ac:dyDescent="0.2">
      <c r="D349" s="1"/>
      <c r="M349" s="1"/>
      <c r="W349" s="1"/>
      <c r="X349" s="1"/>
      <c r="Y349" s="1"/>
      <c r="Z349" s="1"/>
      <c r="AA349" s="1"/>
      <c r="AB349" s="1"/>
      <c r="AC349" s="1"/>
    </row>
    <row r="350" spans="4:29" ht="12.75" customHeight="1" outlineLevel="1" x14ac:dyDescent="0.2">
      <c r="D350" s="1"/>
      <c r="M350" s="1"/>
      <c r="W350" s="1"/>
      <c r="X350" s="1"/>
      <c r="Y350" s="1"/>
      <c r="Z350" s="1"/>
      <c r="AA350" s="1"/>
      <c r="AB350" s="1"/>
      <c r="AC350" s="1"/>
    </row>
    <row r="351" spans="4:29" ht="12.75" customHeight="1" outlineLevel="1" x14ac:dyDescent="0.2">
      <c r="D351" s="1"/>
      <c r="M351" s="1"/>
      <c r="W351" s="1"/>
      <c r="X351" s="1"/>
      <c r="Y351" s="1"/>
      <c r="Z351" s="1"/>
      <c r="AA351" s="1"/>
      <c r="AB351" s="1"/>
      <c r="AC351" s="1"/>
    </row>
    <row r="352" spans="4:29" ht="12.75" customHeight="1" outlineLevel="1" x14ac:dyDescent="0.2">
      <c r="D352" s="1"/>
      <c r="M352" s="1"/>
      <c r="W352" s="1"/>
      <c r="X352" s="1"/>
      <c r="Y352" s="1"/>
      <c r="Z352" s="1"/>
      <c r="AA352" s="1"/>
      <c r="AB352" s="1"/>
      <c r="AC352" s="1"/>
    </row>
    <row r="353" spans="4:29" ht="12.75" customHeight="1" outlineLevel="1" x14ac:dyDescent="0.2">
      <c r="D353" s="1"/>
      <c r="M353" s="1"/>
      <c r="W353" s="1"/>
      <c r="X353" s="1"/>
      <c r="Y353" s="1"/>
      <c r="Z353" s="1"/>
      <c r="AA353" s="1"/>
      <c r="AB353" s="1"/>
      <c r="AC353" s="1"/>
    </row>
    <row r="354" spans="4:29" ht="12.75" customHeight="1" outlineLevel="1" x14ac:dyDescent="0.2">
      <c r="D354" s="1"/>
      <c r="M354" s="1"/>
      <c r="W354" s="1"/>
      <c r="X354" s="1"/>
      <c r="Y354" s="1"/>
      <c r="Z354" s="1"/>
      <c r="AA354" s="1"/>
      <c r="AB354" s="1"/>
      <c r="AC354" s="1"/>
    </row>
    <row r="355" spans="4:29" ht="12.75" customHeight="1" outlineLevel="1" x14ac:dyDescent="0.2">
      <c r="D355" s="1"/>
      <c r="M355" s="1"/>
      <c r="W355" s="1"/>
      <c r="X355" s="1"/>
      <c r="Y355" s="1"/>
      <c r="Z355" s="1"/>
      <c r="AA355" s="1"/>
      <c r="AB355" s="1"/>
      <c r="AC355" s="1"/>
    </row>
    <row r="356" spans="4:29" ht="12.75" customHeight="1" outlineLevel="1" x14ac:dyDescent="0.2">
      <c r="D356" s="1"/>
      <c r="M356" s="1"/>
      <c r="W356" s="1"/>
      <c r="X356" s="1"/>
      <c r="Y356" s="1"/>
      <c r="Z356" s="1"/>
      <c r="AA356" s="1"/>
      <c r="AB356" s="1"/>
      <c r="AC356" s="1"/>
    </row>
    <row r="357" spans="4:29" ht="12.75" customHeight="1" outlineLevel="1" x14ac:dyDescent="0.2">
      <c r="D357" s="1"/>
      <c r="M357" s="1"/>
      <c r="W357" s="1"/>
      <c r="X357" s="1"/>
      <c r="Y357" s="1"/>
      <c r="Z357" s="1"/>
      <c r="AA357" s="1"/>
      <c r="AB357" s="1"/>
      <c r="AC357" s="1"/>
    </row>
    <row r="358" spans="4:29" ht="12.75" customHeight="1" outlineLevel="1" x14ac:dyDescent="0.2">
      <c r="D358" s="1"/>
      <c r="M358" s="1"/>
      <c r="W358" s="1"/>
      <c r="X358" s="1"/>
      <c r="Y358" s="1"/>
      <c r="Z358" s="1"/>
      <c r="AA358" s="1"/>
      <c r="AB358" s="1"/>
      <c r="AC358" s="1"/>
    </row>
    <row r="359" spans="4:29" ht="12.75" customHeight="1" outlineLevel="1" x14ac:dyDescent="0.2">
      <c r="D359" s="1"/>
      <c r="M359" s="1"/>
      <c r="W359" s="1"/>
      <c r="X359" s="1"/>
      <c r="Y359" s="1"/>
      <c r="Z359" s="1"/>
      <c r="AA359" s="1"/>
      <c r="AB359" s="1"/>
      <c r="AC359" s="1"/>
    </row>
    <row r="360" spans="4:29" ht="12.75" customHeight="1" outlineLevel="1" x14ac:dyDescent="0.2">
      <c r="D360" s="1"/>
      <c r="M360" s="1"/>
      <c r="W360" s="1"/>
      <c r="X360" s="1"/>
      <c r="Y360" s="1"/>
      <c r="Z360" s="1"/>
      <c r="AA360" s="1"/>
      <c r="AB360" s="1"/>
      <c r="AC360" s="1"/>
    </row>
    <row r="361" spans="4:29" ht="12.75" customHeight="1" outlineLevel="1" x14ac:dyDescent="0.2">
      <c r="D361" s="1"/>
      <c r="M361" s="1"/>
      <c r="W361" s="1"/>
      <c r="X361" s="1"/>
      <c r="Y361" s="1"/>
      <c r="Z361" s="1"/>
      <c r="AA361" s="1"/>
      <c r="AB361" s="1"/>
      <c r="AC361" s="1"/>
    </row>
    <row r="362" spans="4:29" ht="12.75" customHeight="1" outlineLevel="1" x14ac:dyDescent="0.2">
      <c r="D362" s="1"/>
      <c r="M362" s="1"/>
      <c r="W362" s="1"/>
      <c r="X362" s="1"/>
      <c r="Y362" s="1"/>
      <c r="Z362" s="1"/>
      <c r="AA362" s="1"/>
      <c r="AB362" s="1"/>
      <c r="AC362" s="1"/>
    </row>
    <row r="363" spans="4:29" ht="12.75" customHeight="1" outlineLevel="1" x14ac:dyDescent="0.2">
      <c r="D363" s="1"/>
      <c r="M363" s="1"/>
      <c r="W363" s="1"/>
      <c r="X363" s="1"/>
      <c r="Y363" s="1"/>
      <c r="Z363" s="1"/>
      <c r="AA363" s="1"/>
      <c r="AB363" s="1"/>
      <c r="AC363" s="1"/>
    </row>
    <row r="364" spans="4:29" ht="12.75" customHeight="1" outlineLevel="1" x14ac:dyDescent="0.2">
      <c r="D364" s="1"/>
      <c r="M364" s="1"/>
      <c r="W364" s="1"/>
      <c r="X364" s="1"/>
      <c r="Y364" s="1"/>
      <c r="Z364" s="1"/>
      <c r="AA364" s="1"/>
      <c r="AB364" s="1"/>
      <c r="AC364" s="1"/>
    </row>
    <row r="365" spans="4:29" ht="12.75" customHeight="1" outlineLevel="1" x14ac:dyDescent="0.2">
      <c r="D365" s="1"/>
      <c r="M365" s="1"/>
      <c r="W365" s="1"/>
      <c r="X365" s="1"/>
      <c r="Y365" s="1"/>
      <c r="Z365" s="1"/>
      <c r="AA365" s="1"/>
      <c r="AB365" s="1"/>
      <c r="AC365" s="1"/>
    </row>
    <row r="366" spans="4:29" ht="12.75" customHeight="1" outlineLevel="1" x14ac:dyDescent="0.2">
      <c r="D366" s="1"/>
      <c r="M366" s="1"/>
      <c r="W366" s="1"/>
      <c r="X366" s="1"/>
      <c r="Y366" s="1"/>
      <c r="Z366" s="1"/>
      <c r="AA366" s="1"/>
      <c r="AB366" s="1"/>
      <c r="AC366" s="1"/>
    </row>
    <row r="367" spans="4:29" ht="12.75" customHeight="1" outlineLevel="1" x14ac:dyDescent="0.2">
      <c r="D367" s="1"/>
      <c r="M367" s="1"/>
      <c r="W367" s="1"/>
      <c r="X367" s="1"/>
      <c r="Y367" s="1"/>
      <c r="Z367" s="1"/>
      <c r="AA367" s="1"/>
      <c r="AB367" s="1"/>
      <c r="AC367" s="1"/>
    </row>
    <row r="368" spans="4:29" ht="12.75" customHeight="1" outlineLevel="1" x14ac:dyDescent="0.2">
      <c r="D368" s="1"/>
      <c r="M368" s="1"/>
      <c r="W368" s="1"/>
      <c r="X368" s="1"/>
      <c r="Y368" s="1"/>
      <c r="Z368" s="1"/>
      <c r="AA368" s="1"/>
      <c r="AB368" s="1"/>
      <c r="AC368" s="1"/>
    </row>
    <row r="369" spans="4:29" ht="12.75" customHeight="1" outlineLevel="1" x14ac:dyDescent="0.2">
      <c r="D369" s="1"/>
      <c r="M369" s="1"/>
      <c r="W369" s="1"/>
      <c r="X369" s="1"/>
      <c r="Y369" s="1"/>
      <c r="Z369" s="1"/>
      <c r="AA369" s="1"/>
      <c r="AB369" s="1"/>
      <c r="AC369" s="1"/>
    </row>
    <row r="370" spans="4:29" ht="12.75" customHeight="1" outlineLevel="1" x14ac:dyDescent="0.2">
      <c r="D370" s="1"/>
      <c r="M370" s="1"/>
      <c r="W370" s="1"/>
      <c r="X370" s="1"/>
      <c r="Y370" s="1"/>
      <c r="Z370" s="1"/>
      <c r="AA370" s="1"/>
      <c r="AB370" s="1"/>
      <c r="AC370" s="1"/>
    </row>
    <row r="371" spans="4:29" ht="12.75" customHeight="1" outlineLevel="1" x14ac:dyDescent="0.2">
      <c r="D371" s="1"/>
      <c r="M371" s="1"/>
      <c r="W371" s="1"/>
      <c r="X371" s="1"/>
      <c r="Y371" s="1"/>
      <c r="Z371" s="1"/>
      <c r="AA371" s="1"/>
      <c r="AB371" s="1"/>
      <c r="AC371" s="1"/>
    </row>
    <row r="372" spans="4:29" ht="12.75" customHeight="1" outlineLevel="1" x14ac:dyDescent="0.2">
      <c r="D372" s="1"/>
      <c r="M372" s="1"/>
      <c r="W372" s="1"/>
      <c r="X372" s="1"/>
      <c r="Y372" s="1"/>
      <c r="Z372" s="1"/>
      <c r="AA372" s="1"/>
      <c r="AB372" s="1"/>
      <c r="AC372" s="1"/>
    </row>
    <row r="373" spans="4:29" ht="12.75" customHeight="1" outlineLevel="1" x14ac:dyDescent="0.2">
      <c r="D373" s="1"/>
      <c r="M373" s="1"/>
      <c r="W373" s="1"/>
      <c r="X373" s="1"/>
      <c r="Y373" s="1"/>
      <c r="Z373" s="1"/>
      <c r="AA373" s="1"/>
      <c r="AB373" s="1"/>
      <c r="AC373" s="1"/>
    </row>
    <row r="374" spans="4:29" ht="12.75" customHeight="1" outlineLevel="1" x14ac:dyDescent="0.2">
      <c r="D374" s="1"/>
      <c r="M374" s="1"/>
      <c r="W374" s="1"/>
      <c r="X374" s="1"/>
      <c r="Y374" s="1"/>
      <c r="Z374" s="1"/>
      <c r="AA374" s="1"/>
      <c r="AB374" s="1"/>
      <c r="AC374" s="1"/>
    </row>
    <row r="375" spans="4:29" ht="12.75" customHeight="1" outlineLevel="1" x14ac:dyDescent="0.2">
      <c r="D375" s="1"/>
      <c r="M375" s="1"/>
      <c r="W375" s="1"/>
      <c r="X375" s="1"/>
      <c r="Y375" s="1"/>
      <c r="Z375" s="1"/>
      <c r="AA375" s="1"/>
      <c r="AB375" s="1"/>
      <c r="AC375" s="1"/>
    </row>
    <row r="376" spans="4:29" ht="12.75" customHeight="1" outlineLevel="1" x14ac:dyDescent="0.2">
      <c r="D376" s="1"/>
      <c r="M376" s="1"/>
      <c r="W376" s="1"/>
      <c r="X376" s="1"/>
      <c r="Y376" s="1"/>
      <c r="Z376" s="1"/>
      <c r="AA376" s="1"/>
      <c r="AB376" s="1"/>
      <c r="AC376" s="1"/>
    </row>
    <row r="377" spans="4:29" ht="12.75" customHeight="1" outlineLevel="1" x14ac:dyDescent="0.2">
      <c r="D377" s="1"/>
      <c r="M377" s="1"/>
      <c r="W377" s="1"/>
      <c r="X377" s="1"/>
      <c r="Y377" s="1"/>
      <c r="Z377" s="1"/>
      <c r="AA377" s="1"/>
      <c r="AB377" s="1"/>
      <c r="AC377" s="1"/>
    </row>
    <row r="378" spans="4:29" ht="12.75" customHeight="1" outlineLevel="1" x14ac:dyDescent="0.2">
      <c r="D378" s="1"/>
      <c r="M378" s="1"/>
      <c r="W378" s="1"/>
      <c r="X378" s="1"/>
      <c r="Y378" s="1"/>
      <c r="Z378" s="1"/>
      <c r="AA378" s="1"/>
      <c r="AB378" s="1"/>
      <c r="AC378" s="1"/>
    </row>
    <row r="379" spans="4:29" ht="12.75" customHeight="1" outlineLevel="1" x14ac:dyDescent="0.2">
      <c r="D379" s="1"/>
      <c r="M379" s="1"/>
      <c r="W379" s="1"/>
      <c r="X379" s="1"/>
      <c r="Y379" s="1"/>
      <c r="Z379" s="1"/>
      <c r="AA379" s="1"/>
      <c r="AB379" s="1"/>
      <c r="AC379" s="1"/>
    </row>
    <row r="380" spans="4:29" ht="12.75" customHeight="1" outlineLevel="1" x14ac:dyDescent="0.2">
      <c r="D380" s="1"/>
      <c r="M380" s="1"/>
      <c r="W380" s="1"/>
      <c r="X380" s="1"/>
      <c r="Y380" s="1"/>
      <c r="Z380" s="1"/>
      <c r="AA380" s="1"/>
      <c r="AB380" s="1"/>
      <c r="AC380" s="1"/>
    </row>
    <row r="381" spans="4:29" ht="12.75" customHeight="1" outlineLevel="1" x14ac:dyDescent="0.2">
      <c r="D381" s="1"/>
      <c r="M381" s="1"/>
      <c r="W381" s="1"/>
      <c r="X381" s="1"/>
      <c r="Y381" s="1"/>
      <c r="Z381" s="1"/>
      <c r="AA381" s="1"/>
      <c r="AB381" s="1"/>
      <c r="AC381" s="1"/>
    </row>
    <row r="382" spans="4:29" ht="12.75" customHeight="1" outlineLevel="1" x14ac:dyDescent="0.2">
      <c r="D382" s="1"/>
      <c r="M382" s="1"/>
      <c r="W382" s="1"/>
      <c r="X382" s="1"/>
      <c r="Y382" s="1"/>
      <c r="Z382" s="1"/>
      <c r="AA382" s="1"/>
      <c r="AB382" s="1"/>
      <c r="AC382" s="1"/>
    </row>
    <row r="383" spans="4:29" ht="12.75" customHeight="1" outlineLevel="1" x14ac:dyDescent="0.2">
      <c r="D383" s="1"/>
      <c r="M383" s="1"/>
      <c r="W383" s="1"/>
      <c r="X383" s="1"/>
      <c r="Y383" s="1"/>
      <c r="Z383" s="1"/>
      <c r="AA383" s="1"/>
      <c r="AB383" s="1"/>
      <c r="AC383" s="1"/>
    </row>
    <row r="384" spans="4:29" ht="12.75" customHeight="1" outlineLevel="1" x14ac:dyDescent="0.2">
      <c r="D384" s="1"/>
      <c r="M384" s="1"/>
      <c r="W384" s="1"/>
      <c r="X384" s="1"/>
      <c r="Y384" s="1"/>
      <c r="Z384" s="1"/>
      <c r="AA384" s="1"/>
      <c r="AB384" s="1"/>
      <c r="AC384" s="1"/>
    </row>
    <row r="385" spans="4:29" ht="12.75" customHeight="1" outlineLevel="1" x14ac:dyDescent="0.2">
      <c r="D385" s="1"/>
      <c r="M385" s="1"/>
      <c r="W385" s="1"/>
      <c r="X385" s="1"/>
      <c r="Y385" s="1"/>
      <c r="Z385" s="1"/>
      <c r="AA385" s="1"/>
      <c r="AB385" s="1"/>
      <c r="AC385" s="1"/>
    </row>
    <row r="386" spans="4:29" ht="12.75" customHeight="1" outlineLevel="1" x14ac:dyDescent="0.2">
      <c r="D386" s="1"/>
      <c r="M386" s="1"/>
      <c r="W386" s="1"/>
      <c r="X386" s="1"/>
      <c r="Y386" s="1"/>
      <c r="Z386" s="1"/>
      <c r="AA386" s="1"/>
      <c r="AB386" s="1"/>
      <c r="AC386" s="1"/>
    </row>
    <row r="387" spans="4:29" ht="12.75" customHeight="1" outlineLevel="1" x14ac:dyDescent="0.2">
      <c r="D387" s="1"/>
      <c r="M387" s="1"/>
      <c r="W387" s="1"/>
      <c r="X387" s="1"/>
      <c r="Y387" s="1"/>
      <c r="Z387" s="1"/>
      <c r="AA387" s="1"/>
      <c r="AB387" s="1"/>
      <c r="AC387" s="1"/>
    </row>
    <row r="388" spans="4:29" ht="12.75" customHeight="1" outlineLevel="1" x14ac:dyDescent="0.2">
      <c r="D388" s="1"/>
      <c r="M388" s="1"/>
      <c r="W388" s="1"/>
      <c r="X388" s="1"/>
      <c r="Y388" s="1"/>
      <c r="Z388" s="1"/>
      <c r="AA388" s="1"/>
      <c r="AB388" s="1"/>
      <c r="AC388" s="1"/>
    </row>
    <row r="389" spans="4:29" ht="12.75" customHeight="1" outlineLevel="1" x14ac:dyDescent="0.2">
      <c r="D389" s="1"/>
      <c r="M389" s="1"/>
      <c r="W389" s="1"/>
      <c r="X389" s="1"/>
      <c r="Y389" s="1"/>
      <c r="Z389" s="1"/>
      <c r="AA389" s="1"/>
      <c r="AB389" s="1"/>
      <c r="AC389" s="1"/>
    </row>
    <row r="390" spans="4:29" ht="12.75" customHeight="1" outlineLevel="1" x14ac:dyDescent="0.2">
      <c r="D390" s="1"/>
      <c r="M390" s="1"/>
      <c r="W390" s="1"/>
      <c r="X390" s="1"/>
      <c r="Y390" s="1"/>
      <c r="Z390" s="1"/>
      <c r="AA390" s="1"/>
      <c r="AB390" s="1"/>
      <c r="AC390" s="1"/>
    </row>
    <row r="391" spans="4:29" ht="12.75" customHeight="1" outlineLevel="1" x14ac:dyDescent="0.2">
      <c r="D391" s="1"/>
      <c r="M391" s="1"/>
      <c r="W391" s="1"/>
      <c r="X391" s="1"/>
      <c r="Y391" s="1"/>
      <c r="Z391" s="1"/>
      <c r="AA391" s="1"/>
      <c r="AB391" s="1"/>
      <c r="AC391" s="1"/>
    </row>
    <row r="392" spans="4:29" ht="12.75" customHeight="1" outlineLevel="1" x14ac:dyDescent="0.2">
      <c r="D392" s="1"/>
      <c r="M392" s="1"/>
      <c r="W392" s="1"/>
      <c r="X392" s="1"/>
      <c r="Y392" s="1"/>
      <c r="Z392" s="1"/>
      <c r="AA392" s="1"/>
      <c r="AB392" s="1"/>
      <c r="AC392" s="1"/>
    </row>
    <row r="393" spans="4:29" ht="12.75" customHeight="1" outlineLevel="1" x14ac:dyDescent="0.2">
      <c r="D393" s="1"/>
      <c r="M393" s="1"/>
      <c r="W393" s="1"/>
      <c r="X393" s="1"/>
      <c r="Y393" s="1"/>
      <c r="Z393" s="1"/>
      <c r="AA393" s="1"/>
      <c r="AB393" s="1"/>
      <c r="AC393" s="1"/>
    </row>
    <row r="394" spans="4:29" ht="12.75" customHeight="1" outlineLevel="1" x14ac:dyDescent="0.2">
      <c r="D394" s="1"/>
      <c r="M394" s="1"/>
      <c r="W394" s="1"/>
      <c r="X394" s="1"/>
      <c r="Y394" s="1"/>
      <c r="Z394" s="1"/>
      <c r="AA394" s="1"/>
      <c r="AB394" s="1"/>
      <c r="AC394" s="1"/>
    </row>
    <row r="395" spans="4:29" ht="12.75" customHeight="1" outlineLevel="1" x14ac:dyDescent="0.2">
      <c r="D395" s="1"/>
      <c r="M395" s="1"/>
      <c r="W395" s="1"/>
      <c r="X395" s="1"/>
      <c r="Y395" s="1"/>
      <c r="Z395" s="1"/>
      <c r="AA395" s="1"/>
      <c r="AB395" s="1"/>
      <c r="AC395" s="1"/>
    </row>
    <row r="396" spans="4:29" ht="12.75" customHeight="1" outlineLevel="1" x14ac:dyDescent="0.2">
      <c r="D396" s="1"/>
      <c r="M396" s="1"/>
      <c r="W396" s="1"/>
      <c r="X396" s="1"/>
      <c r="Y396" s="1"/>
      <c r="Z396" s="1"/>
      <c r="AA396" s="1"/>
      <c r="AB396" s="1"/>
      <c r="AC396" s="1"/>
    </row>
    <row r="397" spans="4:29" ht="12.75" customHeight="1" outlineLevel="1" x14ac:dyDescent="0.2">
      <c r="D397" s="1"/>
      <c r="M397" s="1"/>
      <c r="W397" s="1"/>
      <c r="X397" s="1"/>
      <c r="Y397" s="1"/>
      <c r="Z397" s="1"/>
      <c r="AA397" s="1"/>
      <c r="AB397" s="1"/>
      <c r="AC397" s="1"/>
    </row>
    <row r="398" spans="4:29" ht="12.75" customHeight="1" outlineLevel="1" x14ac:dyDescent="0.2">
      <c r="D398" s="1"/>
      <c r="M398" s="1"/>
      <c r="W398" s="1"/>
      <c r="X398" s="1"/>
      <c r="Y398" s="1"/>
      <c r="Z398" s="1"/>
      <c r="AA398" s="1"/>
      <c r="AB398" s="1"/>
      <c r="AC398" s="1"/>
    </row>
    <row r="399" spans="4:29" ht="12.75" customHeight="1" outlineLevel="1" x14ac:dyDescent="0.2">
      <c r="D399" s="1"/>
      <c r="M399" s="1"/>
      <c r="W399" s="1"/>
      <c r="X399" s="1"/>
      <c r="Y399" s="1"/>
      <c r="Z399" s="1"/>
      <c r="AA399" s="1"/>
      <c r="AB399" s="1"/>
      <c r="AC399" s="1"/>
    </row>
    <row r="400" spans="4:29" ht="12.75" customHeight="1" outlineLevel="1" x14ac:dyDescent="0.2">
      <c r="D400" s="1"/>
      <c r="M400" s="1"/>
      <c r="W400" s="1"/>
      <c r="X400" s="1"/>
      <c r="Y400" s="1"/>
      <c r="Z400" s="1"/>
      <c r="AA400" s="1"/>
      <c r="AB400" s="1"/>
      <c r="AC400" s="1"/>
    </row>
    <row r="401" spans="4:29" ht="12.75" customHeight="1" outlineLevel="1" x14ac:dyDescent="0.2">
      <c r="D401" s="1"/>
      <c r="M401" s="1"/>
      <c r="W401" s="1"/>
      <c r="X401" s="1"/>
      <c r="Y401" s="1"/>
      <c r="Z401" s="1"/>
      <c r="AA401" s="1"/>
      <c r="AB401" s="1"/>
      <c r="AC401" s="1"/>
    </row>
    <row r="402" spans="4:29" ht="12.75" customHeight="1" outlineLevel="1" x14ac:dyDescent="0.2">
      <c r="D402" s="1"/>
      <c r="M402" s="1"/>
      <c r="W402" s="1"/>
      <c r="X402" s="1"/>
      <c r="Y402" s="1"/>
      <c r="Z402" s="1"/>
      <c r="AA402" s="1"/>
      <c r="AB402" s="1"/>
      <c r="AC402" s="1"/>
    </row>
    <row r="403" spans="4:29" ht="12.75" customHeight="1" outlineLevel="1" x14ac:dyDescent="0.2">
      <c r="D403" s="1"/>
      <c r="M403" s="1"/>
      <c r="W403" s="1"/>
      <c r="X403" s="1"/>
      <c r="Y403" s="1"/>
      <c r="Z403" s="1"/>
      <c r="AA403" s="1"/>
      <c r="AB403" s="1"/>
      <c r="AC403" s="1"/>
    </row>
    <row r="404" spans="4:29" ht="12.75" customHeight="1" outlineLevel="1" x14ac:dyDescent="0.2">
      <c r="D404" s="1"/>
      <c r="M404" s="1"/>
      <c r="W404" s="1"/>
      <c r="X404" s="1"/>
      <c r="Y404" s="1"/>
      <c r="Z404" s="1"/>
      <c r="AA404" s="1"/>
      <c r="AB404" s="1"/>
      <c r="AC404" s="1"/>
    </row>
    <row r="405" spans="4:29" ht="12.75" customHeight="1" outlineLevel="1" x14ac:dyDescent="0.2">
      <c r="D405" s="1"/>
      <c r="M405" s="1"/>
      <c r="W405" s="1"/>
      <c r="X405" s="1"/>
      <c r="Y405" s="1"/>
      <c r="Z405" s="1"/>
      <c r="AA405" s="1"/>
      <c r="AB405" s="1"/>
      <c r="AC405" s="1"/>
    </row>
    <row r="406" spans="4:29" ht="12.75" customHeight="1" outlineLevel="1" x14ac:dyDescent="0.2">
      <c r="D406" s="1"/>
      <c r="M406" s="1"/>
      <c r="W406" s="1"/>
      <c r="X406" s="1"/>
      <c r="Y406" s="1"/>
      <c r="Z406" s="1"/>
      <c r="AA406" s="1"/>
      <c r="AB406" s="1"/>
      <c r="AC406" s="1"/>
    </row>
    <row r="407" spans="4:29" ht="12.75" customHeight="1" outlineLevel="1" x14ac:dyDescent="0.2">
      <c r="D407" s="1"/>
      <c r="M407" s="1"/>
      <c r="W407" s="1"/>
      <c r="X407" s="1"/>
      <c r="Y407" s="1"/>
      <c r="Z407" s="1"/>
      <c r="AA407" s="1"/>
      <c r="AB407" s="1"/>
      <c r="AC407" s="1"/>
    </row>
    <row r="408" spans="4:29" ht="12.75" customHeight="1" outlineLevel="1" x14ac:dyDescent="0.2">
      <c r="D408" s="1"/>
      <c r="M408" s="1"/>
      <c r="W408" s="1"/>
      <c r="X408" s="1"/>
      <c r="Y408" s="1"/>
      <c r="Z408" s="1"/>
      <c r="AA408" s="1"/>
      <c r="AB408" s="1"/>
      <c r="AC408" s="1"/>
    </row>
    <row r="409" spans="4:29" ht="12.75" customHeight="1" outlineLevel="1" x14ac:dyDescent="0.2">
      <c r="D409" s="1"/>
      <c r="M409" s="1"/>
      <c r="W409" s="1"/>
      <c r="X409" s="1"/>
      <c r="Y409" s="1"/>
      <c r="Z409" s="1"/>
      <c r="AA409" s="1"/>
      <c r="AB409" s="1"/>
      <c r="AC409" s="1"/>
    </row>
    <row r="410" spans="4:29" ht="12.75" customHeight="1" outlineLevel="1" x14ac:dyDescent="0.2">
      <c r="D410" s="1"/>
      <c r="M410" s="1"/>
      <c r="W410" s="1"/>
      <c r="X410" s="1"/>
      <c r="Y410" s="1"/>
      <c r="Z410" s="1"/>
      <c r="AA410" s="1"/>
      <c r="AB410" s="1"/>
      <c r="AC410" s="1"/>
    </row>
    <row r="411" spans="4:29" ht="12.75" customHeight="1" outlineLevel="1" x14ac:dyDescent="0.2">
      <c r="D411" s="1"/>
      <c r="M411" s="1"/>
      <c r="W411" s="1"/>
      <c r="X411" s="1"/>
      <c r="Y411" s="1"/>
      <c r="Z411" s="1"/>
      <c r="AA411" s="1"/>
      <c r="AB411" s="1"/>
      <c r="AC411" s="1"/>
    </row>
    <row r="412" spans="4:29" ht="12.75" customHeight="1" outlineLevel="1" x14ac:dyDescent="0.2">
      <c r="D412" s="1"/>
      <c r="M412" s="1"/>
      <c r="W412" s="1"/>
      <c r="X412" s="1"/>
      <c r="Y412" s="1"/>
      <c r="Z412" s="1"/>
      <c r="AA412" s="1"/>
      <c r="AB412" s="1"/>
      <c r="AC412" s="1"/>
    </row>
    <row r="413" spans="4:29" ht="12.75" customHeight="1" outlineLevel="1" x14ac:dyDescent="0.2">
      <c r="D413" s="1"/>
      <c r="M413" s="1"/>
      <c r="W413" s="1"/>
      <c r="X413" s="1"/>
      <c r="Y413" s="1"/>
      <c r="Z413" s="1"/>
      <c r="AA413" s="1"/>
      <c r="AB413" s="1"/>
      <c r="AC413" s="1"/>
    </row>
    <row r="414" spans="4:29" ht="12.75" customHeight="1" outlineLevel="1" x14ac:dyDescent="0.2">
      <c r="D414" s="1"/>
      <c r="M414" s="1"/>
      <c r="W414" s="1"/>
      <c r="X414" s="1"/>
      <c r="Y414" s="1"/>
      <c r="Z414" s="1"/>
      <c r="AA414" s="1"/>
      <c r="AB414" s="1"/>
      <c r="AC414" s="1"/>
    </row>
    <row r="415" spans="4:29" ht="12.75" customHeight="1" outlineLevel="1" x14ac:dyDescent="0.2">
      <c r="D415" s="1"/>
      <c r="M415" s="1"/>
      <c r="W415" s="1"/>
      <c r="X415" s="1"/>
      <c r="Y415" s="1"/>
      <c r="Z415" s="1"/>
      <c r="AA415" s="1"/>
      <c r="AB415" s="1"/>
      <c r="AC415" s="1"/>
    </row>
    <row r="416" spans="4:29" ht="12.75" customHeight="1" outlineLevel="1" x14ac:dyDescent="0.2">
      <c r="D416" s="1"/>
      <c r="M416" s="1"/>
      <c r="W416" s="1"/>
      <c r="X416" s="1"/>
      <c r="Y416" s="1"/>
      <c r="Z416" s="1"/>
      <c r="AA416" s="1"/>
      <c r="AB416" s="1"/>
      <c r="AC416" s="1"/>
    </row>
    <row r="417" spans="4:29" ht="12.75" customHeight="1" outlineLevel="1" x14ac:dyDescent="0.2">
      <c r="D417" s="1"/>
      <c r="M417" s="1"/>
      <c r="W417" s="1"/>
      <c r="X417" s="1"/>
      <c r="Y417" s="1"/>
      <c r="Z417" s="1"/>
      <c r="AA417" s="1"/>
      <c r="AB417" s="1"/>
      <c r="AC417" s="1"/>
    </row>
    <row r="418" spans="4:29" ht="12.75" customHeight="1" outlineLevel="1" x14ac:dyDescent="0.2">
      <c r="D418" s="1"/>
      <c r="M418" s="1"/>
      <c r="W418" s="1"/>
      <c r="X418" s="1"/>
      <c r="Y418" s="1"/>
      <c r="Z418" s="1"/>
      <c r="AA418" s="1"/>
      <c r="AB418" s="1"/>
      <c r="AC418" s="1"/>
    </row>
    <row r="419" spans="4:29" ht="12.75" customHeight="1" outlineLevel="1" x14ac:dyDescent="0.2">
      <c r="D419" s="1"/>
      <c r="M419" s="1"/>
      <c r="W419" s="1"/>
      <c r="X419" s="1"/>
      <c r="Y419" s="1"/>
      <c r="Z419" s="1"/>
      <c r="AA419" s="1"/>
      <c r="AB419" s="1"/>
      <c r="AC419" s="1"/>
    </row>
    <row r="420" spans="4:29" ht="12.75" customHeight="1" outlineLevel="1" x14ac:dyDescent="0.2">
      <c r="D420" s="1"/>
      <c r="M420" s="1"/>
      <c r="W420" s="1"/>
      <c r="X420" s="1"/>
      <c r="Y420" s="1"/>
      <c r="Z420" s="1"/>
      <c r="AA420" s="1"/>
      <c r="AB420" s="1"/>
      <c r="AC420" s="1"/>
    </row>
    <row r="421" spans="4:29" ht="12.75" customHeight="1" outlineLevel="1" x14ac:dyDescent="0.2">
      <c r="D421" s="1"/>
      <c r="M421" s="1"/>
      <c r="W421" s="1"/>
      <c r="X421" s="1"/>
      <c r="Y421" s="1"/>
      <c r="Z421" s="1"/>
      <c r="AA421" s="1"/>
      <c r="AB421" s="1"/>
      <c r="AC421" s="1"/>
    </row>
    <row r="422" spans="4:29" ht="12.75" customHeight="1" outlineLevel="1" x14ac:dyDescent="0.2">
      <c r="D422" s="1"/>
      <c r="M422" s="1"/>
      <c r="W422" s="1"/>
      <c r="X422" s="1"/>
      <c r="Y422" s="1"/>
      <c r="Z422" s="1"/>
      <c r="AA422" s="1"/>
      <c r="AB422" s="1"/>
      <c r="AC422" s="1"/>
    </row>
    <row r="423" spans="4:29" ht="12.75" customHeight="1" outlineLevel="1" x14ac:dyDescent="0.2">
      <c r="D423" s="1"/>
      <c r="M423" s="1"/>
      <c r="W423" s="1"/>
      <c r="X423" s="1"/>
      <c r="Y423" s="1"/>
      <c r="Z423" s="1"/>
      <c r="AA423" s="1"/>
      <c r="AB423" s="1"/>
      <c r="AC423" s="1"/>
    </row>
    <row r="424" spans="4:29" ht="12.75" customHeight="1" outlineLevel="1" x14ac:dyDescent="0.2">
      <c r="D424" s="1"/>
      <c r="M424" s="1"/>
      <c r="W424" s="1"/>
      <c r="X424" s="1"/>
      <c r="Y424" s="1"/>
      <c r="Z424" s="1"/>
      <c r="AA424" s="1"/>
      <c r="AB424" s="1"/>
      <c r="AC424" s="1"/>
    </row>
    <row r="425" spans="4:29" ht="12.75" customHeight="1" outlineLevel="1" x14ac:dyDescent="0.2">
      <c r="D425" s="1"/>
      <c r="M425" s="1"/>
      <c r="W425" s="1"/>
      <c r="X425" s="1"/>
      <c r="Y425" s="1"/>
      <c r="Z425" s="1"/>
      <c r="AA425" s="1"/>
      <c r="AB425" s="1"/>
      <c r="AC425" s="1"/>
    </row>
    <row r="426" spans="4:29" ht="12.75" customHeight="1" outlineLevel="1" x14ac:dyDescent="0.2">
      <c r="D426" s="1"/>
      <c r="M426" s="1"/>
      <c r="W426" s="1"/>
      <c r="X426" s="1"/>
      <c r="Y426" s="1"/>
      <c r="Z426" s="1"/>
      <c r="AA426" s="1"/>
      <c r="AB426" s="1"/>
      <c r="AC426" s="1"/>
    </row>
    <row r="427" spans="4:29" ht="12.75" customHeight="1" outlineLevel="1" x14ac:dyDescent="0.2">
      <c r="D427" s="1"/>
      <c r="M427" s="1"/>
      <c r="W427" s="1"/>
      <c r="X427" s="1"/>
      <c r="Y427" s="1"/>
      <c r="Z427" s="1"/>
      <c r="AA427" s="1"/>
      <c r="AB427" s="1"/>
      <c r="AC427" s="1"/>
    </row>
    <row r="428" spans="4:29" ht="12.75" customHeight="1" outlineLevel="1" x14ac:dyDescent="0.2">
      <c r="D428" s="1"/>
      <c r="M428" s="1"/>
      <c r="W428" s="1"/>
      <c r="X428" s="1"/>
      <c r="Y428" s="1"/>
      <c r="Z428" s="1"/>
      <c r="AA428" s="1"/>
      <c r="AB428" s="1"/>
      <c r="AC428" s="1"/>
    </row>
    <row r="429" spans="4:29" ht="12.75" customHeight="1" outlineLevel="1" x14ac:dyDescent="0.2">
      <c r="D429" s="1"/>
      <c r="M429" s="1"/>
      <c r="W429" s="1"/>
      <c r="X429" s="1"/>
      <c r="Y429" s="1"/>
      <c r="Z429" s="1"/>
      <c r="AA429" s="1"/>
      <c r="AB429" s="1"/>
      <c r="AC429" s="1"/>
    </row>
    <row r="430" spans="4:29" ht="12.75" customHeight="1" outlineLevel="1" x14ac:dyDescent="0.2">
      <c r="D430" s="1"/>
      <c r="M430" s="1"/>
      <c r="W430" s="1"/>
      <c r="X430" s="1"/>
      <c r="Y430" s="1"/>
      <c r="Z430" s="1"/>
      <c r="AA430" s="1"/>
      <c r="AB430" s="1"/>
      <c r="AC430" s="1"/>
    </row>
    <row r="431" spans="4:29" ht="12.75" customHeight="1" outlineLevel="1" x14ac:dyDescent="0.2">
      <c r="D431" s="1"/>
      <c r="M431" s="1"/>
      <c r="W431" s="1"/>
      <c r="X431" s="1"/>
      <c r="Y431" s="1"/>
      <c r="Z431" s="1"/>
      <c r="AA431" s="1"/>
      <c r="AB431" s="1"/>
      <c r="AC431" s="1"/>
    </row>
    <row r="432" spans="4:29" ht="12.75" customHeight="1" outlineLevel="1" x14ac:dyDescent="0.2">
      <c r="D432" s="1"/>
      <c r="M432" s="1"/>
      <c r="W432" s="1"/>
      <c r="X432" s="1"/>
      <c r="Y432" s="1"/>
      <c r="Z432" s="1"/>
      <c r="AA432" s="1"/>
      <c r="AB432" s="1"/>
      <c r="AC432" s="1"/>
    </row>
    <row r="433" spans="4:29" ht="12.75" customHeight="1" outlineLevel="1" x14ac:dyDescent="0.2">
      <c r="D433" s="1"/>
      <c r="M433" s="1"/>
      <c r="W433" s="1"/>
      <c r="X433" s="1"/>
      <c r="Y433" s="1"/>
      <c r="Z433" s="1"/>
      <c r="AA433" s="1"/>
      <c r="AB433" s="1"/>
      <c r="AC433" s="1"/>
    </row>
    <row r="434" spans="4:29" ht="12.75" customHeight="1" outlineLevel="1" x14ac:dyDescent="0.2">
      <c r="D434" s="1"/>
      <c r="M434" s="1"/>
      <c r="W434" s="1"/>
      <c r="X434" s="1"/>
      <c r="Y434" s="1"/>
      <c r="Z434" s="1"/>
      <c r="AA434" s="1"/>
      <c r="AB434" s="1"/>
      <c r="AC434" s="1"/>
    </row>
    <row r="435" spans="4:29" ht="12.75" customHeight="1" outlineLevel="1" x14ac:dyDescent="0.2">
      <c r="D435" s="1"/>
      <c r="M435" s="1"/>
      <c r="W435" s="1"/>
      <c r="X435" s="1"/>
      <c r="Y435" s="1"/>
      <c r="Z435" s="1"/>
      <c r="AA435" s="1"/>
      <c r="AB435" s="1"/>
      <c r="AC435" s="1"/>
    </row>
    <row r="436" spans="4:29" ht="12.75" customHeight="1" outlineLevel="1" x14ac:dyDescent="0.2">
      <c r="D436" s="1"/>
      <c r="M436" s="1"/>
      <c r="W436" s="1"/>
      <c r="X436" s="1"/>
      <c r="Y436" s="1"/>
      <c r="Z436" s="1"/>
      <c r="AA436" s="1"/>
      <c r="AB436" s="1"/>
      <c r="AC436" s="1"/>
    </row>
    <row r="437" spans="4:29" ht="12.75" customHeight="1" outlineLevel="1" x14ac:dyDescent="0.2">
      <c r="D437" s="1"/>
      <c r="M437" s="1"/>
      <c r="W437" s="1"/>
      <c r="X437" s="1"/>
      <c r="Y437" s="1"/>
      <c r="Z437" s="1"/>
      <c r="AA437" s="1"/>
      <c r="AB437" s="1"/>
      <c r="AC437" s="1"/>
    </row>
    <row r="438" spans="4:29" ht="12.75" customHeight="1" outlineLevel="1" x14ac:dyDescent="0.2">
      <c r="D438" s="1"/>
      <c r="M438" s="1"/>
      <c r="W438" s="1"/>
      <c r="X438" s="1"/>
      <c r="Y438" s="1"/>
      <c r="Z438" s="1"/>
      <c r="AA438" s="1"/>
      <c r="AB438" s="1"/>
      <c r="AC438" s="1"/>
    </row>
    <row r="439" spans="4:29" ht="12.75" customHeight="1" outlineLevel="1" x14ac:dyDescent="0.2">
      <c r="D439" s="1"/>
      <c r="M439" s="1"/>
      <c r="W439" s="1"/>
      <c r="X439" s="1"/>
      <c r="Y439" s="1"/>
      <c r="Z439" s="1"/>
      <c r="AA439" s="1"/>
      <c r="AB439" s="1"/>
      <c r="AC439" s="1"/>
    </row>
    <row r="440" spans="4:29" ht="12.75" customHeight="1" outlineLevel="1" x14ac:dyDescent="0.2">
      <c r="D440" s="1"/>
      <c r="M440" s="1"/>
      <c r="W440" s="1"/>
      <c r="X440" s="1"/>
      <c r="Y440" s="1"/>
      <c r="Z440" s="1"/>
      <c r="AA440" s="1"/>
      <c r="AB440" s="1"/>
      <c r="AC440" s="1"/>
    </row>
    <row r="441" spans="4:29" ht="12.75" customHeight="1" outlineLevel="1" x14ac:dyDescent="0.2">
      <c r="D441" s="1"/>
      <c r="M441" s="1"/>
      <c r="W441" s="1"/>
      <c r="X441" s="1"/>
      <c r="Y441" s="1"/>
      <c r="Z441" s="1"/>
      <c r="AA441" s="1"/>
      <c r="AB441" s="1"/>
      <c r="AC441" s="1"/>
    </row>
    <row r="442" spans="4:29" ht="12.75" customHeight="1" outlineLevel="1" x14ac:dyDescent="0.2">
      <c r="D442" s="1"/>
      <c r="M442" s="1"/>
      <c r="W442" s="1"/>
      <c r="X442" s="1"/>
      <c r="Y442" s="1"/>
      <c r="Z442" s="1"/>
      <c r="AA442" s="1"/>
      <c r="AB442" s="1"/>
      <c r="AC442" s="1"/>
    </row>
    <row r="443" spans="4:29" ht="12.75" customHeight="1" outlineLevel="1" x14ac:dyDescent="0.2">
      <c r="D443" s="1"/>
      <c r="M443" s="1"/>
      <c r="W443" s="1"/>
      <c r="X443" s="1"/>
      <c r="Y443" s="1"/>
      <c r="Z443" s="1"/>
      <c r="AA443" s="1"/>
      <c r="AB443" s="1"/>
      <c r="AC443" s="1"/>
    </row>
    <row r="444" spans="4:29" ht="12.75" customHeight="1" outlineLevel="1" x14ac:dyDescent="0.2">
      <c r="D444" s="1"/>
      <c r="M444" s="1"/>
      <c r="W444" s="1"/>
      <c r="X444" s="1"/>
      <c r="Y444" s="1"/>
      <c r="Z444" s="1"/>
      <c r="AA444" s="1"/>
      <c r="AB444" s="1"/>
      <c r="AC444" s="1"/>
    </row>
    <row r="445" spans="4:29" ht="12.75" customHeight="1" outlineLevel="1" x14ac:dyDescent="0.2">
      <c r="D445" s="1"/>
      <c r="M445" s="1"/>
      <c r="W445" s="1"/>
      <c r="X445" s="1"/>
      <c r="Y445" s="1"/>
      <c r="Z445" s="1"/>
      <c r="AA445" s="1"/>
      <c r="AB445" s="1"/>
      <c r="AC445" s="1"/>
    </row>
    <row r="446" spans="4:29" ht="12.75" customHeight="1" outlineLevel="1" x14ac:dyDescent="0.2">
      <c r="D446" s="1"/>
      <c r="M446" s="1"/>
      <c r="W446" s="1"/>
      <c r="X446" s="1"/>
      <c r="Y446" s="1"/>
      <c r="Z446" s="1"/>
      <c r="AA446" s="1"/>
      <c r="AB446" s="1"/>
      <c r="AC446" s="1"/>
    </row>
    <row r="447" spans="4:29" ht="12.75" customHeight="1" outlineLevel="1" x14ac:dyDescent="0.2">
      <c r="D447" s="1"/>
      <c r="M447" s="1"/>
      <c r="W447" s="1"/>
      <c r="X447" s="1"/>
      <c r="Y447" s="1"/>
      <c r="Z447" s="1"/>
      <c r="AA447" s="1"/>
      <c r="AB447" s="1"/>
      <c r="AC447" s="1"/>
    </row>
    <row r="448" spans="4:29" ht="12.75" customHeight="1" outlineLevel="1" x14ac:dyDescent="0.2">
      <c r="D448" s="1"/>
      <c r="M448" s="1"/>
      <c r="W448" s="1"/>
      <c r="X448" s="1"/>
      <c r="Y448" s="1"/>
      <c r="Z448" s="1"/>
      <c r="AA448" s="1"/>
      <c r="AB448" s="1"/>
      <c r="AC448" s="1"/>
    </row>
    <row r="449" spans="4:29" ht="12.75" customHeight="1" outlineLevel="1" x14ac:dyDescent="0.2">
      <c r="D449" s="1"/>
      <c r="M449" s="1"/>
      <c r="W449" s="1"/>
      <c r="X449" s="1"/>
      <c r="Y449" s="1"/>
      <c r="Z449" s="1"/>
      <c r="AA449" s="1"/>
      <c r="AB449" s="1"/>
      <c r="AC449" s="1"/>
    </row>
    <row r="450" spans="4:29" ht="12.75" customHeight="1" outlineLevel="1" x14ac:dyDescent="0.2">
      <c r="D450" s="1"/>
      <c r="M450" s="1"/>
      <c r="W450" s="1"/>
      <c r="X450" s="1"/>
      <c r="Y450" s="1"/>
      <c r="Z450" s="1"/>
      <c r="AA450" s="1"/>
      <c r="AB450" s="1"/>
      <c r="AC450" s="1"/>
    </row>
    <row r="451" spans="4:29" ht="12.75" customHeight="1" outlineLevel="1" x14ac:dyDescent="0.2">
      <c r="D451" s="1"/>
      <c r="M451" s="1"/>
      <c r="W451" s="1"/>
      <c r="X451" s="1"/>
      <c r="Y451" s="1"/>
      <c r="Z451" s="1"/>
      <c r="AA451" s="1"/>
      <c r="AB451" s="1"/>
      <c r="AC451" s="1"/>
    </row>
    <row r="452" spans="4:29" ht="12.75" customHeight="1" outlineLevel="1" x14ac:dyDescent="0.2">
      <c r="D452" s="1"/>
      <c r="M452" s="1"/>
      <c r="W452" s="1"/>
      <c r="X452" s="1"/>
      <c r="Y452" s="1"/>
      <c r="Z452" s="1"/>
      <c r="AA452" s="1"/>
      <c r="AB452" s="1"/>
      <c r="AC452" s="1"/>
    </row>
    <row r="453" spans="4:29" ht="12.75" customHeight="1" outlineLevel="1" x14ac:dyDescent="0.2">
      <c r="D453" s="1"/>
      <c r="M453" s="1"/>
      <c r="W453" s="1"/>
      <c r="X453" s="1"/>
      <c r="Y453" s="1"/>
      <c r="Z453" s="1"/>
      <c r="AA453" s="1"/>
      <c r="AB453" s="1"/>
      <c r="AC453" s="1"/>
    </row>
    <row r="454" spans="4:29" ht="12.75" customHeight="1" outlineLevel="1" x14ac:dyDescent="0.2">
      <c r="D454" s="1"/>
      <c r="M454" s="1"/>
      <c r="W454" s="1"/>
      <c r="X454" s="1"/>
      <c r="Y454" s="1"/>
      <c r="Z454" s="1"/>
      <c r="AA454" s="1"/>
      <c r="AB454" s="1"/>
      <c r="AC454" s="1"/>
    </row>
    <row r="455" spans="4:29" ht="12.75" customHeight="1" outlineLevel="1" x14ac:dyDescent="0.2">
      <c r="D455" s="1"/>
      <c r="M455" s="1"/>
      <c r="W455" s="1"/>
      <c r="X455" s="1"/>
      <c r="Y455" s="1"/>
      <c r="Z455" s="1"/>
      <c r="AA455" s="1"/>
      <c r="AB455" s="1"/>
      <c r="AC455" s="1"/>
    </row>
    <row r="456" spans="4:29" ht="12.75" customHeight="1" outlineLevel="1" x14ac:dyDescent="0.2">
      <c r="D456" s="1"/>
      <c r="M456" s="1"/>
      <c r="W456" s="1"/>
      <c r="X456" s="1"/>
      <c r="Y456" s="1"/>
      <c r="Z456" s="1"/>
      <c r="AA456" s="1"/>
      <c r="AB456" s="1"/>
      <c r="AC456" s="1"/>
    </row>
    <row r="457" spans="4:29" ht="12.75" customHeight="1" outlineLevel="1" x14ac:dyDescent="0.2">
      <c r="D457" s="1"/>
      <c r="M457" s="1"/>
      <c r="W457" s="1"/>
      <c r="X457" s="1"/>
      <c r="Y457" s="1"/>
      <c r="Z457" s="1"/>
      <c r="AA457" s="1"/>
      <c r="AB457" s="1"/>
      <c r="AC457" s="1"/>
    </row>
    <row r="458" spans="4:29" ht="12.75" customHeight="1" outlineLevel="1" x14ac:dyDescent="0.2">
      <c r="D458" s="1"/>
      <c r="M458" s="1"/>
      <c r="W458" s="1"/>
      <c r="X458" s="1"/>
      <c r="Y458" s="1"/>
      <c r="Z458" s="1"/>
      <c r="AA458" s="1"/>
      <c r="AB458" s="1"/>
      <c r="AC458" s="1"/>
    </row>
    <row r="459" spans="4:29" ht="12.75" customHeight="1" outlineLevel="1" x14ac:dyDescent="0.2">
      <c r="D459" s="1"/>
      <c r="M459" s="1"/>
      <c r="W459" s="1"/>
      <c r="X459" s="1"/>
      <c r="Y459" s="1"/>
      <c r="Z459" s="1"/>
      <c r="AA459" s="1"/>
      <c r="AB459" s="1"/>
      <c r="AC459" s="1"/>
    </row>
    <row r="460" spans="4:29" ht="12.75" customHeight="1" outlineLevel="1" x14ac:dyDescent="0.2">
      <c r="D460" s="1"/>
      <c r="M460" s="1"/>
      <c r="W460" s="1"/>
      <c r="X460" s="1"/>
      <c r="Y460" s="1"/>
      <c r="Z460" s="1"/>
      <c r="AA460" s="1"/>
      <c r="AB460" s="1"/>
      <c r="AC460" s="1"/>
    </row>
    <row r="461" spans="4:29" ht="12.75" customHeight="1" outlineLevel="1" x14ac:dyDescent="0.2">
      <c r="D461" s="1"/>
      <c r="M461" s="1"/>
      <c r="W461" s="1"/>
      <c r="X461" s="1"/>
      <c r="Y461" s="1"/>
      <c r="Z461" s="1"/>
      <c r="AA461" s="1"/>
      <c r="AB461" s="1"/>
      <c r="AC461" s="1"/>
    </row>
    <row r="462" spans="4:29" ht="12.75" customHeight="1" outlineLevel="1" x14ac:dyDescent="0.2">
      <c r="D462" s="1"/>
      <c r="M462" s="1"/>
      <c r="W462" s="1"/>
      <c r="X462" s="1"/>
      <c r="Y462" s="1"/>
      <c r="Z462" s="1"/>
      <c r="AA462" s="1"/>
      <c r="AB462" s="1"/>
      <c r="AC462" s="1"/>
    </row>
    <row r="463" spans="4:29" ht="12.75" customHeight="1" outlineLevel="1" x14ac:dyDescent="0.2">
      <c r="D463" s="1"/>
      <c r="M463" s="1"/>
      <c r="W463" s="1"/>
      <c r="X463" s="1"/>
      <c r="Y463" s="1"/>
      <c r="Z463" s="1"/>
      <c r="AA463" s="1"/>
      <c r="AB463" s="1"/>
      <c r="AC463" s="1"/>
    </row>
    <row r="464" spans="4:29" ht="12.75" customHeight="1" outlineLevel="1" x14ac:dyDescent="0.2">
      <c r="D464" s="1"/>
      <c r="M464" s="1"/>
      <c r="W464" s="1"/>
      <c r="X464" s="1"/>
      <c r="Y464" s="1"/>
      <c r="Z464" s="1"/>
      <c r="AA464" s="1"/>
      <c r="AB464" s="1"/>
      <c r="AC464" s="1"/>
    </row>
    <row r="465" spans="4:29" ht="12.75" customHeight="1" outlineLevel="1" x14ac:dyDescent="0.2">
      <c r="D465" s="1"/>
      <c r="M465" s="1"/>
      <c r="W465" s="1"/>
      <c r="X465" s="1"/>
      <c r="Y465" s="1"/>
      <c r="Z465" s="1"/>
      <c r="AA465" s="1"/>
      <c r="AB465" s="1"/>
      <c r="AC465" s="1"/>
    </row>
    <row r="466" spans="4:29" ht="12.75" customHeight="1" outlineLevel="1" x14ac:dyDescent="0.2">
      <c r="D466" s="1"/>
      <c r="M466" s="1"/>
      <c r="W466" s="1"/>
      <c r="X466" s="1"/>
      <c r="Y466" s="1"/>
      <c r="Z466" s="1"/>
      <c r="AA466" s="1"/>
      <c r="AB466" s="1"/>
      <c r="AC466" s="1"/>
    </row>
    <row r="467" spans="4:29" ht="12.75" customHeight="1" outlineLevel="1" x14ac:dyDescent="0.2">
      <c r="D467" s="1"/>
      <c r="M467" s="1"/>
      <c r="W467" s="1"/>
      <c r="X467" s="1"/>
      <c r="Y467" s="1"/>
      <c r="Z467" s="1"/>
      <c r="AA467" s="1"/>
      <c r="AB467" s="1"/>
      <c r="AC467" s="1"/>
    </row>
    <row r="468" spans="4:29" ht="12.75" customHeight="1" outlineLevel="1" x14ac:dyDescent="0.2">
      <c r="D468" s="1"/>
      <c r="M468" s="1"/>
      <c r="W468" s="1"/>
      <c r="X468" s="1"/>
      <c r="Y468" s="1"/>
      <c r="Z468" s="1"/>
      <c r="AA468" s="1"/>
      <c r="AB468" s="1"/>
      <c r="AC468" s="1"/>
    </row>
    <row r="469" spans="4:29" ht="12.75" customHeight="1" outlineLevel="1" x14ac:dyDescent="0.2">
      <c r="D469" s="1"/>
      <c r="M469" s="1"/>
      <c r="W469" s="1"/>
      <c r="X469" s="1"/>
      <c r="Y469" s="1"/>
      <c r="Z469" s="1"/>
      <c r="AA469" s="1"/>
      <c r="AB469" s="1"/>
      <c r="AC469" s="1"/>
    </row>
    <row r="470" spans="4:29" ht="12.75" customHeight="1" outlineLevel="1" x14ac:dyDescent="0.2">
      <c r="D470" s="1"/>
      <c r="M470" s="1"/>
      <c r="W470" s="1"/>
      <c r="X470" s="1"/>
      <c r="Y470" s="1"/>
      <c r="Z470" s="1"/>
      <c r="AA470" s="1"/>
      <c r="AB470" s="1"/>
      <c r="AC470" s="1"/>
    </row>
    <row r="471" spans="4:29" ht="12.75" customHeight="1" outlineLevel="1" x14ac:dyDescent="0.2">
      <c r="D471" s="1"/>
      <c r="M471" s="1"/>
      <c r="W471" s="1"/>
      <c r="X471" s="1"/>
      <c r="Y471" s="1"/>
      <c r="Z471" s="1"/>
      <c r="AA471" s="1"/>
      <c r="AB471" s="1"/>
      <c r="AC471" s="1"/>
    </row>
    <row r="472" spans="4:29" ht="12.75" customHeight="1" outlineLevel="1" x14ac:dyDescent="0.2">
      <c r="D472" s="1"/>
      <c r="M472" s="1"/>
      <c r="W472" s="1"/>
      <c r="X472" s="1"/>
      <c r="Y472" s="1"/>
      <c r="Z472" s="1"/>
      <c r="AA472" s="1"/>
      <c r="AB472" s="1"/>
      <c r="AC472" s="1"/>
    </row>
    <row r="473" spans="4:29" ht="12.75" customHeight="1" outlineLevel="1" x14ac:dyDescent="0.2">
      <c r="D473" s="1"/>
      <c r="M473" s="1"/>
      <c r="W473" s="1"/>
      <c r="X473" s="1"/>
      <c r="Y473" s="1"/>
      <c r="Z473" s="1"/>
      <c r="AA473" s="1"/>
      <c r="AB473" s="1"/>
      <c r="AC473" s="1"/>
    </row>
    <row r="474" spans="4:29" ht="12.75" customHeight="1" outlineLevel="1" x14ac:dyDescent="0.2">
      <c r="D474" s="1"/>
      <c r="M474" s="1"/>
      <c r="W474" s="1"/>
      <c r="X474" s="1"/>
      <c r="Y474" s="1"/>
      <c r="Z474" s="1"/>
      <c r="AA474" s="1"/>
      <c r="AB474" s="1"/>
      <c r="AC474" s="1"/>
    </row>
    <row r="475" spans="4:29" ht="12.75" customHeight="1" outlineLevel="1" x14ac:dyDescent="0.2">
      <c r="D475" s="1"/>
      <c r="M475" s="1"/>
      <c r="W475" s="1"/>
      <c r="X475" s="1"/>
      <c r="Y475" s="1"/>
      <c r="Z475" s="1"/>
      <c r="AA475" s="1"/>
      <c r="AB475" s="1"/>
      <c r="AC475" s="1"/>
    </row>
    <row r="476" spans="4:29" ht="12.75" customHeight="1" outlineLevel="1" x14ac:dyDescent="0.2">
      <c r="D476" s="1"/>
      <c r="M476" s="1"/>
      <c r="W476" s="1"/>
      <c r="X476" s="1"/>
      <c r="Y476" s="1"/>
      <c r="Z476" s="1"/>
      <c r="AA476" s="1"/>
      <c r="AB476" s="1"/>
      <c r="AC476" s="1"/>
    </row>
    <row r="477" spans="4:29" ht="12.75" customHeight="1" outlineLevel="1" x14ac:dyDescent="0.2">
      <c r="D477" s="1"/>
      <c r="M477" s="1"/>
      <c r="W477" s="1"/>
      <c r="X477" s="1"/>
      <c r="Y477" s="1"/>
      <c r="Z477" s="1"/>
      <c r="AA477" s="1"/>
      <c r="AB477" s="1"/>
      <c r="AC477" s="1"/>
    </row>
    <row r="478" spans="4:29" ht="12.75" customHeight="1" outlineLevel="1" x14ac:dyDescent="0.2">
      <c r="D478" s="1"/>
      <c r="M478" s="1"/>
      <c r="W478" s="1"/>
      <c r="X478" s="1"/>
      <c r="Y478" s="1"/>
      <c r="Z478" s="1"/>
      <c r="AA478" s="1"/>
      <c r="AB478" s="1"/>
      <c r="AC478" s="1"/>
    </row>
    <row r="479" spans="4:29" ht="12.75" customHeight="1" outlineLevel="1" x14ac:dyDescent="0.2">
      <c r="D479" s="1"/>
      <c r="M479" s="1"/>
      <c r="W479" s="1"/>
      <c r="X479" s="1"/>
      <c r="Y479" s="1"/>
      <c r="Z479" s="1"/>
      <c r="AA479" s="1"/>
      <c r="AB479" s="1"/>
      <c r="AC479" s="1"/>
    </row>
    <row r="480" spans="4:29" ht="12.75" customHeight="1" outlineLevel="1" x14ac:dyDescent="0.2">
      <c r="D480" s="1"/>
      <c r="M480" s="1"/>
      <c r="W480" s="1"/>
      <c r="X480" s="1"/>
      <c r="Y480" s="1"/>
      <c r="Z480" s="1"/>
      <c r="AA480" s="1"/>
      <c r="AB480" s="1"/>
      <c r="AC480" s="1"/>
    </row>
    <row r="481" spans="4:29" ht="12.75" customHeight="1" outlineLevel="1" x14ac:dyDescent="0.2">
      <c r="D481" s="1"/>
      <c r="M481" s="1"/>
      <c r="W481" s="1"/>
      <c r="X481" s="1"/>
      <c r="Y481" s="1"/>
      <c r="Z481" s="1"/>
      <c r="AA481" s="1"/>
      <c r="AB481" s="1"/>
      <c r="AC481" s="1"/>
    </row>
    <row r="482" spans="4:29" ht="12.75" customHeight="1" outlineLevel="1" x14ac:dyDescent="0.2">
      <c r="D482" s="1"/>
      <c r="M482" s="1"/>
      <c r="W482" s="1"/>
      <c r="X482" s="1"/>
      <c r="Y482" s="1"/>
      <c r="Z482" s="1"/>
      <c r="AA482" s="1"/>
      <c r="AB482" s="1"/>
      <c r="AC482" s="1"/>
    </row>
    <row r="483" spans="4:29" ht="12.75" customHeight="1" outlineLevel="1" x14ac:dyDescent="0.2">
      <c r="D483" s="1"/>
      <c r="M483" s="1"/>
      <c r="W483" s="1"/>
      <c r="X483" s="1"/>
      <c r="Y483" s="1"/>
      <c r="Z483" s="1"/>
      <c r="AA483" s="1"/>
      <c r="AB483" s="1"/>
      <c r="AC483" s="1"/>
    </row>
    <row r="484" spans="4:29" ht="12.75" customHeight="1" outlineLevel="1" x14ac:dyDescent="0.2">
      <c r="D484" s="1"/>
      <c r="M484" s="1"/>
      <c r="W484" s="1"/>
      <c r="X484" s="1"/>
      <c r="Y484" s="1"/>
      <c r="Z484" s="1"/>
      <c r="AA484" s="1"/>
      <c r="AB484" s="1"/>
      <c r="AC484" s="1"/>
    </row>
    <row r="485" spans="4:29" ht="12.75" customHeight="1" outlineLevel="1" x14ac:dyDescent="0.2">
      <c r="D485" s="1"/>
      <c r="M485" s="1"/>
      <c r="W485" s="1"/>
      <c r="X485" s="1"/>
      <c r="Y485" s="1"/>
      <c r="Z485" s="1"/>
      <c r="AA485" s="1"/>
      <c r="AB485" s="1"/>
      <c r="AC485" s="1"/>
    </row>
    <row r="486" spans="4:29" ht="12.75" customHeight="1" outlineLevel="1" x14ac:dyDescent="0.2">
      <c r="D486" s="1"/>
      <c r="M486" s="1"/>
      <c r="W486" s="1"/>
      <c r="X486" s="1"/>
      <c r="Y486" s="1"/>
      <c r="Z486" s="1"/>
      <c r="AA486" s="1"/>
      <c r="AB486" s="1"/>
      <c r="AC486" s="1"/>
    </row>
    <row r="487" spans="4:29" ht="12.75" customHeight="1" outlineLevel="1" x14ac:dyDescent="0.2">
      <c r="D487" s="1"/>
      <c r="M487" s="1"/>
      <c r="W487" s="1"/>
      <c r="X487" s="1"/>
      <c r="Y487" s="1"/>
      <c r="Z487" s="1"/>
      <c r="AA487" s="1"/>
      <c r="AB487" s="1"/>
      <c r="AC487" s="1"/>
    </row>
    <row r="488" spans="4:29" ht="12.75" customHeight="1" outlineLevel="1" x14ac:dyDescent="0.2">
      <c r="D488" s="1"/>
      <c r="M488" s="1"/>
      <c r="W488" s="1"/>
      <c r="X488" s="1"/>
      <c r="Y488" s="1"/>
      <c r="Z488" s="1"/>
      <c r="AA488" s="1"/>
      <c r="AB488" s="1"/>
      <c r="AC488" s="1"/>
    </row>
    <row r="489" spans="4:29" ht="12.75" customHeight="1" outlineLevel="1" x14ac:dyDescent="0.2">
      <c r="D489" s="1"/>
      <c r="M489" s="1"/>
      <c r="W489" s="1"/>
      <c r="X489" s="1"/>
      <c r="Y489" s="1"/>
      <c r="Z489" s="1"/>
      <c r="AA489" s="1"/>
      <c r="AB489" s="1"/>
      <c r="AC489" s="1"/>
    </row>
    <row r="490" spans="4:29" ht="12.75" customHeight="1" outlineLevel="1" x14ac:dyDescent="0.2">
      <c r="D490" s="1"/>
      <c r="M490" s="1"/>
      <c r="W490" s="1"/>
      <c r="X490" s="1"/>
      <c r="Y490" s="1"/>
      <c r="Z490" s="1"/>
      <c r="AA490" s="1"/>
      <c r="AB490" s="1"/>
      <c r="AC490" s="1"/>
    </row>
    <row r="491" spans="4:29" ht="12.75" customHeight="1" outlineLevel="1" x14ac:dyDescent="0.2">
      <c r="D491" s="1"/>
      <c r="M491" s="1"/>
      <c r="W491" s="1"/>
      <c r="X491" s="1"/>
      <c r="Y491" s="1"/>
      <c r="Z491" s="1"/>
      <c r="AA491" s="1"/>
      <c r="AB491" s="1"/>
      <c r="AC491" s="1"/>
    </row>
    <row r="492" spans="4:29" ht="12.75" customHeight="1" outlineLevel="1" x14ac:dyDescent="0.2">
      <c r="D492" s="1"/>
      <c r="M492" s="1"/>
      <c r="W492" s="1"/>
      <c r="X492" s="1"/>
      <c r="Y492" s="1"/>
      <c r="Z492" s="1"/>
      <c r="AA492" s="1"/>
      <c r="AB492" s="1"/>
      <c r="AC492" s="1"/>
    </row>
    <row r="493" spans="4:29" ht="12.75" customHeight="1" outlineLevel="1" x14ac:dyDescent="0.2">
      <c r="D493" s="1"/>
      <c r="M493" s="1"/>
      <c r="W493" s="1"/>
      <c r="X493" s="1"/>
      <c r="Y493" s="1"/>
      <c r="Z493" s="1"/>
      <c r="AA493" s="1"/>
      <c r="AB493" s="1"/>
      <c r="AC493" s="1"/>
    </row>
    <row r="494" spans="4:29" ht="12.75" customHeight="1" outlineLevel="1" x14ac:dyDescent="0.2">
      <c r="D494" s="1"/>
      <c r="M494" s="1"/>
      <c r="W494" s="1"/>
      <c r="X494" s="1"/>
      <c r="Y494" s="1"/>
      <c r="Z494" s="1"/>
      <c r="AA494" s="1"/>
      <c r="AB494" s="1"/>
      <c r="AC494" s="1"/>
    </row>
    <row r="495" spans="4:29" ht="12.75" customHeight="1" outlineLevel="1" x14ac:dyDescent="0.2">
      <c r="D495" s="1"/>
      <c r="M495" s="1"/>
      <c r="W495" s="1"/>
      <c r="X495" s="1"/>
      <c r="Y495" s="1"/>
      <c r="Z495" s="1"/>
      <c r="AA495" s="1"/>
      <c r="AB495" s="1"/>
      <c r="AC495" s="1"/>
    </row>
    <row r="496" spans="4:29" ht="12.75" customHeight="1" outlineLevel="1" x14ac:dyDescent="0.2">
      <c r="D496" s="1"/>
      <c r="M496" s="1"/>
      <c r="W496" s="1"/>
      <c r="X496" s="1"/>
      <c r="Y496" s="1"/>
      <c r="Z496" s="1"/>
      <c r="AA496" s="1"/>
      <c r="AB496" s="1"/>
      <c r="AC496" s="1"/>
    </row>
    <row r="497" spans="4:29" ht="12.75" customHeight="1" outlineLevel="1" x14ac:dyDescent="0.2">
      <c r="D497" s="1"/>
      <c r="M497" s="1"/>
      <c r="W497" s="1"/>
      <c r="X497" s="1"/>
      <c r="Y497" s="1"/>
      <c r="Z497" s="1"/>
      <c r="AA497" s="1"/>
      <c r="AB497" s="1"/>
      <c r="AC497" s="1"/>
    </row>
    <row r="498" spans="4:29" ht="12.75" customHeight="1" outlineLevel="1" x14ac:dyDescent="0.2">
      <c r="D498" s="1"/>
      <c r="M498" s="1"/>
      <c r="W498" s="1"/>
      <c r="X498" s="1"/>
      <c r="Y498" s="1"/>
      <c r="Z498" s="1"/>
      <c r="AA498" s="1"/>
      <c r="AB498" s="1"/>
      <c r="AC498" s="1"/>
    </row>
    <row r="499" spans="4:29" ht="12.75" customHeight="1" outlineLevel="1" x14ac:dyDescent="0.2">
      <c r="D499" s="1"/>
      <c r="M499" s="1"/>
      <c r="W499" s="1"/>
      <c r="X499" s="1"/>
      <c r="Y499" s="1"/>
      <c r="Z499" s="1"/>
      <c r="AA499" s="1"/>
      <c r="AB499" s="1"/>
      <c r="AC499" s="1"/>
    </row>
    <row r="500" spans="4:29" ht="12.75" customHeight="1" outlineLevel="1" x14ac:dyDescent="0.2">
      <c r="D500" s="1"/>
      <c r="M500" s="1"/>
      <c r="W500" s="1"/>
      <c r="X500" s="1"/>
      <c r="Y500" s="1"/>
      <c r="Z500" s="1"/>
      <c r="AA500" s="1"/>
      <c r="AB500" s="1"/>
      <c r="AC500" s="1"/>
    </row>
    <row r="501" spans="4:29" ht="12.75" customHeight="1" outlineLevel="1" x14ac:dyDescent="0.2">
      <c r="D501" s="1"/>
      <c r="M501" s="1"/>
      <c r="W501" s="1"/>
      <c r="X501" s="1"/>
      <c r="Y501" s="1"/>
      <c r="Z501" s="1"/>
      <c r="AA501" s="1"/>
      <c r="AB501" s="1"/>
      <c r="AC501" s="1"/>
    </row>
    <row r="502" spans="4:29" ht="12.75" customHeight="1" outlineLevel="1" x14ac:dyDescent="0.2">
      <c r="D502" s="1"/>
      <c r="M502" s="1"/>
      <c r="W502" s="1"/>
      <c r="X502" s="1"/>
      <c r="Y502" s="1"/>
      <c r="Z502" s="1"/>
      <c r="AA502" s="1"/>
      <c r="AB502" s="1"/>
      <c r="AC502" s="1"/>
    </row>
    <row r="503" spans="4:29" ht="12.75" customHeight="1" outlineLevel="1" x14ac:dyDescent="0.2">
      <c r="D503" s="1"/>
      <c r="M503" s="1"/>
      <c r="W503" s="1"/>
      <c r="X503" s="1"/>
      <c r="Y503" s="1"/>
      <c r="Z503" s="1"/>
      <c r="AA503" s="1"/>
      <c r="AB503" s="1"/>
      <c r="AC503" s="1"/>
    </row>
    <row r="504" spans="4:29" ht="12.75" customHeight="1" outlineLevel="1" x14ac:dyDescent="0.2">
      <c r="D504" s="1"/>
      <c r="M504" s="1"/>
      <c r="W504" s="1"/>
      <c r="X504" s="1"/>
      <c r="Y504" s="1"/>
      <c r="Z504" s="1"/>
      <c r="AA504" s="1"/>
      <c r="AB504" s="1"/>
      <c r="AC504" s="1"/>
    </row>
    <row r="505" spans="4:29" ht="12.75" customHeight="1" outlineLevel="1" x14ac:dyDescent="0.2">
      <c r="D505" s="1"/>
      <c r="M505" s="1"/>
      <c r="W505" s="1"/>
      <c r="X505" s="1"/>
      <c r="Y505" s="1"/>
      <c r="Z505" s="1"/>
      <c r="AA505" s="1"/>
      <c r="AB505" s="1"/>
      <c r="AC505" s="1"/>
    </row>
    <row r="506" spans="4:29" ht="12.75" customHeight="1" outlineLevel="1" x14ac:dyDescent="0.2">
      <c r="D506" s="1"/>
      <c r="M506" s="1"/>
      <c r="W506" s="1"/>
      <c r="X506" s="1"/>
      <c r="Y506" s="1"/>
      <c r="Z506" s="1"/>
      <c r="AA506" s="1"/>
      <c r="AB506" s="1"/>
      <c r="AC506" s="1"/>
    </row>
    <row r="507" spans="4:29" ht="12.75" customHeight="1" outlineLevel="1" x14ac:dyDescent="0.2">
      <c r="D507" s="1"/>
      <c r="M507" s="1"/>
      <c r="W507" s="1"/>
      <c r="X507" s="1"/>
      <c r="Y507" s="1"/>
      <c r="Z507" s="1"/>
      <c r="AA507" s="1"/>
      <c r="AB507" s="1"/>
      <c r="AC507" s="1"/>
    </row>
    <row r="508" spans="4:29" ht="12.75" customHeight="1" outlineLevel="1" x14ac:dyDescent="0.2">
      <c r="D508" s="1"/>
      <c r="M508" s="1"/>
      <c r="W508" s="1"/>
      <c r="X508" s="1"/>
      <c r="Y508" s="1"/>
      <c r="Z508" s="1"/>
      <c r="AA508" s="1"/>
      <c r="AB508" s="1"/>
      <c r="AC508" s="1"/>
    </row>
    <row r="509" spans="4:29" ht="12.75" customHeight="1" outlineLevel="1" x14ac:dyDescent="0.2">
      <c r="D509" s="1"/>
      <c r="M509" s="1"/>
      <c r="W509" s="1"/>
      <c r="X509" s="1"/>
      <c r="Y509" s="1"/>
      <c r="Z509" s="1"/>
      <c r="AA509" s="1"/>
      <c r="AB509" s="1"/>
      <c r="AC509" s="1"/>
    </row>
    <row r="510" spans="4:29" ht="12.75" customHeight="1" outlineLevel="1" x14ac:dyDescent="0.2">
      <c r="D510" s="1"/>
      <c r="M510" s="1"/>
      <c r="W510" s="1"/>
      <c r="X510" s="1"/>
      <c r="Y510" s="1"/>
      <c r="Z510" s="1"/>
      <c r="AA510" s="1"/>
      <c r="AB510" s="1"/>
      <c r="AC510" s="1"/>
    </row>
    <row r="511" spans="4:29" ht="12.75" customHeight="1" outlineLevel="1" x14ac:dyDescent="0.2">
      <c r="D511" s="1"/>
      <c r="M511" s="1"/>
      <c r="W511" s="1"/>
      <c r="X511" s="1"/>
      <c r="Y511" s="1"/>
      <c r="Z511" s="1"/>
      <c r="AA511" s="1"/>
      <c r="AB511" s="1"/>
      <c r="AC511" s="1"/>
    </row>
    <row r="512" spans="4:29" ht="12.75" customHeight="1" outlineLevel="1" x14ac:dyDescent="0.2">
      <c r="D512" s="1"/>
      <c r="M512" s="1"/>
      <c r="W512" s="1"/>
      <c r="X512" s="1"/>
      <c r="Y512" s="1"/>
      <c r="Z512" s="1"/>
      <c r="AA512" s="1"/>
      <c r="AB512" s="1"/>
      <c r="AC512" s="1"/>
    </row>
    <row r="513" spans="4:29" ht="12.75" customHeight="1" outlineLevel="1" x14ac:dyDescent="0.2">
      <c r="D513" s="1"/>
      <c r="M513" s="1"/>
      <c r="W513" s="1"/>
      <c r="X513" s="1"/>
      <c r="Y513" s="1"/>
      <c r="Z513" s="1"/>
      <c r="AA513" s="1"/>
      <c r="AB513" s="1"/>
      <c r="AC513" s="1"/>
    </row>
    <row r="514" spans="4:29" ht="12.75" customHeight="1" outlineLevel="1" x14ac:dyDescent="0.2">
      <c r="D514" s="1"/>
      <c r="M514" s="1"/>
      <c r="W514" s="1"/>
      <c r="X514" s="1"/>
      <c r="Y514" s="1"/>
      <c r="Z514" s="1"/>
      <c r="AA514" s="1"/>
      <c r="AB514" s="1"/>
      <c r="AC514" s="1"/>
    </row>
    <row r="515" spans="4:29" ht="12.75" customHeight="1" outlineLevel="1" x14ac:dyDescent="0.2">
      <c r="D515" s="1"/>
      <c r="M515" s="1"/>
      <c r="W515" s="1"/>
      <c r="X515" s="1"/>
      <c r="Y515" s="1"/>
      <c r="Z515" s="1"/>
      <c r="AA515" s="1"/>
      <c r="AB515" s="1"/>
      <c r="AC515" s="1"/>
    </row>
    <row r="516" spans="4:29" ht="12.75" customHeight="1" outlineLevel="1" x14ac:dyDescent="0.2">
      <c r="D516" s="1"/>
      <c r="M516" s="1"/>
      <c r="W516" s="1"/>
      <c r="X516" s="1"/>
      <c r="Y516" s="1"/>
      <c r="Z516" s="1"/>
      <c r="AA516" s="1"/>
      <c r="AB516" s="1"/>
      <c r="AC516" s="1"/>
    </row>
    <row r="517" spans="4:29" ht="12.75" customHeight="1" outlineLevel="1" x14ac:dyDescent="0.2">
      <c r="D517" s="1"/>
      <c r="M517" s="1"/>
      <c r="W517" s="1"/>
      <c r="X517" s="1"/>
      <c r="Y517" s="1"/>
      <c r="Z517" s="1"/>
      <c r="AA517" s="1"/>
      <c r="AB517" s="1"/>
      <c r="AC517" s="1"/>
    </row>
    <row r="518" spans="4:29" ht="12.75" customHeight="1" outlineLevel="1" x14ac:dyDescent="0.2">
      <c r="D518" s="1"/>
      <c r="M518" s="1"/>
      <c r="W518" s="1"/>
      <c r="X518" s="1"/>
      <c r="Y518" s="1"/>
      <c r="Z518" s="1"/>
      <c r="AA518" s="1"/>
      <c r="AB518" s="1"/>
      <c r="AC518" s="1"/>
    </row>
    <row r="519" spans="4:29" ht="12.75" customHeight="1" outlineLevel="1" x14ac:dyDescent="0.2">
      <c r="D519" s="1"/>
      <c r="M519" s="1"/>
      <c r="W519" s="1"/>
      <c r="X519" s="1"/>
      <c r="Y519" s="1"/>
      <c r="Z519" s="1"/>
      <c r="AA519" s="1"/>
      <c r="AB519" s="1"/>
      <c r="AC519" s="1"/>
    </row>
    <row r="520" spans="4:29" ht="12.75" customHeight="1" outlineLevel="1" x14ac:dyDescent="0.2">
      <c r="D520" s="1"/>
      <c r="M520" s="1"/>
      <c r="W520" s="1"/>
      <c r="X520" s="1"/>
      <c r="Y520" s="1"/>
      <c r="Z520" s="1"/>
      <c r="AA520" s="1"/>
      <c r="AB520" s="1"/>
      <c r="AC520" s="1"/>
    </row>
    <row r="521" spans="4:29" ht="12.75" customHeight="1" outlineLevel="1" x14ac:dyDescent="0.2">
      <c r="D521" s="1"/>
      <c r="M521" s="1"/>
      <c r="W521" s="1"/>
      <c r="X521" s="1"/>
      <c r="Y521" s="1"/>
      <c r="Z521" s="1"/>
      <c r="AA521" s="1"/>
      <c r="AB521" s="1"/>
      <c r="AC521" s="1"/>
    </row>
    <row r="522" spans="4:29" ht="12.75" customHeight="1" outlineLevel="1" x14ac:dyDescent="0.2">
      <c r="D522" s="1"/>
      <c r="M522" s="1"/>
      <c r="W522" s="1"/>
      <c r="X522" s="1"/>
      <c r="Y522" s="1"/>
      <c r="Z522" s="1"/>
      <c r="AA522" s="1"/>
      <c r="AB522" s="1"/>
      <c r="AC522" s="1"/>
    </row>
    <row r="523" spans="4:29" ht="12.75" customHeight="1" outlineLevel="1" x14ac:dyDescent="0.2">
      <c r="D523" s="1"/>
      <c r="M523" s="1"/>
      <c r="W523" s="1"/>
      <c r="X523" s="1"/>
      <c r="Y523" s="1"/>
      <c r="Z523" s="1"/>
      <c r="AA523" s="1"/>
      <c r="AB523" s="1"/>
      <c r="AC523" s="1"/>
    </row>
    <row r="524" spans="4:29" ht="12.75" customHeight="1" outlineLevel="1" x14ac:dyDescent="0.2">
      <c r="D524" s="1"/>
      <c r="M524" s="1"/>
      <c r="W524" s="1"/>
      <c r="X524" s="1"/>
      <c r="Y524" s="1"/>
      <c r="Z524" s="1"/>
      <c r="AA524" s="1"/>
      <c r="AB524" s="1"/>
      <c r="AC524" s="1"/>
    </row>
    <row r="525" spans="4:29" ht="12.75" customHeight="1" outlineLevel="1" x14ac:dyDescent="0.2">
      <c r="D525" s="1"/>
      <c r="M525" s="1"/>
      <c r="W525" s="1"/>
      <c r="X525" s="1"/>
      <c r="Y525" s="1"/>
      <c r="Z525" s="1"/>
      <c r="AA525" s="1"/>
      <c r="AB525" s="1"/>
      <c r="AC525" s="1"/>
    </row>
    <row r="526" spans="4:29" ht="12.75" customHeight="1" outlineLevel="1" x14ac:dyDescent="0.2">
      <c r="D526" s="1"/>
      <c r="M526" s="1"/>
      <c r="W526" s="1"/>
      <c r="X526" s="1"/>
      <c r="Y526" s="1"/>
      <c r="Z526" s="1"/>
      <c r="AA526" s="1"/>
      <c r="AB526" s="1"/>
      <c r="AC526" s="1"/>
    </row>
    <row r="527" spans="4:29" ht="12.75" customHeight="1" outlineLevel="1" x14ac:dyDescent="0.2">
      <c r="D527" s="1"/>
      <c r="M527" s="1"/>
      <c r="W527" s="1"/>
      <c r="X527" s="1"/>
      <c r="Y527" s="1"/>
      <c r="Z527" s="1"/>
      <c r="AA527" s="1"/>
      <c r="AB527" s="1"/>
      <c r="AC527" s="1"/>
    </row>
    <row r="528" spans="4:29" ht="12.75" customHeight="1" outlineLevel="1" x14ac:dyDescent="0.2">
      <c r="D528" s="1"/>
      <c r="M528" s="1"/>
      <c r="W528" s="1"/>
      <c r="X528" s="1"/>
      <c r="Y528" s="1"/>
      <c r="Z528" s="1"/>
      <c r="AA528" s="1"/>
      <c r="AB528" s="1"/>
      <c r="AC528" s="1"/>
    </row>
    <row r="529" spans="4:29" ht="12.75" customHeight="1" outlineLevel="1" x14ac:dyDescent="0.2">
      <c r="D529" s="1"/>
      <c r="M529" s="1"/>
      <c r="W529" s="1"/>
      <c r="X529" s="1"/>
      <c r="Y529" s="1"/>
      <c r="Z529" s="1"/>
      <c r="AA529" s="1"/>
      <c r="AB529" s="1"/>
      <c r="AC529" s="1"/>
    </row>
    <row r="530" spans="4:29" ht="12.75" customHeight="1" outlineLevel="1" x14ac:dyDescent="0.2">
      <c r="D530" s="1"/>
      <c r="M530" s="1"/>
      <c r="W530" s="1"/>
      <c r="X530" s="1"/>
      <c r="Y530" s="1"/>
      <c r="Z530" s="1"/>
      <c r="AA530" s="1"/>
      <c r="AB530" s="1"/>
      <c r="AC530" s="1"/>
    </row>
    <row r="531" spans="4:29" ht="12.75" customHeight="1" outlineLevel="1" x14ac:dyDescent="0.2">
      <c r="D531" s="1"/>
      <c r="M531" s="1"/>
      <c r="W531" s="1"/>
      <c r="X531" s="1"/>
      <c r="Y531" s="1"/>
      <c r="Z531" s="1"/>
      <c r="AA531" s="1"/>
      <c r="AB531" s="1"/>
      <c r="AC531" s="1"/>
    </row>
    <row r="532" spans="4:29" ht="12.75" customHeight="1" outlineLevel="1" x14ac:dyDescent="0.2">
      <c r="D532" s="1"/>
      <c r="M532" s="1"/>
      <c r="W532" s="1"/>
      <c r="X532" s="1"/>
      <c r="Y532" s="1"/>
      <c r="Z532" s="1"/>
      <c r="AA532" s="1"/>
      <c r="AB532" s="1"/>
      <c r="AC532" s="1"/>
    </row>
    <row r="533" spans="4:29" ht="12.75" customHeight="1" outlineLevel="1" x14ac:dyDescent="0.2">
      <c r="D533" s="1"/>
      <c r="M533" s="1"/>
      <c r="W533" s="1"/>
      <c r="X533" s="1"/>
      <c r="Y533" s="1"/>
      <c r="Z533" s="1"/>
      <c r="AA533" s="1"/>
      <c r="AB533" s="1"/>
      <c r="AC533" s="1"/>
    </row>
    <row r="534" spans="4:29" ht="12.75" customHeight="1" outlineLevel="1" x14ac:dyDescent="0.2">
      <c r="D534" s="1"/>
      <c r="M534" s="1"/>
      <c r="W534" s="1"/>
      <c r="X534" s="1"/>
      <c r="Y534" s="1"/>
      <c r="Z534" s="1"/>
      <c r="AA534" s="1"/>
      <c r="AB534" s="1"/>
      <c r="AC534" s="1"/>
    </row>
    <row r="535" spans="4:29" ht="12.75" customHeight="1" outlineLevel="1" x14ac:dyDescent="0.2">
      <c r="D535" s="1"/>
      <c r="M535" s="1"/>
      <c r="W535" s="1"/>
      <c r="X535" s="1"/>
      <c r="Y535" s="1"/>
      <c r="Z535" s="1"/>
      <c r="AA535" s="1"/>
      <c r="AB535" s="1"/>
      <c r="AC535" s="1"/>
    </row>
    <row r="536" spans="4:29" ht="12.75" customHeight="1" outlineLevel="1" x14ac:dyDescent="0.2">
      <c r="D536" s="1"/>
      <c r="M536" s="1"/>
      <c r="W536" s="1"/>
      <c r="X536" s="1"/>
      <c r="Y536" s="1"/>
      <c r="Z536" s="1"/>
      <c r="AA536" s="1"/>
      <c r="AB536" s="1"/>
      <c r="AC536" s="1"/>
    </row>
    <row r="537" spans="4:29" ht="12.75" customHeight="1" outlineLevel="1" x14ac:dyDescent="0.2">
      <c r="D537" s="1"/>
      <c r="M537" s="1"/>
      <c r="W537" s="1"/>
      <c r="X537" s="1"/>
      <c r="Y537" s="1"/>
      <c r="Z537" s="1"/>
      <c r="AA537" s="1"/>
      <c r="AB537" s="1"/>
      <c r="AC537" s="1"/>
    </row>
    <row r="538" spans="4:29" ht="12.75" customHeight="1" outlineLevel="1" x14ac:dyDescent="0.2">
      <c r="D538" s="1"/>
      <c r="M538" s="1"/>
      <c r="W538" s="1"/>
      <c r="X538" s="1"/>
      <c r="Y538" s="1"/>
      <c r="Z538" s="1"/>
      <c r="AA538" s="1"/>
      <c r="AB538" s="1"/>
      <c r="AC538" s="1"/>
    </row>
    <row r="539" spans="4:29" ht="12.75" customHeight="1" outlineLevel="1" x14ac:dyDescent="0.2">
      <c r="D539" s="1"/>
      <c r="M539" s="1"/>
      <c r="W539" s="1"/>
      <c r="X539" s="1"/>
      <c r="Y539" s="1"/>
      <c r="Z539" s="1"/>
      <c r="AA539" s="1"/>
      <c r="AB539" s="1"/>
      <c r="AC539" s="1"/>
    </row>
    <row r="540" spans="4:29" ht="12.75" customHeight="1" outlineLevel="1" x14ac:dyDescent="0.2">
      <c r="D540" s="1"/>
      <c r="M540" s="1"/>
      <c r="W540" s="1"/>
      <c r="X540" s="1"/>
      <c r="Y540" s="1"/>
      <c r="Z540" s="1"/>
      <c r="AA540" s="1"/>
      <c r="AB540" s="1"/>
      <c r="AC540" s="1"/>
    </row>
    <row r="541" spans="4:29" ht="12.75" customHeight="1" outlineLevel="1" x14ac:dyDescent="0.2">
      <c r="D541" s="1"/>
      <c r="M541" s="1"/>
      <c r="W541" s="1"/>
      <c r="X541" s="1"/>
      <c r="Y541" s="1"/>
      <c r="Z541" s="1"/>
      <c r="AA541" s="1"/>
      <c r="AB541" s="1"/>
      <c r="AC541" s="1"/>
    </row>
    <row r="542" spans="4:29" ht="12.75" customHeight="1" outlineLevel="1" x14ac:dyDescent="0.2">
      <c r="D542" s="1"/>
      <c r="M542" s="1"/>
      <c r="W542" s="1"/>
      <c r="X542" s="1"/>
      <c r="Y542" s="1"/>
      <c r="Z542" s="1"/>
      <c r="AA542" s="1"/>
      <c r="AB542" s="1"/>
      <c r="AC542" s="1"/>
    </row>
    <row r="543" spans="4:29" ht="12.75" customHeight="1" outlineLevel="1" x14ac:dyDescent="0.2">
      <c r="D543" s="1"/>
      <c r="M543" s="1"/>
      <c r="W543" s="1"/>
      <c r="X543" s="1"/>
      <c r="Y543" s="1"/>
      <c r="Z543" s="1"/>
      <c r="AA543" s="1"/>
      <c r="AB543" s="1"/>
      <c r="AC543" s="1"/>
    </row>
    <row r="544" spans="4:29" ht="12.75" customHeight="1" outlineLevel="1" x14ac:dyDescent="0.2">
      <c r="D544" s="1"/>
      <c r="M544" s="1"/>
      <c r="W544" s="1"/>
      <c r="X544" s="1"/>
      <c r="Y544" s="1"/>
      <c r="Z544" s="1"/>
      <c r="AA544" s="1"/>
      <c r="AB544" s="1"/>
      <c r="AC544" s="1"/>
    </row>
    <row r="545" spans="4:29" ht="12.75" customHeight="1" outlineLevel="1" x14ac:dyDescent="0.2">
      <c r="D545" s="1"/>
      <c r="M545" s="1"/>
      <c r="W545" s="1"/>
      <c r="X545" s="1"/>
      <c r="Y545" s="1"/>
      <c r="Z545" s="1"/>
      <c r="AA545" s="1"/>
      <c r="AB545" s="1"/>
      <c r="AC545" s="1"/>
    </row>
    <row r="546" spans="4:29" ht="12.75" customHeight="1" outlineLevel="1" x14ac:dyDescent="0.2">
      <c r="D546" s="1"/>
      <c r="M546" s="1"/>
      <c r="W546" s="1"/>
      <c r="X546" s="1"/>
      <c r="Y546" s="1"/>
      <c r="Z546" s="1"/>
      <c r="AA546" s="1"/>
      <c r="AB546" s="1"/>
      <c r="AC546" s="1"/>
    </row>
    <row r="547" spans="4:29" ht="12.75" customHeight="1" outlineLevel="1" x14ac:dyDescent="0.2">
      <c r="D547" s="1"/>
      <c r="M547" s="1"/>
      <c r="W547" s="1"/>
      <c r="X547" s="1"/>
      <c r="Y547" s="1"/>
      <c r="Z547" s="1"/>
      <c r="AA547" s="1"/>
      <c r="AB547" s="1"/>
      <c r="AC547" s="1"/>
    </row>
    <row r="548" spans="4:29" ht="12.75" customHeight="1" outlineLevel="1" x14ac:dyDescent="0.2">
      <c r="D548" s="1"/>
      <c r="M548" s="1"/>
      <c r="W548" s="1"/>
      <c r="X548" s="1"/>
      <c r="Y548" s="1"/>
      <c r="Z548" s="1"/>
      <c r="AA548" s="1"/>
      <c r="AB548" s="1"/>
      <c r="AC548" s="1"/>
    </row>
    <row r="549" spans="4:29" ht="12.75" customHeight="1" outlineLevel="1" x14ac:dyDescent="0.2">
      <c r="D549" s="1"/>
      <c r="M549" s="1"/>
      <c r="W549" s="1"/>
      <c r="X549" s="1"/>
      <c r="Y549" s="1"/>
      <c r="Z549" s="1"/>
      <c r="AA549" s="1"/>
      <c r="AB549" s="1"/>
      <c r="AC549" s="1"/>
    </row>
    <row r="550" spans="4:29" ht="12.75" customHeight="1" outlineLevel="1" x14ac:dyDescent="0.2">
      <c r="D550" s="1"/>
      <c r="M550" s="1"/>
      <c r="W550" s="1"/>
      <c r="X550" s="1"/>
      <c r="Y550" s="1"/>
      <c r="Z550" s="1"/>
      <c r="AA550" s="1"/>
      <c r="AB550" s="1"/>
      <c r="AC550" s="1"/>
    </row>
    <row r="551" spans="4:29" ht="12.75" customHeight="1" outlineLevel="1" x14ac:dyDescent="0.2">
      <c r="D551" s="1"/>
      <c r="M551" s="1"/>
      <c r="W551" s="1"/>
      <c r="X551" s="1"/>
      <c r="Y551" s="1"/>
      <c r="Z551" s="1"/>
      <c r="AA551" s="1"/>
      <c r="AB551" s="1"/>
      <c r="AC551" s="1"/>
    </row>
    <row r="552" spans="4:29" ht="12.75" customHeight="1" outlineLevel="1" x14ac:dyDescent="0.2">
      <c r="D552" s="1"/>
      <c r="M552" s="1"/>
      <c r="W552" s="1"/>
      <c r="X552" s="1"/>
      <c r="Y552" s="1"/>
      <c r="Z552" s="1"/>
      <c r="AA552" s="1"/>
      <c r="AB552" s="1"/>
      <c r="AC552" s="1"/>
    </row>
    <row r="553" spans="4:29" ht="12.75" customHeight="1" outlineLevel="1" x14ac:dyDescent="0.2">
      <c r="D553" s="1"/>
      <c r="M553" s="1"/>
      <c r="W553" s="1"/>
      <c r="X553" s="1"/>
      <c r="Y553" s="1"/>
      <c r="Z553" s="1"/>
      <c r="AA553" s="1"/>
      <c r="AB553" s="1"/>
      <c r="AC553" s="1"/>
    </row>
    <row r="554" spans="4:29" ht="12.75" customHeight="1" outlineLevel="1" x14ac:dyDescent="0.2">
      <c r="D554" s="1"/>
      <c r="M554" s="1"/>
      <c r="W554" s="1"/>
      <c r="X554" s="1"/>
      <c r="Y554" s="1"/>
      <c r="Z554" s="1"/>
      <c r="AA554" s="1"/>
      <c r="AB554" s="1"/>
      <c r="AC554" s="1"/>
    </row>
    <row r="555" spans="4:29" ht="12.75" customHeight="1" outlineLevel="1" x14ac:dyDescent="0.2">
      <c r="D555" s="1"/>
      <c r="M555" s="1"/>
      <c r="W555" s="1"/>
      <c r="X555" s="1"/>
      <c r="Y555" s="1"/>
      <c r="Z555" s="1"/>
      <c r="AA555" s="1"/>
      <c r="AB555" s="1"/>
      <c r="AC555" s="1"/>
    </row>
    <row r="556" spans="4:29" ht="12.75" customHeight="1" outlineLevel="1" x14ac:dyDescent="0.2">
      <c r="D556" s="1"/>
      <c r="M556" s="1"/>
      <c r="W556" s="1"/>
      <c r="X556" s="1"/>
      <c r="Y556" s="1"/>
      <c r="Z556" s="1"/>
      <c r="AA556" s="1"/>
      <c r="AB556" s="1"/>
      <c r="AC556" s="1"/>
    </row>
    <row r="557" spans="4:29" ht="12.75" customHeight="1" outlineLevel="1" x14ac:dyDescent="0.2">
      <c r="D557" s="1"/>
      <c r="M557" s="1"/>
      <c r="W557" s="1"/>
      <c r="X557" s="1"/>
      <c r="Y557" s="1"/>
      <c r="Z557" s="1"/>
      <c r="AA557" s="1"/>
      <c r="AB557" s="1"/>
      <c r="AC557" s="1"/>
    </row>
    <row r="558" spans="4:29" ht="12.75" customHeight="1" outlineLevel="1" x14ac:dyDescent="0.2">
      <c r="D558" s="1"/>
      <c r="M558" s="1"/>
      <c r="W558" s="1"/>
      <c r="X558" s="1"/>
      <c r="Y558" s="1"/>
      <c r="Z558" s="1"/>
      <c r="AA558" s="1"/>
      <c r="AB558" s="1"/>
      <c r="AC558" s="1"/>
    </row>
    <row r="559" spans="4:29" ht="12.75" customHeight="1" outlineLevel="1" x14ac:dyDescent="0.2">
      <c r="D559" s="1"/>
      <c r="M559" s="1"/>
      <c r="W559" s="1"/>
      <c r="X559" s="1"/>
      <c r="Y559" s="1"/>
      <c r="Z559" s="1"/>
      <c r="AA559" s="1"/>
      <c r="AB559" s="1"/>
      <c r="AC559" s="1"/>
    </row>
    <row r="560" spans="4:29" ht="12.75" customHeight="1" outlineLevel="1" x14ac:dyDescent="0.2">
      <c r="D560" s="1"/>
      <c r="M560" s="1"/>
      <c r="W560" s="1"/>
      <c r="X560" s="1"/>
      <c r="Y560" s="1"/>
      <c r="Z560" s="1"/>
      <c r="AA560" s="1"/>
      <c r="AB560" s="1"/>
      <c r="AC560" s="1"/>
    </row>
    <row r="561" spans="4:29" ht="12.75" customHeight="1" outlineLevel="1" x14ac:dyDescent="0.2">
      <c r="D561" s="1"/>
      <c r="M561" s="1"/>
      <c r="W561" s="1"/>
      <c r="X561" s="1"/>
      <c r="Y561" s="1"/>
      <c r="Z561" s="1"/>
      <c r="AA561" s="1"/>
      <c r="AB561" s="1"/>
      <c r="AC561" s="1"/>
    </row>
    <row r="562" spans="4:29" ht="12.75" customHeight="1" outlineLevel="1" x14ac:dyDescent="0.2">
      <c r="D562" s="1"/>
      <c r="M562" s="1"/>
      <c r="W562" s="1"/>
      <c r="X562" s="1"/>
      <c r="Y562" s="1"/>
      <c r="Z562" s="1"/>
      <c r="AA562" s="1"/>
      <c r="AB562" s="1"/>
      <c r="AC562" s="1"/>
    </row>
    <row r="563" spans="4:29" ht="12.75" customHeight="1" outlineLevel="1" x14ac:dyDescent="0.2">
      <c r="D563" s="1"/>
      <c r="M563" s="1"/>
      <c r="W563" s="1"/>
      <c r="X563" s="1"/>
      <c r="Y563" s="1"/>
      <c r="Z563" s="1"/>
      <c r="AA563" s="1"/>
      <c r="AB563" s="1"/>
      <c r="AC563" s="1"/>
    </row>
    <row r="564" spans="4:29" ht="12.75" customHeight="1" outlineLevel="1" x14ac:dyDescent="0.2">
      <c r="D564" s="1"/>
      <c r="M564" s="1"/>
      <c r="W564" s="1"/>
      <c r="X564" s="1"/>
      <c r="Y564" s="1"/>
      <c r="Z564" s="1"/>
      <c r="AA564" s="1"/>
      <c r="AB564" s="1"/>
      <c r="AC564" s="1"/>
    </row>
    <row r="565" spans="4:29" ht="12.75" customHeight="1" outlineLevel="1" x14ac:dyDescent="0.2">
      <c r="D565" s="1"/>
      <c r="M565" s="1"/>
      <c r="W565" s="1"/>
      <c r="X565" s="1"/>
      <c r="Y565" s="1"/>
      <c r="Z565" s="1"/>
      <c r="AA565" s="1"/>
      <c r="AB565" s="1"/>
      <c r="AC565" s="1"/>
    </row>
    <row r="566" spans="4:29" ht="12.75" customHeight="1" outlineLevel="1" x14ac:dyDescent="0.2">
      <c r="D566" s="1"/>
      <c r="M566" s="1"/>
      <c r="W566" s="1"/>
      <c r="X566" s="1"/>
      <c r="Y566" s="1"/>
      <c r="Z566" s="1"/>
      <c r="AA566" s="1"/>
      <c r="AB566" s="1"/>
      <c r="AC566" s="1"/>
    </row>
    <row r="567" spans="4:29" ht="12.75" customHeight="1" outlineLevel="1" x14ac:dyDescent="0.2">
      <c r="D567" s="1"/>
      <c r="M567" s="1"/>
      <c r="W567" s="1"/>
      <c r="X567" s="1"/>
      <c r="Y567" s="1"/>
      <c r="Z567" s="1"/>
      <c r="AA567" s="1"/>
      <c r="AB567" s="1"/>
      <c r="AC567" s="1"/>
    </row>
    <row r="568" spans="4:29" ht="12.75" customHeight="1" outlineLevel="1" x14ac:dyDescent="0.2">
      <c r="D568" s="1"/>
      <c r="M568" s="1"/>
      <c r="W568" s="1"/>
      <c r="X568" s="1"/>
      <c r="Y568" s="1"/>
      <c r="Z568" s="1"/>
      <c r="AA568" s="1"/>
      <c r="AB568" s="1"/>
      <c r="AC568" s="1"/>
    </row>
    <row r="569" spans="4:29" ht="12.75" customHeight="1" outlineLevel="1" x14ac:dyDescent="0.2">
      <c r="D569" s="1"/>
      <c r="M569" s="1"/>
      <c r="W569" s="1"/>
      <c r="X569" s="1"/>
      <c r="Y569" s="1"/>
      <c r="Z569" s="1"/>
      <c r="AA569" s="1"/>
      <c r="AB569" s="1"/>
      <c r="AC569" s="1"/>
    </row>
    <row r="570" spans="4:29" ht="12.75" customHeight="1" outlineLevel="1" x14ac:dyDescent="0.2">
      <c r="D570" s="1"/>
      <c r="M570" s="1"/>
      <c r="W570" s="1"/>
      <c r="X570" s="1"/>
      <c r="Y570" s="1"/>
      <c r="Z570" s="1"/>
      <c r="AA570" s="1"/>
      <c r="AB570" s="1"/>
      <c r="AC570" s="1"/>
    </row>
    <row r="571" spans="4:29" ht="12.75" customHeight="1" outlineLevel="1" x14ac:dyDescent="0.2">
      <c r="D571" s="1"/>
      <c r="M571" s="1"/>
      <c r="W571" s="1"/>
      <c r="X571" s="1"/>
      <c r="Y571" s="1"/>
      <c r="Z571" s="1"/>
      <c r="AA571" s="1"/>
      <c r="AB571" s="1"/>
      <c r="AC571" s="1"/>
    </row>
    <row r="572" spans="4:29" ht="12.75" customHeight="1" outlineLevel="1" x14ac:dyDescent="0.2">
      <c r="D572" s="1"/>
      <c r="M572" s="1"/>
      <c r="W572" s="1"/>
      <c r="X572" s="1"/>
      <c r="Y572" s="1"/>
      <c r="Z572" s="1"/>
      <c r="AA572" s="1"/>
      <c r="AB572" s="1"/>
      <c r="AC572" s="1"/>
    </row>
    <row r="573" spans="4:29" ht="12.75" customHeight="1" outlineLevel="1" x14ac:dyDescent="0.2">
      <c r="D573" s="1"/>
      <c r="M573" s="1"/>
      <c r="W573" s="1"/>
      <c r="X573" s="1"/>
      <c r="Y573" s="1"/>
      <c r="Z573" s="1"/>
      <c r="AA573" s="1"/>
      <c r="AB573" s="1"/>
      <c r="AC573" s="1"/>
    </row>
    <row r="574" spans="4:29" ht="12.75" customHeight="1" outlineLevel="1" x14ac:dyDescent="0.2">
      <c r="D574" s="1"/>
      <c r="M574" s="1"/>
      <c r="W574" s="1"/>
      <c r="X574" s="1"/>
      <c r="Y574" s="1"/>
      <c r="Z574" s="1"/>
      <c r="AA574" s="1"/>
      <c r="AB574" s="1"/>
      <c r="AC574" s="1"/>
    </row>
    <row r="575" spans="4:29" ht="12.75" customHeight="1" outlineLevel="1" x14ac:dyDescent="0.2">
      <c r="D575" s="1"/>
      <c r="M575" s="1"/>
      <c r="W575" s="1"/>
      <c r="X575" s="1"/>
      <c r="Y575" s="1"/>
      <c r="Z575" s="1"/>
      <c r="AA575" s="1"/>
      <c r="AB575" s="1"/>
      <c r="AC575" s="1"/>
    </row>
    <row r="576" spans="4:29" ht="12.75" customHeight="1" outlineLevel="1" x14ac:dyDescent="0.2">
      <c r="D576" s="1"/>
      <c r="M576" s="1"/>
      <c r="W576" s="1"/>
      <c r="X576" s="1"/>
      <c r="Y576" s="1"/>
      <c r="Z576" s="1"/>
      <c r="AA576" s="1"/>
      <c r="AB576" s="1"/>
      <c r="AC576" s="1"/>
    </row>
    <row r="577" spans="1:29" ht="12.75" customHeight="1" outlineLevel="1" x14ac:dyDescent="0.2">
      <c r="D577" s="1"/>
      <c r="M577" s="1"/>
      <c r="W577" s="1"/>
      <c r="X577" s="1"/>
      <c r="Y577" s="1"/>
      <c r="Z577" s="1"/>
      <c r="AA577" s="1"/>
      <c r="AB577" s="1"/>
      <c r="AC577" s="1"/>
    </row>
    <row r="578" spans="1:29" ht="12.75" customHeight="1" outlineLevel="1" x14ac:dyDescent="0.2">
      <c r="D578" s="1"/>
      <c r="M578" s="1"/>
      <c r="W578" s="1"/>
      <c r="X578" s="1"/>
      <c r="Y578" s="1"/>
      <c r="Z578" s="1"/>
      <c r="AA578" s="1"/>
      <c r="AB578" s="1"/>
      <c r="AC578" s="1"/>
    </row>
    <row r="579" spans="1:29" ht="12.75" customHeight="1" outlineLevel="1" x14ac:dyDescent="0.2">
      <c r="D579" s="1"/>
      <c r="M579" s="1"/>
      <c r="W579" s="1"/>
      <c r="X579" s="1"/>
      <c r="Y579" s="1"/>
      <c r="Z579" s="1"/>
      <c r="AA579" s="1"/>
      <c r="AB579" s="1"/>
      <c r="AC579" s="1"/>
    </row>
    <row r="580" spans="1:29" s="1" customFormat="1" ht="12.75" customHeight="1" outlineLevel="1" x14ac:dyDescent="0.2">
      <c r="A580" s="9"/>
      <c r="B580" s="31"/>
    </row>
    <row r="581" spans="1:29" ht="12.75" customHeight="1" outlineLevel="1" x14ac:dyDescent="0.2">
      <c r="A581" s="10"/>
      <c r="C581" s="6"/>
      <c r="D581" s="6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t="12.75" customHeight="1" outlineLevel="1" x14ac:dyDescent="0.2">
      <c r="A582" s="10"/>
      <c r="B582" s="33"/>
      <c r="C582" s="6"/>
      <c r="D582" s="6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2.75" customHeight="1" outlineLevel="1" x14ac:dyDescent="0.2">
      <c r="A583" s="10"/>
      <c r="B583" s="33"/>
      <c r="C583" s="6"/>
      <c r="D583" s="6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t="12.75" customHeight="1" outlineLevel="1" x14ac:dyDescent="0.2">
      <c r="A584" s="10"/>
      <c r="B584" s="33" t="str">
        <f>IFERROR('1-Kurs'!B585/'1-Kurs'!B584-1,"")</f>
        <v/>
      </c>
      <c r="C584" s="6"/>
      <c r="D584" s="6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2.75" customHeight="1" outlineLevel="1" x14ac:dyDescent="0.2">
      <c r="A585" s="10"/>
      <c r="B585" s="33" t="str">
        <f>IFERROR('1-Kurs'!B586/'1-Kurs'!B585-1,"")</f>
        <v/>
      </c>
      <c r="C585" s="6"/>
      <c r="D585" s="6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12.75" customHeight="1" outlineLevel="1" x14ac:dyDescent="0.2">
      <c r="A586" s="10"/>
      <c r="B586" s="33" t="str">
        <f>IFERROR('1-Kurs'!B587/'1-Kurs'!B586-1,"")</f>
        <v/>
      </c>
      <c r="C586" s="6"/>
      <c r="D586" s="6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2.75" x14ac:dyDescent="0.2">
      <c r="A587" s="21" t="s">
        <v>0</v>
      </c>
      <c r="B587" s="34">
        <f>(1+SUBTOTAL(101,'3-GeoRendite'!$B$8:$B$586))^12-1</f>
        <v>-0.2543412873805454</v>
      </c>
      <c r="C587" s="22">
        <f>(1+SUBTOTAL(101,'3-GeoRendite'!$C$8:$C$586))^12-1</f>
        <v>1.6696208582475305</v>
      </c>
      <c r="D587" s="22">
        <f>(1+SUBTOTAL(101,'3-GeoRendite'!$D$8:$D$586))^12-1</f>
        <v>-0.29361850417497359</v>
      </c>
      <c r="E587" s="22">
        <f>(1+SUBTOTAL(101,'3-GeoRendite'!$E$8:$E$586))^12-1</f>
        <v>1.1571174049198594</v>
      </c>
      <c r="F587" s="22">
        <f>(1+SUBTOTAL(101,'3-GeoRendite'!$F$8:$F$586))^12-1</f>
        <v>-0.41682233901282628</v>
      </c>
      <c r="G587" s="22">
        <f>(1+SUBTOTAL(101,'3-GeoRendite'!$G$8:$G$586))^12-1</f>
        <v>-3.1981570518937352E-2</v>
      </c>
      <c r="H587" s="22">
        <f>(1+SUBTOTAL(101,'3-GeoRendite'!$H$8:$H$586))^12-1</f>
        <v>0.1501614375236342</v>
      </c>
      <c r="I587" s="22">
        <f>(1+SUBTOTAL(101,'3-GeoRendite'!$I$8:$I$586))^12-1</f>
        <v>0.67555221150137168</v>
      </c>
      <c r="J587" s="22">
        <f>(1+SUBTOTAL(101,'3-GeoRendite'!$J$8:$J$586))^12-1</f>
        <v>1.6336601947876606</v>
      </c>
      <c r="K587" s="22">
        <f>(1+SUBTOTAL(101,'3-GeoRendite'!$K$8:$K$586))^12-1</f>
        <v>-0.23126087280550811</v>
      </c>
      <c r="L587" s="22">
        <f>(1+SUBTOTAL(101,'3-GeoRendite'!$L$8:$L$586))^12-1</f>
        <v>0.70275232460118553</v>
      </c>
      <c r="M587" s="22">
        <f>(1+SUBTOTAL(101,'3-GeoRendite'!$M$8:$M$586))^12-1</f>
        <v>-0.37749277044707663</v>
      </c>
      <c r="N587" s="22">
        <f>(1+SUBTOTAL(101,'3-GeoRendite'!$N$8:$N$586))^12-1</f>
        <v>0.28355025086117314</v>
      </c>
      <c r="O587" s="22">
        <f>(1+SUBTOTAL(101,'3-GeoRendite'!$O$8:$O$586))^12-1</f>
        <v>0.66377866009476438</v>
      </c>
      <c r="P587" s="22">
        <f>(1+SUBTOTAL(101,'3-GeoRendite'!$P$8:$P$586))^12-1</f>
        <v>0.61109506169307171</v>
      </c>
      <c r="Q587" s="22">
        <f>(1+SUBTOTAL(101,'3-GeoRendite'!$Q$8:$Q$586))^12-1</f>
        <v>1.2445429452653456</v>
      </c>
      <c r="R587" s="22">
        <f>(1+SUBTOTAL(101,'3-GeoRendite'!$R$8:$R$586))^12-1</f>
        <v>0.11559851366895657</v>
      </c>
      <c r="S587" s="22">
        <f>(1+SUBTOTAL(101,'3-GeoRendite'!$S$8:$S$586))^12-1</f>
        <v>1.8684593071018409</v>
      </c>
      <c r="T587" s="22">
        <f>(1+SUBTOTAL(101,'3-GeoRendite'!$T$8:$T$586))^12-1</f>
        <v>1.5979628780735791</v>
      </c>
      <c r="U587" s="22">
        <f>(1+SUBTOTAL(101,'3-GeoRendite'!$U$8:$U$586))^12-1</f>
        <v>0.2025755021613862</v>
      </c>
      <c r="V587" s="22"/>
      <c r="W587" s="22">
        <f>(1+SUBTOTAL(101,'3-GeoRendite'!$S$8:$S$586))^12-1</f>
        <v>1.8684593071018409</v>
      </c>
      <c r="X587" s="22">
        <f>(1+SUBTOTAL(101,'3-GeoRendite'!$S$8:$S$586))^12-1</f>
        <v>1.8684593071018409</v>
      </c>
      <c r="Y587" s="22">
        <f>(1+SUBTOTAL(101,'3-GeoRendite'!$Y$8:$Y$586))^12-1</f>
        <v>7.7263462468623478E-2</v>
      </c>
      <c r="Z587" s="22">
        <f>(1+SUBTOTAL(101,'3-GeoRendite'!$Z$8:$Z$586))^12-1</f>
        <v>1.304883526632052</v>
      </c>
      <c r="AA587" s="22">
        <f>(1+SUBTOTAL(101,'3-GeoRendite'!$AA$8:$AA$586))^12-1</f>
        <v>0.80436189373196987</v>
      </c>
      <c r="AB587" s="23"/>
      <c r="AC587" s="23"/>
    </row>
    <row r="588" spans="1:29" ht="12.75" x14ac:dyDescent="0.2">
      <c r="M588" s="6"/>
      <c r="X588" s="3"/>
      <c r="Y588" s="3"/>
      <c r="Z588" s="3"/>
      <c r="AA588" s="3"/>
    </row>
    <row r="589" spans="1:29" ht="12.75" x14ac:dyDescent="0.2">
      <c r="M589" s="6"/>
      <c r="X589" s="3"/>
      <c r="Y589" s="3"/>
      <c r="Z589" s="3"/>
      <c r="AA589" s="3"/>
    </row>
    <row r="590" spans="1:29" ht="12.75" x14ac:dyDescent="0.2">
      <c r="B590" s="31">
        <f>RANK('3-GeoRendite'!$B$587,'3-GeoRendite'!$B$587:$S$587,0)</f>
        <v>15</v>
      </c>
      <c r="C590" s="4">
        <f>RANK('3-GeoRendite'!$C$587,'3-GeoRendite'!$B$587:$S$587,0)</f>
        <v>2</v>
      </c>
      <c r="D590" s="4">
        <f>RANK('3-GeoRendite'!$D$587,'3-GeoRendite'!$B$587:$S$587,0)</f>
        <v>16</v>
      </c>
      <c r="E590" s="4">
        <f>RANK('3-GeoRendite'!$E$587,'3-GeoRendite'!$B$587:$S$587,0)</f>
        <v>5</v>
      </c>
      <c r="F590" s="4">
        <f>RANK('3-GeoRendite'!$F$587,'3-GeoRendite'!$B$587:$S$587,0)</f>
        <v>18</v>
      </c>
      <c r="G590" s="4">
        <f>RANK('3-GeoRendite'!$G$587,'3-GeoRendite'!$B$587:$S$587,0)</f>
        <v>13</v>
      </c>
      <c r="H590" s="4">
        <f>RANK('3-GeoRendite'!$H$587,'3-GeoRendite'!$B$587:$S$587,0)</f>
        <v>11</v>
      </c>
      <c r="I590" s="4">
        <f>RANK('3-GeoRendite'!$I$587,'3-GeoRendite'!$B$587:$S$587,0)</f>
        <v>7</v>
      </c>
      <c r="J590" s="4">
        <f>RANK('3-GeoRendite'!$J$587,'3-GeoRendite'!$B$587:$S$587,0)</f>
        <v>3</v>
      </c>
      <c r="K590" s="4">
        <f>RANK('3-GeoRendite'!$K$587,'3-GeoRendite'!$B$587:$S$587,0)</f>
        <v>14</v>
      </c>
      <c r="L590" s="4">
        <f>RANK('3-GeoRendite'!$L$587,'3-GeoRendite'!$B$587:$S$587,0)</f>
        <v>6</v>
      </c>
      <c r="M590" s="4">
        <f>RANK('3-GeoRendite'!$M$587,'3-GeoRendite'!$B$587:$S$587,0)</f>
        <v>17</v>
      </c>
      <c r="N590" s="4">
        <f>RANK('3-GeoRendite'!$N$587,'3-GeoRendite'!$B$587:$S$587,0)</f>
        <v>10</v>
      </c>
      <c r="O590" s="4">
        <f>RANK('3-GeoRendite'!$O$587,'3-GeoRendite'!$B$587:$S$587,0)</f>
        <v>8</v>
      </c>
      <c r="P590" s="4">
        <f>RANK('3-GeoRendite'!$P$587,'3-GeoRendite'!$B$587:$S$587,0)</f>
        <v>9</v>
      </c>
      <c r="Q590" s="4">
        <f>RANK('3-GeoRendite'!$Q$587,'3-GeoRendite'!$B$587:$S$587,0)</f>
        <v>4</v>
      </c>
      <c r="R590" s="4">
        <f>RANK('3-GeoRendite'!$R$587,'3-GeoRendite'!$B$587:$S$587,0)</f>
        <v>12</v>
      </c>
      <c r="S590" s="4">
        <f>RANK('3-GeoRendite'!$S$587,'3-GeoRendite'!$B$587:$S$587,0)</f>
        <v>1</v>
      </c>
      <c r="X590" s="3"/>
      <c r="Y590" s="3"/>
      <c r="Z590" s="3"/>
      <c r="AA590" s="3"/>
    </row>
    <row r="591" spans="1:29" ht="12.75" x14ac:dyDescent="0.2">
      <c r="M591" s="6"/>
      <c r="X591" s="3"/>
      <c r="Y591" s="3"/>
      <c r="Z591" s="3"/>
      <c r="AA591" s="3"/>
    </row>
    <row r="592" spans="1:29" ht="12.75" x14ac:dyDescent="0.2">
      <c r="M592" s="6"/>
      <c r="X592" s="3"/>
      <c r="Y592" s="3"/>
      <c r="Z592" s="3"/>
      <c r="AA592" s="3"/>
    </row>
    <row r="593" spans="13:27" ht="12.75" x14ac:dyDescent="0.2">
      <c r="M593" s="6"/>
      <c r="X593" s="3"/>
      <c r="Y593" s="3"/>
      <c r="Z593" s="3"/>
      <c r="AA593" s="3"/>
    </row>
    <row r="594" spans="13:27" ht="12.75" x14ac:dyDescent="0.2">
      <c r="M594" s="6"/>
      <c r="X594" s="3"/>
      <c r="Y594" s="3"/>
      <c r="Z594" s="3"/>
      <c r="AA594" s="3"/>
    </row>
    <row r="595" spans="13:27" ht="12.75" x14ac:dyDescent="0.2">
      <c r="M595" s="6"/>
      <c r="X595" s="3"/>
      <c r="Y595" s="3"/>
      <c r="Z595" s="3"/>
      <c r="AA595" s="3"/>
    </row>
    <row r="596" spans="13:27" ht="12.75" x14ac:dyDescent="0.2">
      <c r="M596" s="6"/>
      <c r="X596" s="3"/>
      <c r="Y596" s="3"/>
      <c r="Z596" s="3"/>
      <c r="AA596" s="3"/>
    </row>
    <row r="597" spans="13:27" ht="12.75" x14ac:dyDescent="0.2">
      <c r="M597" s="6"/>
      <c r="X597" s="3"/>
      <c r="Y597" s="3"/>
      <c r="Z597" s="3"/>
      <c r="AA597" s="3"/>
    </row>
    <row r="598" spans="13:27" ht="12.75" x14ac:dyDescent="0.2">
      <c r="M598" s="6"/>
      <c r="X598" s="3"/>
      <c r="Y598" s="3"/>
      <c r="Z598" s="3"/>
      <c r="AA598" s="3"/>
    </row>
    <row r="599" spans="13:27" ht="12.75" x14ac:dyDescent="0.2">
      <c r="M599" s="6"/>
      <c r="X599" s="3"/>
      <c r="Y599" s="3"/>
      <c r="Z599" s="3"/>
      <c r="AA599" s="3"/>
    </row>
    <row r="600" spans="13:27" ht="12.75" x14ac:dyDescent="0.2">
      <c r="M600" s="6"/>
      <c r="X600" s="3"/>
      <c r="Y600" s="3"/>
      <c r="Z600" s="3"/>
      <c r="AA600" s="3"/>
    </row>
    <row r="601" spans="13:27" ht="12.75" x14ac:dyDescent="0.2">
      <c r="M601" s="6"/>
      <c r="X601" s="3"/>
      <c r="Y601" s="3"/>
      <c r="Z601" s="3"/>
      <c r="AA601" s="3"/>
    </row>
    <row r="602" spans="13:27" ht="12.75" x14ac:dyDescent="0.2">
      <c r="M602" s="6"/>
      <c r="X602" s="3"/>
      <c r="Y602" s="3"/>
      <c r="Z602" s="3"/>
      <c r="AA602" s="3"/>
    </row>
    <row r="603" spans="13:27" ht="12.75" x14ac:dyDescent="0.2">
      <c r="M603" s="6"/>
      <c r="X603" s="3"/>
      <c r="Y603" s="3"/>
      <c r="Z603" s="3"/>
      <c r="AA603" s="3"/>
    </row>
    <row r="604" spans="13:27" ht="12.75" x14ac:dyDescent="0.2">
      <c r="M604" s="6"/>
      <c r="X604" s="3"/>
      <c r="Y604" s="3"/>
      <c r="Z604" s="3"/>
      <c r="AA604" s="3"/>
    </row>
    <row r="605" spans="13:27" ht="12.75" x14ac:dyDescent="0.2">
      <c r="M605" s="6"/>
      <c r="X605" s="3"/>
      <c r="Y605" s="3"/>
      <c r="Z605" s="3"/>
      <c r="AA605" s="3"/>
    </row>
    <row r="606" spans="13:27" ht="12.75" x14ac:dyDescent="0.2">
      <c r="M606" s="6"/>
      <c r="X606" s="3"/>
      <c r="Y606" s="3"/>
      <c r="Z606" s="3"/>
      <c r="AA606" s="3"/>
    </row>
    <row r="607" spans="13:27" ht="12.75" x14ac:dyDescent="0.2">
      <c r="M607" s="6"/>
      <c r="X607" s="3"/>
      <c r="Y607" s="3"/>
      <c r="Z607" s="3"/>
      <c r="AA607" s="3"/>
    </row>
    <row r="608" spans="13:27" ht="12.75" x14ac:dyDescent="0.2">
      <c r="M608" s="6"/>
      <c r="X608" s="3"/>
      <c r="Y608" s="3"/>
      <c r="Z608" s="3"/>
      <c r="AA608" s="3"/>
    </row>
    <row r="609" spans="13:27" ht="12.75" x14ac:dyDescent="0.2">
      <c r="M609" s="6"/>
      <c r="X609" s="3"/>
      <c r="Y609" s="3"/>
      <c r="Z609" s="3"/>
      <c r="AA609" s="3"/>
    </row>
    <row r="610" spans="13:27" ht="12.75" x14ac:dyDescent="0.2">
      <c r="M610" s="6"/>
      <c r="X610" s="3"/>
      <c r="Y610" s="3"/>
      <c r="Z610" s="3"/>
      <c r="AA610" s="3"/>
    </row>
    <row r="611" spans="13:27" ht="12.75" x14ac:dyDescent="0.2">
      <c r="M611" s="6"/>
      <c r="X611" s="3"/>
      <c r="Y611" s="3"/>
      <c r="Z611" s="3"/>
      <c r="AA611" s="3"/>
    </row>
    <row r="612" spans="13:27" ht="12.75" x14ac:dyDescent="0.2">
      <c r="M612" s="6"/>
      <c r="X612" s="3"/>
      <c r="Y612" s="3"/>
      <c r="Z612" s="3"/>
      <c r="AA612" s="3"/>
    </row>
    <row r="613" spans="13:27" ht="12.75" x14ac:dyDescent="0.2">
      <c r="M613" s="6"/>
      <c r="X613" s="3"/>
      <c r="Y613" s="3"/>
      <c r="Z613" s="3"/>
      <c r="AA613" s="3"/>
    </row>
    <row r="614" spans="13:27" ht="12.75" x14ac:dyDescent="0.2">
      <c r="M614" s="6"/>
      <c r="X614" s="3"/>
      <c r="Y614" s="3"/>
      <c r="Z614" s="3"/>
      <c r="AA614" s="3"/>
    </row>
    <row r="615" spans="13:27" ht="12.75" x14ac:dyDescent="0.2">
      <c r="M615" s="6"/>
      <c r="X615" s="3"/>
      <c r="Y615" s="3"/>
      <c r="Z615" s="3"/>
      <c r="AA615" s="3"/>
    </row>
    <row r="616" spans="13:27" ht="12.75" x14ac:dyDescent="0.2">
      <c r="M616" s="6"/>
      <c r="X616" s="3"/>
      <c r="Y616" s="3"/>
      <c r="Z616" s="3"/>
      <c r="AA616" s="3"/>
    </row>
    <row r="617" spans="13:27" ht="12.75" x14ac:dyDescent="0.2">
      <c r="M617" s="6"/>
      <c r="X617" s="3"/>
      <c r="Y617" s="3"/>
      <c r="Z617" s="3"/>
      <c r="AA617" s="3"/>
    </row>
    <row r="618" spans="13:27" ht="12.75" x14ac:dyDescent="0.2">
      <c r="M618" s="6"/>
      <c r="X618" s="3"/>
      <c r="Y618" s="3"/>
      <c r="Z618" s="3"/>
      <c r="AA618" s="3"/>
    </row>
    <row r="619" spans="13:27" ht="12.75" x14ac:dyDescent="0.2">
      <c r="M619" s="6"/>
      <c r="X619" s="3"/>
      <c r="Y619" s="3"/>
      <c r="Z619" s="3"/>
      <c r="AA619" s="3"/>
    </row>
    <row r="620" spans="13:27" ht="12.75" x14ac:dyDescent="0.2">
      <c r="M620" s="6"/>
      <c r="X620" s="3"/>
      <c r="Y620" s="3"/>
      <c r="Z620" s="3"/>
      <c r="AA620" s="3"/>
    </row>
    <row r="621" spans="13:27" ht="12.75" x14ac:dyDescent="0.2">
      <c r="M621" s="6"/>
      <c r="X621" s="3"/>
      <c r="Y621" s="3"/>
      <c r="Z621" s="3"/>
      <c r="AA621" s="3"/>
    </row>
    <row r="622" spans="13:27" ht="12.75" x14ac:dyDescent="0.2">
      <c r="M622" s="6"/>
      <c r="X622" s="3"/>
      <c r="Y622" s="3"/>
      <c r="Z622" s="3"/>
      <c r="AA622" s="3"/>
    </row>
    <row r="623" spans="13:27" ht="12.75" x14ac:dyDescent="0.2">
      <c r="M623" s="6"/>
      <c r="X623" s="3"/>
      <c r="Y623" s="3"/>
      <c r="Z623" s="3"/>
      <c r="AA623" s="3"/>
    </row>
    <row r="624" spans="13:27" ht="12.75" x14ac:dyDescent="0.2">
      <c r="M624" s="6"/>
      <c r="X624" s="3"/>
      <c r="Y624" s="3"/>
      <c r="Z624" s="3"/>
      <c r="AA624" s="3"/>
    </row>
    <row r="625" spans="13:27" ht="12.75" x14ac:dyDescent="0.2">
      <c r="M625" s="6"/>
      <c r="X625" s="3"/>
      <c r="Y625" s="3"/>
      <c r="Z625" s="3"/>
      <c r="AA625" s="3"/>
    </row>
    <row r="626" spans="13:27" ht="12.75" x14ac:dyDescent="0.2">
      <c r="M626" s="6"/>
      <c r="X626" s="3"/>
      <c r="Y626" s="3"/>
      <c r="Z626" s="3"/>
      <c r="AA626" s="3"/>
    </row>
    <row r="627" spans="13:27" ht="12.75" x14ac:dyDescent="0.2">
      <c r="M627" s="6"/>
      <c r="X627" s="3"/>
      <c r="Y627" s="3"/>
      <c r="Z627" s="3"/>
      <c r="AA627" s="3"/>
    </row>
    <row r="628" spans="13:27" ht="12.75" x14ac:dyDescent="0.2">
      <c r="M628" s="6"/>
      <c r="X628" s="3"/>
      <c r="Y628" s="3"/>
      <c r="Z628" s="3"/>
      <c r="AA628" s="3"/>
    </row>
    <row r="629" spans="13:27" ht="12.75" x14ac:dyDescent="0.2">
      <c r="M629" s="6"/>
      <c r="X629" s="3"/>
      <c r="Y629" s="3"/>
      <c r="Z629" s="3"/>
      <c r="AA629" s="3"/>
    </row>
    <row r="630" spans="13:27" ht="12.75" x14ac:dyDescent="0.2">
      <c r="M630" s="6"/>
      <c r="X630" s="3"/>
      <c r="Y630" s="3"/>
      <c r="Z630" s="3"/>
      <c r="AA630" s="3"/>
    </row>
    <row r="631" spans="13:27" ht="12.75" x14ac:dyDescent="0.2">
      <c r="M631" s="6"/>
      <c r="X631" s="3"/>
      <c r="Y631" s="3"/>
      <c r="Z631" s="3"/>
      <c r="AA631" s="3"/>
    </row>
    <row r="632" spans="13:27" ht="12.75" x14ac:dyDescent="0.2">
      <c r="M632" s="6"/>
      <c r="X632" s="3"/>
      <c r="Y632" s="3"/>
      <c r="Z632" s="3"/>
      <c r="AA632" s="3"/>
    </row>
    <row r="633" spans="13:27" ht="12.75" x14ac:dyDescent="0.2">
      <c r="M633" s="6"/>
      <c r="X633" s="3"/>
      <c r="Y633" s="3"/>
      <c r="Z633" s="3"/>
      <c r="AA633" s="3"/>
    </row>
    <row r="634" spans="13:27" ht="12.75" x14ac:dyDescent="0.2">
      <c r="M634" s="6"/>
      <c r="X634" s="3"/>
      <c r="Y634" s="3"/>
      <c r="Z634" s="3"/>
      <c r="AA634" s="3"/>
    </row>
    <row r="635" spans="13:27" ht="12.75" x14ac:dyDescent="0.2">
      <c r="M635" s="6"/>
      <c r="X635" s="3"/>
      <c r="Y635" s="3"/>
      <c r="Z635" s="3"/>
      <c r="AA635" s="3"/>
    </row>
    <row r="636" spans="13:27" ht="12.75" x14ac:dyDescent="0.2">
      <c r="M636" s="6"/>
      <c r="X636" s="3"/>
      <c r="Y636" s="3"/>
      <c r="Z636" s="3"/>
      <c r="AA636" s="3"/>
    </row>
    <row r="637" spans="13:27" ht="12.75" x14ac:dyDescent="0.2">
      <c r="M637" s="6"/>
      <c r="X637" s="3"/>
      <c r="Y637" s="3"/>
      <c r="Z637" s="3"/>
      <c r="AA637" s="3"/>
    </row>
    <row r="638" spans="13:27" ht="12.75" x14ac:dyDescent="0.2">
      <c r="M638" s="6"/>
      <c r="X638" s="3"/>
      <c r="Y638" s="3"/>
      <c r="Z638" s="3"/>
      <c r="AA638" s="3"/>
    </row>
    <row r="639" spans="13:27" ht="12.75" x14ac:dyDescent="0.2">
      <c r="M639" s="6"/>
      <c r="X639" s="3"/>
      <c r="Y639" s="3"/>
      <c r="Z639" s="3"/>
      <c r="AA639" s="3"/>
    </row>
    <row r="640" spans="13:27" ht="12.75" x14ac:dyDescent="0.2">
      <c r="M640" s="6"/>
      <c r="X640" s="3"/>
      <c r="Y640" s="3"/>
      <c r="Z640" s="3"/>
      <c r="AA640" s="3"/>
    </row>
    <row r="641" spans="13:27" ht="12.75" x14ac:dyDescent="0.2">
      <c r="M641" s="6"/>
      <c r="X641" s="3"/>
      <c r="Y641" s="3"/>
      <c r="Z641" s="3"/>
      <c r="AA641" s="3"/>
    </row>
    <row r="642" spans="13:27" ht="12.75" x14ac:dyDescent="0.2">
      <c r="M642" s="6"/>
      <c r="X642" s="3"/>
      <c r="Y642" s="3"/>
      <c r="Z642" s="3"/>
      <c r="AA642" s="3"/>
    </row>
    <row r="643" spans="13:27" ht="12.75" x14ac:dyDescent="0.2">
      <c r="M643" s="6"/>
      <c r="X643" s="3"/>
      <c r="Y643" s="3"/>
      <c r="Z643" s="3"/>
      <c r="AA643" s="3"/>
    </row>
    <row r="644" spans="13:27" ht="12.75" x14ac:dyDescent="0.2">
      <c r="M644" s="6"/>
      <c r="X644" s="3"/>
      <c r="Y644" s="3"/>
      <c r="Z644" s="3"/>
      <c r="AA644" s="3"/>
    </row>
    <row r="645" spans="13:27" ht="12.75" x14ac:dyDescent="0.2">
      <c r="M645" s="6"/>
      <c r="X645" s="3"/>
      <c r="Y645" s="3"/>
      <c r="Z645" s="3"/>
      <c r="AA645" s="3"/>
    </row>
    <row r="646" spans="13:27" ht="12.75" x14ac:dyDescent="0.2">
      <c r="M646" s="6"/>
      <c r="X646" s="3"/>
      <c r="Y646" s="3"/>
      <c r="Z646" s="3"/>
      <c r="AA646" s="3"/>
    </row>
    <row r="647" spans="13:27" ht="12.75" x14ac:dyDescent="0.2">
      <c r="M647" s="6"/>
      <c r="X647" s="3"/>
      <c r="Y647" s="3"/>
      <c r="Z647" s="3"/>
      <c r="AA647" s="3"/>
    </row>
    <row r="648" spans="13:27" ht="12.75" x14ac:dyDescent="0.2">
      <c r="M648" s="6"/>
      <c r="X648" s="3"/>
      <c r="Y648" s="3"/>
      <c r="Z648" s="3"/>
      <c r="AA648" s="3"/>
    </row>
    <row r="649" spans="13:27" ht="12.75" x14ac:dyDescent="0.2">
      <c r="M649" s="6"/>
      <c r="X649" s="3"/>
      <c r="Y649" s="3"/>
      <c r="Z649" s="3"/>
      <c r="AA649" s="3"/>
    </row>
    <row r="650" spans="13:27" ht="12.75" x14ac:dyDescent="0.2">
      <c r="M650" s="6"/>
      <c r="X650" s="3"/>
      <c r="Y650" s="3"/>
      <c r="Z650" s="3"/>
      <c r="AA650" s="3"/>
    </row>
    <row r="651" spans="13:27" ht="12.75" x14ac:dyDescent="0.2">
      <c r="M651" s="6"/>
      <c r="X651" s="3"/>
      <c r="Y651" s="3"/>
      <c r="Z651" s="3"/>
      <c r="AA651" s="3"/>
    </row>
    <row r="652" spans="13:27" ht="12.75" x14ac:dyDescent="0.2">
      <c r="M652" s="6"/>
      <c r="X652" s="3"/>
      <c r="Y652" s="3"/>
      <c r="Z652" s="3"/>
      <c r="AA652" s="3"/>
    </row>
    <row r="653" spans="13:27" ht="12.75" x14ac:dyDescent="0.2">
      <c r="M653" s="6"/>
      <c r="X653" s="3"/>
      <c r="Y653" s="3"/>
      <c r="Z653" s="3"/>
      <c r="AA653" s="3"/>
    </row>
    <row r="654" spans="13:27" ht="12.75" x14ac:dyDescent="0.2">
      <c r="M654" s="6"/>
      <c r="X654" s="3"/>
      <c r="Y654" s="3"/>
      <c r="Z654" s="3"/>
      <c r="AA654" s="3"/>
    </row>
    <row r="655" spans="13:27" ht="12.75" x14ac:dyDescent="0.2">
      <c r="M655" s="6"/>
      <c r="X655" s="3"/>
      <c r="Y655" s="3"/>
      <c r="Z655" s="3"/>
      <c r="AA655" s="3"/>
    </row>
    <row r="656" spans="13:27" ht="12.75" x14ac:dyDescent="0.2">
      <c r="M656" s="6"/>
      <c r="X656" s="3"/>
      <c r="Y656" s="3"/>
      <c r="Z656" s="3"/>
      <c r="AA656" s="3"/>
    </row>
    <row r="657" spans="13:27" ht="12.75" x14ac:dyDescent="0.2">
      <c r="M657" s="6"/>
      <c r="X657" s="3"/>
      <c r="Y657" s="3"/>
      <c r="Z657" s="3"/>
      <c r="AA657" s="3"/>
    </row>
    <row r="658" spans="13:27" ht="12.75" x14ac:dyDescent="0.2">
      <c r="M658" s="6"/>
      <c r="X658" s="3"/>
      <c r="Y658" s="3"/>
      <c r="Z658" s="3"/>
      <c r="AA658" s="3"/>
    </row>
    <row r="659" spans="13:27" ht="12.75" x14ac:dyDescent="0.2">
      <c r="M659" s="6"/>
      <c r="X659" s="3"/>
      <c r="Y659" s="3"/>
      <c r="Z659" s="3"/>
      <c r="AA659" s="3"/>
    </row>
    <row r="660" spans="13:27" ht="12.75" x14ac:dyDescent="0.2">
      <c r="M660" s="6"/>
      <c r="X660" s="3"/>
      <c r="Y660" s="3"/>
      <c r="Z660" s="3"/>
      <c r="AA660" s="3"/>
    </row>
    <row r="661" spans="13:27" ht="12.75" x14ac:dyDescent="0.2">
      <c r="M661" s="6"/>
      <c r="X661" s="3"/>
      <c r="Y661" s="3"/>
      <c r="Z661" s="3"/>
      <c r="AA661" s="3"/>
    </row>
    <row r="662" spans="13:27" ht="12.75" x14ac:dyDescent="0.2">
      <c r="M662" s="6"/>
      <c r="X662" s="3"/>
      <c r="Y662" s="3"/>
      <c r="Z662" s="3"/>
      <c r="AA662" s="3"/>
    </row>
    <row r="663" spans="13:27" ht="12.75" x14ac:dyDescent="0.2">
      <c r="M663" s="6"/>
      <c r="X663" s="3"/>
      <c r="Y663" s="3"/>
      <c r="Z663" s="3"/>
      <c r="AA663" s="3"/>
    </row>
    <row r="664" spans="13:27" ht="12.75" x14ac:dyDescent="0.2">
      <c r="M664" s="6"/>
      <c r="X664" s="3"/>
      <c r="Y664" s="3"/>
      <c r="Z664" s="3"/>
      <c r="AA664" s="3"/>
    </row>
    <row r="665" spans="13:27" ht="12.75" x14ac:dyDescent="0.2">
      <c r="M665" s="6"/>
      <c r="X665" s="3"/>
      <c r="Y665" s="3"/>
      <c r="Z665" s="3"/>
      <c r="AA665" s="3"/>
    </row>
    <row r="666" spans="13:27" ht="12.75" x14ac:dyDescent="0.2">
      <c r="M666" s="6"/>
      <c r="X666" s="3"/>
      <c r="Y666" s="3"/>
      <c r="Z666" s="3"/>
      <c r="AA666" s="3"/>
    </row>
    <row r="667" spans="13:27" ht="12.75" x14ac:dyDescent="0.2">
      <c r="M667" s="6"/>
      <c r="X667" s="3"/>
      <c r="Y667" s="3"/>
      <c r="Z667" s="3"/>
      <c r="AA667" s="3"/>
    </row>
    <row r="668" spans="13:27" ht="12.75" x14ac:dyDescent="0.2">
      <c r="M668" s="6"/>
      <c r="X668" s="3"/>
      <c r="Y668" s="3"/>
      <c r="Z668" s="3"/>
      <c r="AA668" s="3"/>
    </row>
    <row r="669" spans="13:27" ht="12.75" x14ac:dyDescent="0.2">
      <c r="M669" s="6"/>
      <c r="X669" s="3"/>
      <c r="Y669" s="3"/>
      <c r="Z669" s="3"/>
      <c r="AA669" s="3"/>
    </row>
    <row r="670" spans="13:27" ht="12.75" x14ac:dyDescent="0.2">
      <c r="M670" s="6"/>
      <c r="X670" s="3"/>
      <c r="Y670" s="3"/>
      <c r="Z670" s="3"/>
      <c r="AA670" s="3"/>
    </row>
    <row r="671" spans="13:27" ht="12.75" x14ac:dyDescent="0.2">
      <c r="M671" s="6"/>
      <c r="X671" s="3"/>
      <c r="Y671" s="3"/>
      <c r="Z671" s="3"/>
      <c r="AA671" s="3"/>
    </row>
    <row r="672" spans="13:27" ht="12.75" x14ac:dyDescent="0.2">
      <c r="M672" s="6"/>
      <c r="X672" s="3"/>
      <c r="Y672" s="3"/>
      <c r="Z672" s="3"/>
      <c r="AA672" s="3"/>
    </row>
    <row r="673" spans="13:27" ht="12.75" x14ac:dyDescent="0.2">
      <c r="M673" s="6"/>
      <c r="X673" s="3"/>
      <c r="Y673" s="3"/>
      <c r="Z673" s="3"/>
      <c r="AA673" s="3"/>
    </row>
    <row r="674" spans="13:27" ht="12.75" x14ac:dyDescent="0.2">
      <c r="M674" s="6"/>
      <c r="X674" s="3"/>
      <c r="Y674" s="3"/>
      <c r="Z674" s="3"/>
      <c r="AA674" s="3"/>
    </row>
    <row r="675" spans="13:27" ht="12.75" x14ac:dyDescent="0.2">
      <c r="M675" s="6"/>
      <c r="X675" s="3"/>
      <c r="Y675" s="3"/>
      <c r="Z675" s="3"/>
      <c r="AA675" s="3"/>
    </row>
    <row r="676" spans="13:27" ht="12.75" x14ac:dyDescent="0.2">
      <c r="M676" s="6"/>
      <c r="X676" s="3"/>
      <c r="Y676" s="3"/>
      <c r="Z676" s="3"/>
      <c r="AA676" s="3"/>
    </row>
    <row r="677" spans="13:27" ht="12.75" x14ac:dyDescent="0.2">
      <c r="M677" s="6"/>
      <c r="X677" s="3"/>
      <c r="Y677" s="3"/>
      <c r="Z677" s="3"/>
      <c r="AA677" s="3"/>
    </row>
    <row r="678" spans="13:27" ht="12.75" x14ac:dyDescent="0.2">
      <c r="M678" s="6"/>
      <c r="X678" s="3"/>
      <c r="Y678" s="3"/>
      <c r="Z678" s="3"/>
      <c r="AA678" s="3"/>
    </row>
    <row r="679" spans="13:27" ht="12.75" x14ac:dyDescent="0.2">
      <c r="M679" s="6"/>
      <c r="X679" s="3"/>
      <c r="Y679" s="3"/>
      <c r="Z679" s="3"/>
      <c r="AA679" s="3"/>
    </row>
    <row r="680" spans="13:27" ht="12.75" x14ac:dyDescent="0.2">
      <c r="M680" s="6"/>
      <c r="X680" s="3"/>
      <c r="Y680" s="3"/>
      <c r="Z680" s="3"/>
      <c r="AA680" s="3"/>
    </row>
    <row r="681" spans="13:27" ht="12.75" x14ac:dyDescent="0.2">
      <c r="M681" s="6"/>
      <c r="X681" s="3"/>
      <c r="Y681" s="3"/>
      <c r="Z681" s="3"/>
      <c r="AA681" s="3"/>
    </row>
    <row r="682" spans="13:27" ht="12.75" x14ac:dyDescent="0.2">
      <c r="M682" s="6"/>
      <c r="X682" s="3"/>
      <c r="Y682" s="3"/>
      <c r="Z682" s="3"/>
      <c r="AA682" s="3"/>
    </row>
    <row r="683" spans="13:27" ht="12.75" x14ac:dyDescent="0.2">
      <c r="M683" s="6"/>
      <c r="X683" s="3"/>
      <c r="Y683" s="3"/>
      <c r="Z683" s="3"/>
      <c r="AA683" s="3"/>
    </row>
    <row r="684" spans="13:27" ht="12.75" x14ac:dyDescent="0.2">
      <c r="M684" s="6"/>
      <c r="X684" s="3"/>
      <c r="Y684" s="3"/>
      <c r="Z684" s="3"/>
      <c r="AA684" s="3"/>
    </row>
    <row r="685" spans="13:27" ht="12.75" x14ac:dyDescent="0.2">
      <c r="M685" s="6"/>
      <c r="X685" s="3"/>
      <c r="Y685" s="3"/>
      <c r="Z685" s="3"/>
      <c r="AA685" s="3"/>
    </row>
    <row r="686" spans="13:27" ht="12.75" x14ac:dyDescent="0.2">
      <c r="M686" s="6"/>
      <c r="X686" s="3"/>
      <c r="Y686" s="3"/>
      <c r="Z686" s="3"/>
      <c r="AA686" s="3"/>
    </row>
    <row r="687" spans="13:27" ht="12.75" x14ac:dyDescent="0.2">
      <c r="M687" s="6"/>
      <c r="X687" s="3"/>
      <c r="Y687" s="3"/>
      <c r="Z687" s="3"/>
      <c r="AA687" s="3"/>
    </row>
    <row r="688" spans="13:27" ht="12.75" x14ac:dyDescent="0.2">
      <c r="M688" s="6"/>
      <c r="X688" s="3"/>
      <c r="Y688" s="3"/>
      <c r="Z688" s="3"/>
      <c r="AA688" s="3"/>
    </row>
    <row r="689" spans="13:27" ht="12.75" x14ac:dyDescent="0.2">
      <c r="M689" s="6"/>
      <c r="X689" s="3"/>
      <c r="Y689" s="3"/>
      <c r="Z689" s="3"/>
      <c r="AA689" s="3"/>
    </row>
    <row r="690" spans="13:27" ht="12.75" x14ac:dyDescent="0.2">
      <c r="M690" s="6"/>
      <c r="X690" s="3"/>
      <c r="Y690" s="3"/>
      <c r="Z690" s="3"/>
      <c r="AA690" s="3"/>
    </row>
    <row r="691" spans="13:27" ht="12.75" x14ac:dyDescent="0.2">
      <c r="M691" s="6"/>
      <c r="X691" s="3"/>
      <c r="Y691" s="3"/>
      <c r="Z691" s="3"/>
      <c r="AA691" s="3"/>
    </row>
    <row r="692" spans="13:27" ht="12.75" x14ac:dyDescent="0.2">
      <c r="M692" s="6"/>
      <c r="X692" s="3"/>
      <c r="Y692" s="3"/>
      <c r="Z692" s="3"/>
      <c r="AA692" s="3"/>
    </row>
    <row r="693" spans="13:27" ht="12.75" x14ac:dyDescent="0.2">
      <c r="M693" s="6"/>
      <c r="X693" s="3"/>
      <c r="Y693" s="3"/>
      <c r="Z693" s="3"/>
      <c r="AA693" s="3"/>
    </row>
    <row r="694" spans="13:27" ht="12.75" x14ac:dyDescent="0.2">
      <c r="M694" s="6"/>
      <c r="X694" s="3"/>
      <c r="Y694" s="3"/>
      <c r="Z694" s="3"/>
      <c r="AA694" s="3"/>
    </row>
    <row r="695" spans="13:27" ht="12.75" x14ac:dyDescent="0.2">
      <c r="M695" s="6"/>
      <c r="X695" s="3"/>
      <c r="Y695" s="3"/>
      <c r="Z695" s="3"/>
      <c r="AA695" s="3"/>
    </row>
    <row r="696" spans="13:27" ht="12.75" x14ac:dyDescent="0.2">
      <c r="M696" s="6"/>
      <c r="X696" s="3"/>
      <c r="Y696" s="3"/>
      <c r="Z696" s="3"/>
      <c r="AA696" s="3"/>
    </row>
    <row r="697" spans="13:27" ht="12.75" x14ac:dyDescent="0.2">
      <c r="M697" s="6"/>
      <c r="X697" s="3"/>
      <c r="Y697" s="3"/>
      <c r="Z697" s="3"/>
      <c r="AA697" s="3"/>
    </row>
    <row r="698" spans="13:27" ht="12.75" x14ac:dyDescent="0.2">
      <c r="M698" s="6"/>
      <c r="X698" s="3"/>
      <c r="Y698" s="3"/>
      <c r="Z698" s="3"/>
      <c r="AA698" s="3"/>
    </row>
    <row r="699" spans="13:27" ht="12.75" x14ac:dyDescent="0.2">
      <c r="M699" s="6"/>
      <c r="X699" s="3"/>
      <c r="Y699" s="3"/>
      <c r="Z699" s="3"/>
      <c r="AA699" s="3"/>
    </row>
    <row r="700" spans="13:27" ht="12.75" x14ac:dyDescent="0.2">
      <c r="M700" s="6"/>
      <c r="X700" s="3"/>
      <c r="Y700" s="3"/>
      <c r="Z700" s="3"/>
      <c r="AA700" s="3"/>
    </row>
    <row r="701" spans="13:27" ht="12.75" x14ac:dyDescent="0.2">
      <c r="M701" s="6"/>
      <c r="X701" s="3"/>
      <c r="Y701" s="3"/>
      <c r="Z701" s="3"/>
      <c r="AA701" s="3"/>
    </row>
    <row r="702" spans="13:27" ht="12.75" x14ac:dyDescent="0.2">
      <c r="M702" s="6"/>
      <c r="X702" s="3"/>
      <c r="Y702" s="3"/>
      <c r="Z702" s="3"/>
      <c r="AA702" s="3"/>
    </row>
    <row r="703" spans="13:27" ht="12.75" x14ac:dyDescent="0.2">
      <c r="M703" s="6"/>
      <c r="X703" s="3"/>
      <c r="Y703" s="3"/>
      <c r="Z703" s="3"/>
      <c r="AA703" s="3"/>
    </row>
    <row r="704" spans="13:27" ht="12.75" x14ac:dyDescent="0.2">
      <c r="M704" s="6"/>
      <c r="X704" s="3"/>
      <c r="Y704" s="3"/>
      <c r="Z704" s="3"/>
      <c r="AA704" s="3"/>
    </row>
    <row r="705" spans="13:27" ht="12.75" x14ac:dyDescent="0.2">
      <c r="M705" s="6"/>
      <c r="X705" s="3"/>
      <c r="Y705" s="3"/>
      <c r="Z705" s="3"/>
      <c r="AA705" s="3"/>
    </row>
    <row r="706" spans="13:27" ht="12.75" x14ac:dyDescent="0.2">
      <c r="M706" s="6"/>
      <c r="X706" s="3"/>
      <c r="Y706" s="3"/>
      <c r="Z706" s="3"/>
      <c r="AA706" s="3"/>
    </row>
    <row r="707" spans="13:27" ht="12.75" x14ac:dyDescent="0.2">
      <c r="M707" s="6"/>
      <c r="X707" s="3"/>
      <c r="Y707" s="3"/>
      <c r="Z707" s="3"/>
      <c r="AA707" s="3"/>
    </row>
    <row r="708" spans="13:27" ht="12.75" x14ac:dyDescent="0.2">
      <c r="M708" s="6"/>
      <c r="X708" s="3"/>
      <c r="Y708" s="3"/>
      <c r="Z708" s="3"/>
      <c r="AA708" s="3"/>
    </row>
    <row r="709" spans="13:27" ht="12.75" x14ac:dyDescent="0.2">
      <c r="M709" s="6"/>
      <c r="X709" s="3"/>
      <c r="Y709" s="3"/>
      <c r="Z709" s="3"/>
      <c r="AA709" s="3"/>
    </row>
    <row r="710" spans="13:27" ht="12.75" x14ac:dyDescent="0.2">
      <c r="M710" s="6"/>
      <c r="X710" s="3"/>
      <c r="Y710" s="3"/>
      <c r="Z710" s="3"/>
      <c r="AA710" s="3"/>
    </row>
    <row r="711" spans="13:27" ht="12.75" x14ac:dyDescent="0.2">
      <c r="M711" s="6"/>
      <c r="X711" s="3"/>
      <c r="Y711" s="3"/>
      <c r="Z711" s="3"/>
      <c r="AA711" s="3"/>
    </row>
    <row r="712" spans="13:27" ht="12.75" x14ac:dyDescent="0.2">
      <c r="M712" s="6"/>
      <c r="X712" s="3"/>
      <c r="Y712" s="3"/>
      <c r="Z712" s="3"/>
      <c r="AA712" s="3"/>
    </row>
    <row r="713" spans="13:27" ht="12.75" x14ac:dyDescent="0.2">
      <c r="M713" s="6"/>
      <c r="X713" s="3"/>
      <c r="Y713" s="3"/>
      <c r="Z713" s="3"/>
      <c r="AA713" s="3"/>
    </row>
    <row r="714" spans="13:27" ht="12.75" x14ac:dyDescent="0.2">
      <c r="M714" s="6"/>
      <c r="X714" s="3"/>
      <c r="Y714" s="3"/>
      <c r="Z714" s="3"/>
      <c r="AA714" s="3"/>
    </row>
    <row r="715" spans="13:27" ht="12.75" x14ac:dyDescent="0.2">
      <c r="M715" s="6"/>
      <c r="X715" s="3"/>
      <c r="Y715" s="3"/>
      <c r="Z715" s="3"/>
      <c r="AA715" s="3"/>
    </row>
    <row r="716" spans="13:27" ht="12.75" x14ac:dyDescent="0.2">
      <c r="M716" s="6"/>
      <c r="X716" s="3"/>
      <c r="Y716" s="3"/>
      <c r="Z716" s="3"/>
      <c r="AA716" s="3"/>
    </row>
    <row r="717" spans="13:27" ht="12.75" x14ac:dyDescent="0.2">
      <c r="M717" s="6"/>
      <c r="X717" s="3"/>
      <c r="Y717" s="3"/>
      <c r="Z717" s="3"/>
      <c r="AA717" s="3"/>
    </row>
    <row r="718" spans="13:27" ht="12.75" x14ac:dyDescent="0.2">
      <c r="M718" s="6"/>
      <c r="X718" s="3"/>
      <c r="Y718" s="3"/>
      <c r="Z718" s="3"/>
      <c r="AA718" s="3"/>
    </row>
    <row r="719" spans="13:27" ht="12.75" x14ac:dyDescent="0.2">
      <c r="M719" s="6"/>
      <c r="X719" s="3"/>
      <c r="Y719" s="3"/>
      <c r="Z719" s="3"/>
      <c r="AA719" s="3"/>
    </row>
    <row r="720" spans="13:27" ht="12.75" x14ac:dyDescent="0.2">
      <c r="M720" s="6"/>
      <c r="X720" s="3"/>
      <c r="Y720" s="3"/>
      <c r="Z720" s="3"/>
      <c r="AA720" s="3"/>
    </row>
    <row r="721" spans="13:27" ht="12.75" x14ac:dyDescent="0.2">
      <c r="M721" s="6"/>
      <c r="X721" s="3"/>
      <c r="Y721" s="3"/>
      <c r="Z721" s="3"/>
      <c r="AA721" s="3"/>
    </row>
    <row r="722" spans="13:27" ht="12.75" x14ac:dyDescent="0.2">
      <c r="M722" s="6"/>
      <c r="X722" s="3"/>
      <c r="Y722" s="3"/>
      <c r="Z722" s="3"/>
      <c r="AA722" s="3"/>
    </row>
    <row r="723" spans="13:27" ht="12.75" x14ac:dyDescent="0.2">
      <c r="M723" s="6"/>
      <c r="X723" s="3"/>
      <c r="Y723" s="3"/>
      <c r="Z723" s="3"/>
      <c r="AA723" s="3"/>
    </row>
    <row r="724" spans="13:27" ht="12.75" x14ac:dyDescent="0.2">
      <c r="M724" s="6"/>
      <c r="X724" s="3"/>
      <c r="Y724" s="3"/>
      <c r="Z724" s="3"/>
      <c r="AA724" s="3"/>
    </row>
    <row r="725" spans="13:27" ht="12.75" x14ac:dyDescent="0.2">
      <c r="M725" s="6"/>
      <c r="X725" s="3"/>
      <c r="Y725" s="3"/>
      <c r="Z725" s="3"/>
      <c r="AA725" s="3"/>
    </row>
    <row r="726" spans="13:27" ht="12.75" x14ac:dyDescent="0.2">
      <c r="M726" s="6"/>
      <c r="X726" s="3"/>
      <c r="Y726" s="3"/>
      <c r="Z726" s="3"/>
      <c r="AA726" s="3"/>
    </row>
    <row r="727" spans="13:27" ht="12.75" x14ac:dyDescent="0.2">
      <c r="M727" s="6"/>
      <c r="X727" s="3"/>
      <c r="Y727" s="3"/>
      <c r="Z727" s="3"/>
      <c r="AA727" s="3"/>
    </row>
    <row r="728" spans="13:27" ht="12.75" x14ac:dyDescent="0.2">
      <c r="M728" s="6"/>
      <c r="X728" s="3"/>
      <c r="Y728" s="3"/>
      <c r="Z728" s="3"/>
      <c r="AA728" s="3"/>
    </row>
    <row r="729" spans="13:27" ht="12.75" x14ac:dyDescent="0.2">
      <c r="M729" s="6"/>
      <c r="X729" s="3"/>
      <c r="Y729" s="3"/>
      <c r="Z729" s="3"/>
      <c r="AA729" s="3"/>
    </row>
    <row r="730" spans="13:27" ht="12.75" x14ac:dyDescent="0.2">
      <c r="M730" s="6"/>
      <c r="X730" s="3"/>
      <c r="Y730" s="3"/>
      <c r="Z730" s="3"/>
      <c r="AA730" s="3"/>
    </row>
    <row r="731" spans="13:27" ht="12.75" x14ac:dyDescent="0.2">
      <c r="M731" s="6"/>
      <c r="X731" s="3"/>
      <c r="Y731" s="3"/>
      <c r="Z731" s="3"/>
      <c r="AA731" s="3"/>
    </row>
    <row r="732" spans="13:27" ht="12.75" x14ac:dyDescent="0.2">
      <c r="M732" s="6"/>
      <c r="X732" s="3"/>
      <c r="Y732" s="3"/>
      <c r="Z732" s="3"/>
      <c r="AA732" s="3"/>
    </row>
    <row r="733" spans="13:27" ht="12.75" x14ac:dyDescent="0.2">
      <c r="M733" s="6"/>
      <c r="X733" s="3"/>
      <c r="Y733" s="3"/>
      <c r="Z733" s="3"/>
      <c r="AA733" s="3"/>
    </row>
    <row r="734" spans="13:27" ht="12.75" x14ac:dyDescent="0.2">
      <c r="M734" s="6"/>
      <c r="X734" s="3"/>
      <c r="Y734" s="3"/>
      <c r="Z734" s="3"/>
      <c r="AA734" s="3"/>
    </row>
    <row r="735" spans="13:27" ht="12.75" x14ac:dyDescent="0.2">
      <c r="M735" s="6"/>
      <c r="X735" s="3"/>
      <c r="Y735" s="3"/>
      <c r="Z735" s="3"/>
      <c r="AA735" s="3"/>
    </row>
    <row r="736" spans="13:27" ht="12.75" x14ac:dyDescent="0.2">
      <c r="M736" s="6"/>
      <c r="X736" s="3"/>
      <c r="Y736" s="3"/>
      <c r="Z736" s="3"/>
      <c r="AA736" s="3"/>
    </row>
    <row r="737" spans="13:27" ht="12.75" x14ac:dyDescent="0.2">
      <c r="M737" s="6"/>
      <c r="X737" s="3"/>
      <c r="Y737" s="3"/>
      <c r="Z737" s="3"/>
      <c r="AA737" s="3"/>
    </row>
    <row r="738" spans="13:27" ht="12.75" x14ac:dyDescent="0.2">
      <c r="M738" s="6"/>
      <c r="X738" s="3"/>
      <c r="Y738" s="3"/>
      <c r="Z738" s="3"/>
      <c r="AA738" s="3"/>
    </row>
    <row r="739" spans="13:27" ht="12.75" x14ac:dyDescent="0.2">
      <c r="M739" s="6"/>
      <c r="X739" s="3"/>
      <c r="Y739" s="3"/>
      <c r="Z739" s="3"/>
      <c r="AA739" s="3"/>
    </row>
    <row r="740" spans="13:27" ht="12.75" x14ac:dyDescent="0.2">
      <c r="M740" s="6"/>
      <c r="X740" s="3"/>
      <c r="Y740" s="3"/>
      <c r="Z740" s="3"/>
      <c r="AA740" s="3"/>
    </row>
    <row r="741" spans="13:27" ht="12.75" x14ac:dyDescent="0.2">
      <c r="M741" s="6"/>
      <c r="X741" s="3"/>
      <c r="Y741" s="3"/>
      <c r="Z741" s="3"/>
      <c r="AA741" s="3"/>
    </row>
    <row r="742" spans="13:27" ht="12.75" x14ac:dyDescent="0.2">
      <c r="M742" s="6"/>
      <c r="X742" s="3"/>
      <c r="Y742" s="3"/>
      <c r="Z742" s="3"/>
      <c r="AA742" s="3"/>
    </row>
    <row r="743" spans="13:27" ht="12.75" x14ac:dyDescent="0.2">
      <c r="M743" s="6"/>
      <c r="X743" s="3"/>
      <c r="Y743" s="3"/>
      <c r="Z743" s="3"/>
      <c r="AA743" s="3"/>
    </row>
    <row r="744" spans="13:27" ht="12.75" x14ac:dyDescent="0.2">
      <c r="M744" s="6"/>
      <c r="X744" s="3"/>
      <c r="Y744" s="3"/>
      <c r="Z744" s="3"/>
      <c r="AA744" s="3"/>
    </row>
    <row r="745" spans="13:27" ht="12.75" x14ac:dyDescent="0.2">
      <c r="M745" s="6"/>
      <c r="X745" s="3"/>
      <c r="Y745" s="3"/>
      <c r="Z745" s="3"/>
      <c r="AA745" s="3"/>
    </row>
    <row r="746" spans="13:27" ht="12.75" x14ac:dyDescent="0.2">
      <c r="M746" s="6"/>
      <c r="X746" s="3"/>
      <c r="Y746" s="3"/>
      <c r="Z746" s="3"/>
      <c r="AA746" s="3"/>
    </row>
    <row r="747" spans="13:27" ht="12.75" x14ac:dyDescent="0.2">
      <c r="M747" s="6"/>
      <c r="X747" s="3"/>
      <c r="Y747" s="3"/>
      <c r="Z747" s="3"/>
      <c r="AA747" s="3"/>
    </row>
    <row r="748" spans="13:27" ht="12.75" x14ac:dyDescent="0.2">
      <c r="M748" s="6"/>
      <c r="X748" s="3"/>
      <c r="Y748" s="3"/>
      <c r="Z748" s="3"/>
      <c r="AA748" s="3"/>
    </row>
    <row r="749" spans="13:27" ht="12.75" x14ac:dyDescent="0.2">
      <c r="M749" s="6"/>
      <c r="X749" s="3"/>
      <c r="Y749" s="3"/>
      <c r="Z749" s="3"/>
      <c r="AA749" s="3"/>
    </row>
    <row r="750" spans="13:27" ht="12.75" x14ac:dyDescent="0.2">
      <c r="M750" s="6"/>
      <c r="X750" s="3"/>
      <c r="Y750" s="3"/>
      <c r="Z750" s="3"/>
      <c r="AA750" s="3"/>
    </row>
    <row r="751" spans="13:27" ht="12.75" x14ac:dyDescent="0.2">
      <c r="M751" s="6"/>
      <c r="X751" s="3"/>
      <c r="Y751" s="3"/>
      <c r="Z751" s="3"/>
      <c r="AA751" s="3"/>
    </row>
    <row r="752" spans="13:27" ht="12.75" x14ac:dyDescent="0.2">
      <c r="M752" s="6"/>
      <c r="X752" s="3"/>
      <c r="Y752" s="3"/>
      <c r="Z752" s="3"/>
      <c r="AA752" s="3"/>
    </row>
    <row r="753" spans="13:27" ht="12.75" x14ac:dyDescent="0.2">
      <c r="M753" s="6"/>
      <c r="X753" s="3"/>
      <c r="Y753" s="3"/>
      <c r="Z753" s="3"/>
      <c r="AA753" s="3"/>
    </row>
    <row r="754" spans="13:27" ht="12.75" x14ac:dyDescent="0.2">
      <c r="M754" s="6"/>
      <c r="X754" s="3"/>
      <c r="Y754" s="3"/>
      <c r="Z754" s="3"/>
      <c r="AA754" s="3"/>
    </row>
    <row r="755" spans="13:27" ht="12.75" x14ac:dyDescent="0.2">
      <c r="M755" s="6"/>
      <c r="X755" s="3"/>
      <c r="Y755" s="3"/>
      <c r="Z755" s="3"/>
      <c r="AA755" s="3"/>
    </row>
    <row r="756" spans="13:27" ht="12.75" x14ac:dyDescent="0.2">
      <c r="M756" s="6"/>
      <c r="X756" s="3"/>
      <c r="Y756" s="3"/>
      <c r="Z756" s="3"/>
      <c r="AA756" s="3"/>
    </row>
    <row r="757" spans="13:27" ht="12.75" x14ac:dyDescent="0.2">
      <c r="M757" s="6"/>
      <c r="X757" s="3"/>
      <c r="Y757" s="3"/>
      <c r="Z757" s="3"/>
      <c r="AA757" s="3"/>
    </row>
    <row r="758" spans="13:27" ht="12.75" x14ac:dyDescent="0.2">
      <c r="M758" s="6"/>
      <c r="X758" s="3"/>
      <c r="Y758" s="3"/>
      <c r="Z758" s="3"/>
      <c r="AA758" s="3"/>
    </row>
    <row r="759" spans="13:27" ht="12.75" x14ac:dyDescent="0.2">
      <c r="M759" s="6"/>
      <c r="X759" s="3"/>
      <c r="Y759" s="3"/>
      <c r="Z759" s="3"/>
      <c r="AA759" s="3"/>
    </row>
    <row r="760" spans="13:27" ht="12.75" x14ac:dyDescent="0.2">
      <c r="M760" s="6"/>
      <c r="X760" s="3"/>
      <c r="Y760" s="3"/>
      <c r="Z760" s="3"/>
      <c r="AA760" s="3"/>
    </row>
    <row r="761" spans="13:27" ht="12.75" x14ac:dyDescent="0.2">
      <c r="M761" s="6"/>
      <c r="X761" s="3"/>
      <c r="Y761" s="3"/>
      <c r="Z761" s="3"/>
      <c r="AA761" s="3"/>
    </row>
    <row r="762" spans="13:27" ht="12.75" x14ac:dyDescent="0.2">
      <c r="M762" s="6"/>
      <c r="X762" s="3"/>
      <c r="Y762" s="3"/>
      <c r="Z762" s="3"/>
      <c r="AA762" s="3"/>
    </row>
    <row r="763" spans="13:27" ht="12.75" x14ac:dyDescent="0.2">
      <c r="M763" s="6"/>
      <c r="X763" s="3"/>
      <c r="Y763" s="3"/>
      <c r="Z763" s="3"/>
      <c r="AA763" s="3"/>
    </row>
    <row r="764" spans="13:27" ht="12.75" x14ac:dyDescent="0.2">
      <c r="M764" s="6"/>
      <c r="X764" s="3"/>
      <c r="Y764" s="3"/>
      <c r="Z764" s="3"/>
      <c r="AA764" s="3"/>
    </row>
    <row r="765" spans="13:27" ht="12.75" x14ac:dyDescent="0.2">
      <c r="M765" s="6"/>
      <c r="X765" s="3"/>
      <c r="Y765" s="3"/>
      <c r="Z765" s="3"/>
      <c r="AA765" s="3"/>
    </row>
    <row r="766" spans="13:27" ht="12.75" x14ac:dyDescent="0.2">
      <c r="M766" s="6"/>
      <c r="X766" s="3"/>
      <c r="Y766" s="3"/>
      <c r="Z766" s="3"/>
      <c r="AA766" s="3"/>
    </row>
    <row r="767" spans="13:27" ht="12.75" x14ac:dyDescent="0.2">
      <c r="M767" s="6"/>
      <c r="X767" s="3"/>
      <c r="Y767" s="3"/>
      <c r="Z767" s="3"/>
      <c r="AA767" s="3"/>
    </row>
    <row r="768" spans="13:27" ht="12.75" x14ac:dyDescent="0.2">
      <c r="M768" s="6"/>
      <c r="X768" s="3"/>
      <c r="Y768" s="3"/>
      <c r="Z768" s="3"/>
      <c r="AA768" s="3"/>
    </row>
    <row r="769" spans="13:27" ht="12.75" x14ac:dyDescent="0.2">
      <c r="M769" s="6"/>
      <c r="X769" s="3"/>
      <c r="Y769" s="3"/>
      <c r="Z769" s="3"/>
      <c r="AA769" s="3"/>
    </row>
    <row r="770" spans="13:27" ht="12.75" x14ac:dyDescent="0.2">
      <c r="M770" s="6"/>
      <c r="X770" s="3"/>
      <c r="Y770" s="3"/>
      <c r="Z770" s="3"/>
      <c r="AA770" s="3"/>
    </row>
    <row r="771" spans="13:27" ht="12.75" x14ac:dyDescent="0.2">
      <c r="M771" s="6"/>
      <c r="X771" s="3"/>
      <c r="Y771" s="3"/>
      <c r="Z771" s="3"/>
      <c r="AA771" s="3"/>
    </row>
    <row r="772" spans="13:27" ht="12.75" x14ac:dyDescent="0.2">
      <c r="M772" s="6"/>
      <c r="X772" s="3"/>
      <c r="Y772" s="3"/>
      <c r="Z772" s="3"/>
      <c r="AA772" s="3"/>
    </row>
    <row r="773" spans="13:27" ht="12.75" x14ac:dyDescent="0.2">
      <c r="M773" s="6"/>
      <c r="X773" s="3"/>
      <c r="Y773" s="3"/>
      <c r="Z773" s="3"/>
      <c r="AA773" s="3"/>
    </row>
    <row r="774" spans="13:27" ht="12.75" x14ac:dyDescent="0.2">
      <c r="M774" s="6"/>
      <c r="X774" s="3"/>
      <c r="Y774" s="3"/>
      <c r="Z774" s="3"/>
      <c r="AA774" s="3"/>
    </row>
    <row r="775" spans="13:27" ht="12.75" x14ac:dyDescent="0.2">
      <c r="M775" s="6"/>
      <c r="X775" s="3"/>
      <c r="Y775" s="3"/>
      <c r="Z775" s="3"/>
      <c r="AA775" s="3"/>
    </row>
    <row r="776" spans="13:27" ht="12.75" x14ac:dyDescent="0.2">
      <c r="M776" s="6"/>
      <c r="X776" s="3"/>
      <c r="Y776" s="3"/>
      <c r="Z776" s="3"/>
      <c r="AA776" s="3"/>
    </row>
    <row r="777" spans="13:27" ht="12.75" x14ac:dyDescent="0.2">
      <c r="M777" s="6"/>
      <c r="X777" s="3"/>
      <c r="Y777" s="3"/>
      <c r="Z777" s="3"/>
      <c r="AA777" s="3"/>
    </row>
    <row r="778" spans="13:27" ht="12.75" x14ac:dyDescent="0.2">
      <c r="M778" s="6"/>
      <c r="X778" s="3"/>
      <c r="Y778" s="3"/>
      <c r="Z778" s="3"/>
      <c r="AA778" s="3"/>
    </row>
    <row r="779" spans="13:27" ht="12.75" x14ac:dyDescent="0.2">
      <c r="M779" s="6"/>
      <c r="X779" s="3"/>
      <c r="Y779" s="3"/>
      <c r="Z779" s="3"/>
      <c r="AA779" s="3"/>
    </row>
    <row r="780" spans="13:27" ht="12.75" x14ac:dyDescent="0.2">
      <c r="M780" s="6"/>
      <c r="X780" s="3"/>
      <c r="Y780" s="3"/>
      <c r="Z780" s="3"/>
      <c r="AA780" s="3"/>
    </row>
    <row r="781" spans="13:27" ht="12.75" x14ac:dyDescent="0.2">
      <c r="M781" s="6"/>
      <c r="X781" s="3"/>
      <c r="Y781" s="3"/>
      <c r="Z781" s="3"/>
      <c r="AA781" s="3"/>
    </row>
    <row r="782" spans="13:27" ht="12.75" x14ac:dyDescent="0.2">
      <c r="M782" s="6"/>
      <c r="X782" s="3"/>
      <c r="Y782" s="3"/>
      <c r="Z782" s="3"/>
      <c r="AA782" s="3"/>
    </row>
    <row r="783" spans="13:27" ht="12.75" x14ac:dyDescent="0.2">
      <c r="M783" s="6"/>
      <c r="X783" s="3"/>
      <c r="Y783" s="3"/>
      <c r="Z783" s="3"/>
      <c r="AA783" s="3"/>
    </row>
    <row r="784" spans="13:27" ht="12.75" x14ac:dyDescent="0.2">
      <c r="M784" s="6"/>
      <c r="X784" s="3"/>
      <c r="Y784" s="3"/>
      <c r="Z784" s="3"/>
      <c r="AA784" s="3"/>
    </row>
    <row r="785" spans="13:27" ht="12.75" x14ac:dyDescent="0.2">
      <c r="M785" s="6"/>
      <c r="X785" s="3"/>
      <c r="Y785" s="3"/>
      <c r="Z785" s="3"/>
      <c r="AA785" s="3"/>
    </row>
    <row r="786" spans="13:27" ht="12.75" x14ac:dyDescent="0.2">
      <c r="M786" s="6"/>
      <c r="X786" s="3"/>
      <c r="Y786" s="3"/>
      <c r="Z786" s="3"/>
      <c r="AA786" s="3"/>
    </row>
    <row r="787" spans="13:27" ht="12.75" x14ac:dyDescent="0.2">
      <c r="M787" s="6"/>
      <c r="X787" s="3"/>
      <c r="Y787" s="3"/>
      <c r="Z787" s="3"/>
      <c r="AA787" s="3"/>
    </row>
    <row r="788" spans="13:27" ht="12.75" x14ac:dyDescent="0.2">
      <c r="M788" s="6"/>
      <c r="X788" s="3"/>
      <c r="Y788" s="3"/>
      <c r="Z788" s="3"/>
      <c r="AA788" s="3"/>
    </row>
    <row r="789" spans="13:27" ht="12.75" x14ac:dyDescent="0.2">
      <c r="M789" s="6"/>
      <c r="X789" s="3"/>
      <c r="Y789" s="3"/>
      <c r="Z789" s="3"/>
      <c r="AA789" s="3"/>
    </row>
    <row r="790" spans="13:27" ht="12.75" x14ac:dyDescent="0.2">
      <c r="M790" s="6"/>
      <c r="X790" s="3"/>
      <c r="Y790" s="3"/>
      <c r="Z790" s="3"/>
      <c r="AA790" s="3"/>
    </row>
    <row r="791" spans="13:27" ht="12.75" x14ac:dyDescent="0.2">
      <c r="M791" s="6"/>
      <c r="X791" s="3"/>
      <c r="Y791" s="3"/>
      <c r="Z791" s="3"/>
      <c r="AA791" s="3"/>
    </row>
    <row r="792" spans="13:27" ht="12.75" x14ac:dyDescent="0.2">
      <c r="M792" s="6"/>
      <c r="X792" s="3"/>
      <c r="Y792" s="3"/>
      <c r="Z792" s="3"/>
      <c r="AA792" s="3"/>
    </row>
    <row r="793" spans="13:27" ht="12.75" x14ac:dyDescent="0.2">
      <c r="M793" s="6"/>
      <c r="X793" s="3"/>
      <c r="Y793" s="3"/>
      <c r="Z793" s="3"/>
      <c r="AA793" s="3"/>
    </row>
    <row r="794" spans="13:27" ht="12.75" x14ac:dyDescent="0.2">
      <c r="M794" s="6"/>
      <c r="X794" s="3"/>
      <c r="Y794" s="3"/>
      <c r="Z794" s="3"/>
      <c r="AA794" s="3"/>
    </row>
    <row r="795" spans="13:27" ht="12.75" x14ac:dyDescent="0.2">
      <c r="M795" s="6"/>
      <c r="X795" s="3"/>
      <c r="Y795" s="3"/>
      <c r="Z795" s="3"/>
      <c r="AA795" s="3"/>
    </row>
    <row r="796" spans="13:27" ht="12.75" x14ac:dyDescent="0.2">
      <c r="M796" s="6"/>
      <c r="X796" s="3"/>
      <c r="Y796" s="3"/>
      <c r="Z796" s="3"/>
      <c r="AA796" s="3"/>
    </row>
    <row r="797" spans="13:27" ht="12.75" x14ac:dyDescent="0.2">
      <c r="M797" s="6"/>
      <c r="X797" s="3"/>
      <c r="Y797" s="3"/>
      <c r="Z797" s="3"/>
      <c r="AA797" s="3"/>
    </row>
    <row r="798" spans="13:27" ht="12.75" x14ac:dyDescent="0.2">
      <c r="M798" s="6"/>
      <c r="X798" s="3"/>
      <c r="Y798" s="3"/>
      <c r="Z798" s="3"/>
      <c r="AA798" s="3"/>
    </row>
    <row r="799" spans="13:27" ht="12.75" x14ac:dyDescent="0.2">
      <c r="M799" s="6"/>
      <c r="X799" s="3"/>
      <c r="Y799" s="3"/>
      <c r="Z799" s="3"/>
      <c r="AA799" s="3"/>
    </row>
    <row r="800" spans="13:27" ht="12.75" x14ac:dyDescent="0.2">
      <c r="M800" s="6"/>
      <c r="X800" s="3"/>
      <c r="Y800" s="3"/>
      <c r="Z800" s="3"/>
      <c r="AA800" s="3"/>
    </row>
    <row r="801" spans="13:27" ht="12.75" x14ac:dyDescent="0.2">
      <c r="M801" s="6"/>
      <c r="X801" s="3"/>
      <c r="Y801" s="3"/>
      <c r="Z801" s="3"/>
      <c r="AA801" s="3"/>
    </row>
    <row r="802" spans="13:27" ht="12.75" x14ac:dyDescent="0.2">
      <c r="M802" s="6"/>
      <c r="X802" s="3"/>
      <c r="Y802" s="3"/>
      <c r="Z802" s="3"/>
      <c r="AA802" s="3"/>
    </row>
    <row r="803" spans="13:27" ht="12.75" x14ac:dyDescent="0.2">
      <c r="M803" s="6"/>
      <c r="X803" s="3"/>
      <c r="Y803" s="3"/>
      <c r="Z803" s="3"/>
      <c r="AA803" s="3"/>
    </row>
    <row r="804" spans="13:27" ht="12.75" x14ac:dyDescent="0.2">
      <c r="M804" s="6"/>
      <c r="X804" s="3"/>
      <c r="Y804" s="3"/>
      <c r="Z804" s="3"/>
      <c r="AA804" s="3"/>
    </row>
    <row r="805" spans="13:27" ht="12.75" x14ac:dyDescent="0.2">
      <c r="M805" s="6"/>
      <c r="X805" s="3"/>
      <c r="Y805" s="3"/>
      <c r="Z805" s="3"/>
      <c r="AA805" s="3"/>
    </row>
    <row r="806" spans="13:27" ht="12.75" x14ac:dyDescent="0.2">
      <c r="M806" s="6"/>
      <c r="X806" s="3"/>
      <c r="Y806" s="3"/>
      <c r="Z806" s="3"/>
      <c r="AA806" s="3"/>
    </row>
    <row r="807" spans="13:27" ht="12.75" x14ac:dyDescent="0.2">
      <c r="M807" s="6"/>
      <c r="X807" s="3"/>
      <c r="Y807" s="3"/>
      <c r="Z807" s="3"/>
      <c r="AA807" s="3"/>
    </row>
    <row r="808" spans="13:27" ht="12.75" x14ac:dyDescent="0.2">
      <c r="M808" s="6"/>
      <c r="X808" s="3"/>
      <c r="Y808" s="3"/>
      <c r="Z808" s="3"/>
      <c r="AA808" s="3"/>
    </row>
    <row r="809" spans="13:27" ht="12.75" x14ac:dyDescent="0.2">
      <c r="M809" s="6"/>
      <c r="X809" s="3"/>
      <c r="Y809" s="3"/>
      <c r="Z809" s="3"/>
      <c r="AA809" s="3"/>
    </row>
    <row r="810" spans="13:27" ht="12.75" x14ac:dyDescent="0.2">
      <c r="M810" s="6"/>
      <c r="X810" s="3"/>
      <c r="Y810" s="3"/>
      <c r="Z810" s="3"/>
      <c r="AA810" s="3"/>
    </row>
    <row r="811" spans="13:27" ht="12.75" x14ac:dyDescent="0.2">
      <c r="M811" s="6"/>
      <c r="X811" s="3"/>
      <c r="Y811" s="3"/>
      <c r="Z811" s="3"/>
      <c r="AA811" s="3"/>
    </row>
    <row r="812" spans="13:27" ht="12.75" x14ac:dyDescent="0.2">
      <c r="M812" s="6"/>
      <c r="X812" s="3"/>
      <c r="Y812" s="3"/>
      <c r="Z812" s="3"/>
      <c r="AA812" s="3"/>
    </row>
    <row r="813" spans="13:27" ht="12.75" x14ac:dyDescent="0.2">
      <c r="M813" s="6"/>
      <c r="X813" s="3"/>
      <c r="Y813" s="3"/>
      <c r="Z813" s="3"/>
      <c r="AA813" s="3"/>
    </row>
    <row r="814" spans="13:27" ht="12.75" x14ac:dyDescent="0.2">
      <c r="M814" s="6"/>
      <c r="X814" s="3"/>
      <c r="Y814" s="3"/>
      <c r="Z814" s="3"/>
      <c r="AA814" s="3"/>
    </row>
    <row r="815" spans="13:27" ht="12.75" x14ac:dyDescent="0.2">
      <c r="M815" s="6"/>
      <c r="X815" s="3"/>
      <c r="Y815" s="3"/>
      <c r="Z815" s="3"/>
      <c r="AA815" s="3"/>
    </row>
    <row r="816" spans="13:27" ht="12.75" x14ac:dyDescent="0.2">
      <c r="M816" s="6"/>
      <c r="X816" s="3"/>
      <c r="Y816" s="3"/>
      <c r="Z816" s="3"/>
      <c r="AA816" s="3"/>
    </row>
    <row r="817" spans="13:27" ht="12.75" x14ac:dyDescent="0.2">
      <c r="M817" s="6"/>
      <c r="X817" s="3"/>
      <c r="Y817" s="3"/>
      <c r="Z817" s="3"/>
      <c r="AA817" s="3"/>
    </row>
    <row r="818" spans="13:27" ht="12.75" x14ac:dyDescent="0.2">
      <c r="M818" s="6"/>
      <c r="X818" s="3"/>
      <c r="Y818" s="3"/>
      <c r="Z818" s="3"/>
      <c r="AA818" s="3"/>
    </row>
    <row r="819" spans="13:27" ht="12.75" x14ac:dyDescent="0.2">
      <c r="M819" s="6"/>
      <c r="X819" s="3"/>
      <c r="Y819" s="3"/>
      <c r="Z819" s="3"/>
      <c r="AA819" s="3"/>
    </row>
    <row r="820" spans="13:27" ht="12.75" x14ac:dyDescent="0.2">
      <c r="M820" s="6"/>
      <c r="X820" s="3"/>
      <c r="Y820" s="3"/>
      <c r="Z820" s="3"/>
      <c r="AA820" s="3"/>
    </row>
    <row r="821" spans="13:27" ht="12.75" x14ac:dyDescent="0.2">
      <c r="M821" s="6"/>
      <c r="X821" s="3"/>
      <c r="Y821" s="3"/>
      <c r="Z821" s="3"/>
      <c r="AA821" s="3"/>
    </row>
    <row r="822" spans="13:27" ht="12.75" x14ac:dyDescent="0.2">
      <c r="M822" s="6"/>
      <c r="X822" s="3"/>
      <c r="Y822" s="3"/>
      <c r="Z822" s="3"/>
      <c r="AA822" s="3"/>
    </row>
    <row r="823" spans="13:27" ht="12.75" x14ac:dyDescent="0.2">
      <c r="M823" s="6"/>
      <c r="X823" s="3"/>
      <c r="Y823" s="3"/>
      <c r="Z823" s="3"/>
      <c r="AA823" s="3"/>
    </row>
    <row r="824" spans="13:27" ht="12.75" x14ac:dyDescent="0.2">
      <c r="M824" s="6"/>
      <c r="X824" s="3"/>
      <c r="Y824" s="3"/>
      <c r="Z824" s="3"/>
      <c r="AA824" s="3"/>
    </row>
    <row r="825" spans="13:27" ht="12.75" x14ac:dyDescent="0.2">
      <c r="M825" s="6"/>
      <c r="X825" s="3"/>
      <c r="Y825" s="3"/>
      <c r="Z825" s="3"/>
      <c r="AA825" s="3"/>
    </row>
    <row r="826" spans="13:27" ht="12.75" x14ac:dyDescent="0.2">
      <c r="M826" s="6"/>
      <c r="X826" s="3"/>
      <c r="Y826" s="3"/>
      <c r="Z826" s="3"/>
      <c r="AA826" s="3"/>
    </row>
    <row r="827" spans="13:27" ht="12.75" x14ac:dyDescent="0.2">
      <c r="M827" s="6"/>
      <c r="X827" s="3"/>
      <c r="Y827" s="3"/>
      <c r="Z827" s="3"/>
      <c r="AA827" s="3"/>
    </row>
    <row r="828" spans="13:27" ht="12.75" x14ac:dyDescent="0.2">
      <c r="M828" s="6"/>
      <c r="X828" s="3"/>
      <c r="Y828" s="3"/>
      <c r="Z828" s="3"/>
      <c r="AA828" s="3"/>
    </row>
    <row r="829" spans="13:27" ht="12.75" x14ac:dyDescent="0.2">
      <c r="M829" s="6"/>
      <c r="X829" s="3"/>
      <c r="Y829" s="3"/>
      <c r="Z829" s="3"/>
      <c r="AA829" s="3"/>
    </row>
    <row r="830" spans="13:27" ht="12.75" x14ac:dyDescent="0.2">
      <c r="M830" s="6"/>
      <c r="X830" s="3"/>
      <c r="Y830" s="3"/>
      <c r="Z830" s="3"/>
      <c r="AA830" s="3"/>
    </row>
    <row r="831" spans="13:27" ht="12.75" x14ac:dyDescent="0.2">
      <c r="M831" s="6"/>
      <c r="X831" s="3"/>
      <c r="Y831" s="3"/>
      <c r="Z831" s="3"/>
      <c r="AA831" s="3"/>
    </row>
    <row r="832" spans="13:27" ht="12.75" x14ac:dyDescent="0.2">
      <c r="M832" s="6"/>
      <c r="X832" s="3"/>
      <c r="Y832" s="3"/>
      <c r="Z832" s="3"/>
      <c r="AA832" s="3"/>
    </row>
    <row r="833" spans="13:27" ht="12.75" x14ac:dyDescent="0.2">
      <c r="M833" s="6"/>
      <c r="X833" s="3"/>
      <c r="Y833" s="3"/>
      <c r="Z833" s="3"/>
      <c r="AA833" s="3"/>
    </row>
    <row r="834" spans="13:27" ht="12.75" x14ac:dyDescent="0.2">
      <c r="M834" s="6"/>
      <c r="X834" s="3"/>
      <c r="Y834" s="3"/>
      <c r="Z834" s="3"/>
      <c r="AA834" s="3"/>
    </row>
    <row r="835" spans="13:27" ht="12.75" x14ac:dyDescent="0.2">
      <c r="M835" s="6"/>
      <c r="X835" s="3"/>
      <c r="Y835" s="3"/>
      <c r="Z835" s="3"/>
      <c r="AA835" s="3"/>
    </row>
    <row r="836" spans="13:27" ht="12.75" x14ac:dyDescent="0.2">
      <c r="M836" s="6"/>
      <c r="X836" s="3"/>
      <c r="Y836" s="3"/>
      <c r="Z836" s="3"/>
      <c r="AA836" s="3"/>
    </row>
    <row r="837" spans="13:27" ht="12.75" x14ac:dyDescent="0.2">
      <c r="M837" s="6"/>
      <c r="X837" s="3"/>
      <c r="Y837" s="3"/>
      <c r="Z837" s="3"/>
      <c r="AA837" s="3"/>
    </row>
    <row r="838" spans="13:27" ht="12.75" x14ac:dyDescent="0.2">
      <c r="M838" s="6"/>
      <c r="X838" s="3"/>
      <c r="Y838" s="3"/>
      <c r="Z838" s="3"/>
      <c r="AA838" s="3"/>
    </row>
    <row r="839" spans="13:27" ht="12.75" x14ac:dyDescent="0.2">
      <c r="M839" s="6"/>
      <c r="X839" s="3"/>
      <c r="Y839" s="3"/>
      <c r="Z839" s="3"/>
      <c r="AA839" s="3"/>
    </row>
    <row r="840" spans="13:27" ht="12.75" x14ac:dyDescent="0.2">
      <c r="M840" s="6"/>
      <c r="X840" s="3"/>
      <c r="Y840" s="3"/>
      <c r="Z840" s="3"/>
      <c r="AA840" s="3"/>
    </row>
    <row r="841" spans="13:27" ht="12.75" x14ac:dyDescent="0.2">
      <c r="M841" s="6"/>
      <c r="X841" s="3"/>
      <c r="Y841" s="3"/>
      <c r="Z841" s="3"/>
      <c r="AA841" s="3"/>
    </row>
    <row r="842" spans="13:27" ht="12.75" x14ac:dyDescent="0.2">
      <c r="M842" s="6"/>
      <c r="X842" s="3"/>
      <c r="Y842" s="3"/>
      <c r="Z842" s="3"/>
      <c r="AA842" s="3"/>
    </row>
    <row r="843" spans="13:27" ht="12.75" x14ac:dyDescent="0.2">
      <c r="M843" s="6"/>
      <c r="X843" s="3"/>
      <c r="Y843" s="3"/>
      <c r="Z843" s="3"/>
      <c r="AA843" s="3"/>
    </row>
    <row r="844" spans="13:27" ht="12.75" x14ac:dyDescent="0.2">
      <c r="M844" s="6"/>
      <c r="X844" s="3"/>
      <c r="Y844" s="3"/>
      <c r="Z844" s="3"/>
      <c r="AA844" s="3"/>
    </row>
    <row r="845" spans="13:27" ht="12.75" x14ac:dyDescent="0.2">
      <c r="M845" s="6"/>
      <c r="X845" s="3"/>
      <c r="Y845" s="3"/>
      <c r="Z845" s="3"/>
      <c r="AA845" s="3"/>
    </row>
    <row r="846" spans="13:27" ht="12.75" x14ac:dyDescent="0.2">
      <c r="M846" s="6"/>
      <c r="X846" s="3"/>
      <c r="Y846" s="3"/>
      <c r="Z846" s="3"/>
      <c r="AA846" s="3"/>
    </row>
    <row r="847" spans="13:27" ht="12.75" x14ac:dyDescent="0.2">
      <c r="M847" s="6"/>
      <c r="X847" s="3"/>
      <c r="Y847" s="3"/>
      <c r="Z847" s="3"/>
      <c r="AA847" s="3"/>
    </row>
    <row r="848" spans="13:27" ht="12.75" x14ac:dyDescent="0.2">
      <c r="M848" s="6"/>
      <c r="X848" s="3"/>
      <c r="Y848" s="3"/>
      <c r="Z848" s="3"/>
      <c r="AA848" s="3"/>
    </row>
    <row r="849" spans="13:27" ht="12.75" x14ac:dyDescent="0.2">
      <c r="M849" s="6"/>
      <c r="X849" s="3"/>
      <c r="Y849" s="3"/>
      <c r="Z849" s="3"/>
      <c r="AA849" s="3"/>
    </row>
    <row r="850" spans="13:27" ht="12.75" x14ac:dyDescent="0.2">
      <c r="M850" s="6"/>
      <c r="X850" s="3"/>
      <c r="Y850" s="3"/>
      <c r="Z850" s="3"/>
      <c r="AA850" s="3"/>
    </row>
    <row r="851" spans="13:27" ht="12.75" x14ac:dyDescent="0.2">
      <c r="M851" s="6"/>
      <c r="X851" s="3"/>
      <c r="Y851" s="3"/>
      <c r="Z851" s="3"/>
      <c r="AA851" s="3"/>
    </row>
    <row r="852" spans="13:27" ht="12.75" x14ac:dyDescent="0.2">
      <c r="M852" s="6"/>
      <c r="X852" s="3"/>
      <c r="Y852" s="3"/>
      <c r="Z852" s="3"/>
      <c r="AA852" s="3"/>
    </row>
    <row r="853" spans="13:27" ht="12.75" x14ac:dyDescent="0.2">
      <c r="M853" s="6"/>
      <c r="X853" s="3"/>
      <c r="Y853" s="3"/>
      <c r="Z853" s="3"/>
      <c r="AA853" s="3"/>
    </row>
    <row r="854" spans="13:27" ht="12.75" x14ac:dyDescent="0.2">
      <c r="M854" s="6"/>
      <c r="X854" s="3"/>
      <c r="Y854" s="3"/>
      <c r="Z854" s="3"/>
      <c r="AA854" s="3"/>
    </row>
    <row r="855" spans="13:27" ht="12.75" x14ac:dyDescent="0.2">
      <c r="M855" s="6"/>
      <c r="X855" s="3"/>
      <c r="Y855" s="3"/>
      <c r="Z855" s="3"/>
      <c r="AA855" s="3"/>
    </row>
    <row r="856" spans="13:27" ht="12.75" x14ac:dyDescent="0.2">
      <c r="M856" s="6"/>
      <c r="X856" s="3"/>
      <c r="Y856" s="3"/>
      <c r="Z856" s="3"/>
      <c r="AA856" s="3"/>
    </row>
    <row r="857" spans="13:27" ht="12.75" x14ac:dyDescent="0.2">
      <c r="M857" s="6"/>
      <c r="X857" s="3"/>
      <c r="Y857" s="3"/>
      <c r="Z857" s="3"/>
      <c r="AA857" s="3"/>
    </row>
    <row r="858" spans="13:27" ht="12.75" x14ac:dyDescent="0.2">
      <c r="M858" s="6"/>
      <c r="X858" s="3"/>
      <c r="Y858" s="3"/>
      <c r="Z858" s="3"/>
      <c r="AA858" s="3"/>
    </row>
    <row r="859" spans="13:27" ht="12.75" x14ac:dyDescent="0.2">
      <c r="M859" s="6"/>
      <c r="X859" s="3"/>
      <c r="Y859" s="3"/>
      <c r="Z859" s="3"/>
      <c r="AA859" s="3"/>
    </row>
    <row r="860" spans="13:27" ht="12.75" x14ac:dyDescent="0.2">
      <c r="M860" s="6"/>
      <c r="X860" s="3"/>
      <c r="Y860" s="3"/>
      <c r="Z860" s="3"/>
      <c r="AA860" s="3"/>
    </row>
    <row r="861" spans="13:27" ht="12.75" x14ac:dyDescent="0.2">
      <c r="M861" s="6"/>
      <c r="X861" s="3"/>
      <c r="Y861" s="3"/>
      <c r="Z861" s="3"/>
      <c r="AA861" s="3"/>
    </row>
    <row r="862" spans="13:27" ht="12.75" x14ac:dyDescent="0.2">
      <c r="M862" s="6"/>
      <c r="X862" s="3"/>
      <c r="Y862" s="3"/>
      <c r="Z862" s="3"/>
      <c r="AA862" s="3"/>
    </row>
    <row r="863" spans="13:27" ht="12.75" x14ac:dyDescent="0.2">
      <c r="M863" s="6"/>
      <c r="X863" s="3"/>
      <c r="Y863" s="3"/>
      <c r="Z863" s="3"/>
      <c r="AA863" s="3"/>
    </row>
    <row r="864" spans="13:27" ht="12.75" x14ac:dyDescent="0.2">
      <c r="M864" s="6"/>
      <c r="X864" s="3"/>
      <c r="Y864" s="3"/>
      <c r="Z864" s="3"/>
      <c r="AA864" s="3"/>
    </row>
    <row r="865" spans="13:27" ht="12.75" x14ac:dyDescent="0.2">
      <c r="M865" s="6"/>
      <c r="X865" s="3"/>
      <c r="Y865" s="3"/>
      <c r="Z865" s="3"/>
      <c r="AA865" s="3"/>
    </row>
    <row r="866" spans="13:27" ht="12.75" x14ac:dyDescent="0.2">
      <c r="M866" s="6"/>
      <c r="X866" s="3"/>
      <c r="Y866" s="3"/>
      <c r="Z866" s="3"/>
      <c r="AA866" s="3"/>
    </row>
    <row r="867" spans="13:27" ht="12.75" x14ac:dyDescent="0.2">
      <c r="M867" s="6"/>
      <c r="X867" s="3"/>
      <c r="Y867" s="3"/>
      <c r="Z867" s="3"/>
      <c r="AA867" s="3"/>
    </row>
    <row r="868" spans="13:27" ht="12.75" x14ac:dyDescent="0.2">
      <c r="M868" s="6"/>
      <c r="X868" s="3"/>
      <c r="Y868" s="3"/>
      <c r="Z868" s="3"/>
      <c r="AA868" s="3"/>
    </row>
    <row r="869" spans="13:27" ht="12.75" x14ac:dyDescent="0.2">
      <c r="M869" s="6"/>
      <c r="X869" s="3"/>
      <c r="Y869" s="3"/>
      <c r="Z869" s="3"/>
      <c r="AA869" s="3"/>
    </row>
    <row r="870" spans="13:27" ht="12.75" x14ac:dyDescent="0.2">
      <c r="M870" s="6"/>
      <c r="X870" s="3"/>
      <c r="Y870" s="3"/>
      <c r="Z870" s="3"/>
      <c r="AA870" s="3"/>
    </row>
    <row r="871" spans="13:27" ht="12.75" x14ac:dyDescent="0.2">
      <c r="M871" s="6"/>
      <c r="X871" s="3"/>
      <c r="Y871" s="3"/>
      <c r="Z871" s="3"/>
      <c r="AA871" s="3"/>
    </row>
    <row r="872" spans="13:27" ht="12.75" x14ac:dyDescent="0.2">
      <c r="M872" s="6"/>
      <c r="X872" s="3"/>
      <c r="Y872" s="3"/>
      <c r="Z872" s="3"/>
      <c r="AA872" s="3"/>
    </row>
    <row r="873" spans="13:27" ht="12.75" x14ac:dyDescent="0.2">
      <c r="M873" s="6"/>
      <c r="X873" s="3"/>
      <c r="Y873" s="3"/>
      <c r="Z873" s="3"/>
      <c r="AA873" s="3"/>
    </row>
    <row r="874" spans="13:27" ht="12.75" x14ac:dyDescent="0.2">
      <c r="M874" s="6"/>
      <c r="X874" s="3"/>
      <c r="Y874" s="3"/>
      <c r="Z874" s="3"/>
      <c r="AA874" s="3"/>
    </row>
    <row r="875" spans="13:27" ht="12.75" x14ac:dyDescent="0.2">
      <c r="M875" s="6"/>
      <c r="X875" s="3"/>
      <c r="Y875" s="3"/>
      <c r="Z875" s="3"/>
      <c r="AA875" s="3"/>
    </row>
    <row r="876" spans="13:27" ht="12.75" x14ac:dyDescent="0.2">
      <c r="M876" s="6"/>
      <c r="X876" s="3"/>
      <c r="Y876" s="3"/>
      <c r="Z876" s="3"/>
      <c r="AA876" s="3"/>
    </row>
    <row r="877" spans="13:27" ht="12.75" x14ac:dyDescent="0.2">
      <c r="M877" s="6"/>
      <c r="X877" s="3"/>
      <c r="Y877" s="3"/>
      <c r="Z877" s="3"/>
      <c r="AA877" s="3"/>
    </row>
    <row r="878" spans="13:27" ht="12.75" x14ac:dyDescent="0.2">
      <c r="M878" s="6"/>
      <c r="X878" s="3"/>
      <c r="Y878" s="3"/>
      <c r="Z878" s="3"/>
      <c r="AA878" s="3"/>
    </row>
    <row r="879" spans="13:27" ht="12.75" x14ac:dyDescent="0.2">
      <c r="M879" s="6"/>
      <c r="X879" s="3"/>
      <c r="Y879" s="3"/>
      <c r="Z879" s="3"/>
      <c r="AA879" s="3"/>
    </row>
    <row r="880" spans="13:27" ht="12.75" x14ac:dyDescent="0.2">
      <c r="M880" s="6"/>
      <c r="X880" s="3"/>
      <c r="Y880" s="3"/>
      <c r="Z880" s="3"/>
      <c r="AA880" s="3"/>
    </row>
    <row r="881" spans="13:27" ht="12.75" x14ac:dyDescent="0.2">
      <c r="M881" s="6"/>
      <c r="X881" s="3"/>
      <c r="Y881" s="3"/>
      <c r="Z881" s="3"/>
      <c r="AA881" s="3"/>
    </row>
    <row r="882" spans="13:27" ht="12.75" x14ac:dyDescent="0.2">
      <c r="M882" s="6"/>
      <c r="X882" s="3"/>
      <c r="Y882" s="3"/>
      <c r="Z882" s="3"/>
      <c r="AA882" s="3"/>
    </row>
    <row r="883" spans="13:27" ht="12.75" x14ac:dyDescent="0.2">
      <c r="M883" s="6"/>
      <c r="X883" s="3"/>
      <c r="Y883" s="3"/>
      <c r="Z883" s="3"/>
      <c r="AA883" s="3"/>
    </row>
    <row r="884" spans="13:27" ht="12.75" x14ac:dyDescent="0.2">
      <c r="M884" s="6"/>
      <c r="X884" s="3"/>
      <c r="Y884" s="3"/>
      <c r="Z884" s="3"/>
      <c r="AA884" s="3"/>
    </row>
    <row r="885" spans="13:27" ht="12.75" x14ac:dyDescent="0.2">
      <c r="M885" s="6"/>
      <c r="X885" s="3"/>
      <c r="Y885" s="3"/>
      <c r="Z885" s="3"/>
      <c r="AA885" s="3"/>
    </row>
    <row r="886" spans="13:27" ht="12.75" x14ac:dyDescent="0.2">
      <c r="M886" s="6"/>
      <c r="X886" s="3"/>
      <c r="Y886" s="3"/>
      <c r="Z886" s="3"/>
      <c r="AA886" s="3"/>
    </row>
    <row r="887" spans="13:27" ht="12.75" x14ac:dyDescent="0.2">
      <c r="M887" s="6"/>
      <c r="X887" s="3"/>
      <c r="Y887" s="3"/>
      <c r="Z887" s="3"/>
      <c r="AA887" s="3"/>
    </row>
    <row r="888" spans="13:27" ht="12.75" x14ac:dyDescent="0.2">
      <c r="M888" s="6"/>
      <c r="X888" s="3"/>
      <c r="Y888" s="3"/>
      <c r="Z888" s="3"/>
      <c r="AA888" s="3"/>
    </row>
    <row r="889" spans="13:27" ht="12.75" x14ac:dyDescent="0.2">
      <c r="M889" s="6"/>
      <c r="X889" s="3"/>
      <c r="Y889" s="3"/>
      <c r="Z889" s="3"/>
      <c r="AA889" s="3"/>
    </row>
    <row r="890" spans="13:27" ht="12.75" x14ac:dyDescent="0.2">
      <c r="M890" s="6"/>
      <c r="X890" s="3"/>
      <c r="Y890" s="3"/>
      <c r="Z890" s="3"/>
      <c r="AA890" s="3"/>
    </row>
    <row r="891" spans="13:27" ht="12.75" x14ac:dyDescent="0.2">
      <c r="M891" s="6"/>
      <c r="X891" s="3"/>
      <c r="Y891" s="3"/>
      <c r="Z891" s="3"/>
      <c r="AA891" s="3"/>
    </row>
    <row r="892" spans="13:27" ht="12.75" x14ac:dyDescent="0.2">
      <c r="M892" s="6"/>
      <c r="X892" s="3"/>
      <c r="Y892" s="3"/>
      <c r="Z892" s="3"/>
      <c r="AA892" s="3"/>
    </row>
    <row r="893" spans="13:27" ht="12.75" x14ac:dyDescent="0.2">
      <c r="M893" s="6"/>
      <c r="X893" s="3"/>
      <c r="Y893" s="3"/>
      <c r="Z893" s="3"/>
      <c r="AA893" s="3"/>
    </row>
    <row r="894" spans="13:27" ht="12.75" x14ac:dyDescent="0.2">
      <c r="M894" s="6"/>
      <c r="X894" s="3"/>
      <c r="Y894" s="3"/>
      <c r="Z894" s="3"/>
      <c r="AA894" s="3"/>
    </row>
    <row r="895" spans="13:27" ht="12.75" x14ac:dyDescent="0.2">
      <c r="M895" s="6"/>
      <c r="X895" s="3"/>
      <c r="Y895" s="3"/>
      <c r="Z895" s="3"/>
      <c r="AA895" s="3"/>
    </row>
    <row r="896" spans="13:27" ht="12.75" x14ac:dyDescent="0.2">
      <c r="M896" s="6"/>
      <c r="X896" s="3"/>
      <c r="Y896" s="3"/>
      <c r="Z896" s="3"/>
      <c r="AA896" s="3"/>
    </row>
    <row r="897" spans="13:27" ht="12.75" x14ac:dyDescent="0.2">
      <c r="M897" s="6"/>
      <c r="X897" s="3"/>
      <c r="Y897" s="3"/>
      <c r="Z897" s="3"/>
      <c r="AA897" s="3"/>
    </row>
    <row r="898" spans="13:27" ht="12.75" x14ac:dyDescent="0.2">
      <c r="M898" s="6"/>
      <c r="X898" s="3"/>
      <c r="Y898" s="3"/>
      <c r="Z898" s="3"/>
      <c r="AA898" s="3"/>
    </row>
    <row r="899" spans="13:27" ht="12.75" x14ac:dyDescent="0.2">
      <c r="M899" s="6"/>
      <c r="X899" s="3"/>
      <c r="Y899" s="3"/>
      <c r="Z899" s="3"/>
      <c r="AA899" s="3"/>
    </row>
    <row r="900" spans="13:27" ht="12.75" x14ac:dyDescent="0.2">
      <c r="M900" s="6"/>
      <c r="X900" s="3"/>
      <c r="Y900" s="3"/>
      <c r="Z900" s="3"/>
      <c r="AA900" s="3"/>
    </row>
    <row r="901" spans="13:27" ht="12.75" x14ac:dyDescent="0.2">
      <c r="M901" s="6"/>
      <c r="X901" s="3"/>
      <c r="Y901" s="3"/>
      <c r="Z901" s="3"/>
      <c r="AA901" s="3"/>
    </row>
    <row r="902" spans="13:27" ht="12.75" x14ac:dyDescent="0.2">
      <c r="M902" s="6"/>
      <c r="X902" s="3"/>
      <c r="Y902" s="3"/>
      <c r="Z902" s="3"/>
      <c r="AA902" s="3"/>
    </row>
    <row r="903" spans="13:27" ht="12.75" x14ac:dyDescent="0.2">
      <c r="M903" s="6"/>
      <c r="X903" s="3"/>
      <c r="Y903" s="3"/>
      <c r="Z903" s="3"/>
      <c r="AA903" s="3"/>
    </row>
    <row r="904" spans="13:27" ht="12.75" x14ac:dyDescent="0.2">
      <c r="M904" s="6"/>
      <c r="X904" s="3"/>
      <c r="Y904" s="3"/>
      <c r="Z904" s="3"/>
      <c r="AA904" s="3"/>
    </row>
    <row r="905" spans="13:27" ht="12.75" x14ac:dyDescent="0.2">
      <c r="M905" s="6"/>
      <c r="X905" s="3"/>
      <c r="Y905" s="3"/>
      <c r="Z905" s="3"/>
      <c r="AA905" s="3"/>
    </row>
    <row r="906" spans="13:27" ht="12.75" x14ac:dyDescent="0.2">
      <c r="M906" s="6"/>
      <c r="X906" s="3"/>
      <c r="Y906" s="3"/>
      <c r="Z906" s="3"/>
      <c r="AA906" s="3"/>
    </row>
    <row r="907" spans="13:27" ht="12.75" x14ac:dyDescent="0.2">
      <c r="M907" s="6"/>
      <c r="X907" s="3"/>
      <c r="Y907" s="3"/>
      <c r="Z907" s="3"/>
      <c r="AA907" s="3"/>
    </row>
    <row r="908" spans="13:27" ht="12.75" x14ac:dyDescent="0.2">
      <c r="M908" s="6"/>
      <c r="X908" s="3"/>
      <c r="Y908" s="3"/>
      <c r="Z908" s="3"/>
      <c r="AA908" s="3"/>
    </row>
    <row r="909" spans="13:27" ht="12.75" x14ac:dyDescent="0.2">
      <c r="M909" s="6"/>
      <c r="X909" s="3"/>
      <c r="Y909" s="3"/>
      <c r="Z909" s="3"/>
      <c r="AA909" s="3"/>
    </row>
    <row r="910" spans="13:27" ht="12.75" x14ac:dyDescent="0.2">
      <c r="M910" s="6"/>
      <c r="X910" s="3"/>
      <c r="Y910" s="3"/>
      <c r="Z910" s="3"/>
      <c r="AA910" s="3"/>
    </row>
    <row r="911" spans="13:27" ht="12.75" x14ac:dyDescent="0.2">
      <c r="M911" s="6"/>
      <c r="X911" s="3"/>
      <c r="Y911" s="3"/>
      <c r="Z911" s="3"/>
      <c r="AA911" s="3"/>
    </row>
    <row r="912" spans="13:27" ht="12.75" x14ac:dyDescent="0.2">
      <c r="M912" s="6"/>
      <c r="X912" s="3"/>
      <c r="Y912" s="3"/>
      <c r="Z912" s="3"/>
      <c r="AA912" s="3"/>
    </row>
    <row r="913" spans="13:27" ht="12.75" x14ac:dyDescent="0.2">
      <c r="M913" s="6"/>
      <c r="X913" s="3"/>
      <c r="Y913" s="3"/>
      <c r="Z913" s="3"/>
      <c r="AA913" s="3"/>
    </row>
    <row r="914" spans="13:27" ht="12.75" x14ac:dyDescent="0.2">
      <c r="M914" s="6"/>
      <c r="X914" s="3"/>
      <c r="Y914" s="3"/>
      <c r="Z914" s="3"/>
      <c r="AA914" s="3"/>
    </row>
    <row r="915" spans="13:27" ht="12.75" x14ac:dyDescent="0.2">
      <c r="M915" s="6"/>
      <c r="X915" s="3"/>
      <c r="Y915" s="3"/>
      <c r="Z915" s="3"/>
      <c r="AA915" s="3"/>
    </row>
    <row r="916" spans="13:27" ht="12.75" x14ac:dyDescent="0.2">
      <c r="M916" s="6"/>
      <c r="X916" s="3"/>
      <c r="Y916" s="3"/>
      <c r="Z916" s="3"/>
      <c r="AA916" s="3"/>
    </row>
    <row r="917" spans="13:27" ht="12.75" x14ac:dyDescent="0.2">
      <c r="M917" s="6"/>
      <c r="X917" s="3"/>
      <c r="Y917" s="3"/>
      <c r="Z917" s="3"/>
      <c r="AA917" s="3"/>
    </row>
    <row r="918" spans="13:27" ht="12.75" x14ac:dyDescent="0.2">
      <c r="M918" s="6"/>
      <c r="X918" s="3"/>
      <c r="Y918" s="3"/>
      <c r="Z918" s="3"/>
      <c r="AA918" s="3"/>
    </row>
    <row r="919" spans="13:27" ht="12.75" x14ac:dyDescent="0.2">
      <c r="M919" s="6"/>
      <c r="X919" s="3"/>
      <c r="Y919" s="3"/>
      <c r="Z919" s="3"/>
      <c r="AA919" s="3"/>
    </row>
    <row r="920" spans="13:27" ht="12.75" x14ac:dyDescent="0.2">
      <c r="M920" s="6"/>
      <c r="X920" s="3"/>
      <c r="Y920" s="3"/>
      <c r="Z920" s="3"/>
      <c r="AA920" s="3"/>
    </row>
    <row r="921" spans="13:27" ht="12.75" x14ac:dyDescent="0.2">
      <c r="M921" s="6"/>
      <c r="X921" s="3"/>
      <c r="Y921" s="3"/>
      <c r="Z921" s="3"/>
      <c r="AA921" s="3"/>
    </row>
    <row r="922" spans="13:27" ht="12.75" x14ac:dyDescent="0.2">
      <c r="M922" s="6"/>
      <c r="X922" s="3"/>
      <c r="Y922" s="3"/>
      <c r="Z922" s="3"/>
      <c r="AA922" s="3"/>
    </row>
    <row r="923" spans="13:27" ht="12.75" x14ac:dyDescent="0.2">
      <c r="M923" s="6"/>
      <c r="X923" s="3"/>
      <c r="Y923" s="3"/>
      <c r="Z923" s="3"/>
      <c r="AA923" s="3"/>
    </row>
    <row r="924" spans="13:27" ht="12.75" x14ac:dyDescent="0.2">
      <c r="M924" s="6"/>
      <c r="X924" s="3"/>
      <c r="Y924" s="3"/>
      <c r="Z924" s="3"/>
      <c r="AA924" s="3"/>
    </row>
    <row r="925" spans="13:27" ht="12.75" x14ac:dyDescent="0.2">
      <c r="M925" s="6"/>
      <c r="X925" s="3"/>
      <c r="Y925" s="3"/>
      <c r="Z925" s="3"/>
      <c r="AA925" s="3"/>
    </row>
    <row r="926" spans="13:27" ht="12.75" x14ac:dyDescent="0.2">
      <c r="M926" s="6"/>
      <c r="X926" s="3"/>
      <c r="Y926" s="3"/>
      <c r="Z926" s="3"/>
      <c r="AA926" s="3"/>
    </row>
    <row r="927" spans="13:27" ht="12.75" x14ac:dyDescent="0.2">
      <c r="M927" s="6"/>
      <c r="X927" s="3"/>
      <c r="Y927" s="3"/>
      <c r="Z927" s="3"/>
      <c r="AA927" s="3"/>
    </row>
    <row r="928" spans="13:27" ht="12.75" x14ac:dyDescent="0.2">
      <c r="M928" s="6"/>
      <c r="X928" s="3"/>
      <c r="Y928" s="3"/>
      <c r="Z928" s="3"/>
      <c r="AA928" s="3"/>
    </row>
    <row r="929" spans="13:27" ht="12.75" x14ac:dyDescent="0.2">
      <c r="M929" s="6"/>
      <c r="X929" s="3"/>
      <c r="Y929" s="3"/>
      <c r="Z929" s="3"/>
      <c r="AA929" s="3"/>
    </row>
    <row r="930" spans="13:27" ht="12.75" x14ac:dyDescent="0.2">
      <c r="M930" s="6"/>
      <c r="X930" s="3"/>
      <c r="Y930" s="3"/>
      <c r="Z930" s="3"/>
      <c r="AA930" s="3"/>
    </row>
    <row r="931" spans="13:27" ht="12.75" x14ac:dyDescent="0.2">
      <c r="M931" s="6"/>
      <c r="X931" s="3"/>
      <c r="Y931" s="3"/>
      <c r="Z931" s="3"/>
      <c r="AA931" s="3"/>
    </row>
    <row r="932" spans="13:27" ht="12.75" x14ac:dyDescent="0.2">
      <c r="M932" s="6"/>
      <c r="X932" s="3"/>
      <c r="Y932" s="3"/>
      <c r="Z932" s="3"/>
      <c r="AA932" s="3"/>
    </row>
    <row r="933" spans="13:27" ht="12.75" x14ac:dyDescent="0.2">
      <c r="M933" s="6"/>
      <c r="X933" s="3"/>
      <c r="Y933" s="3"/>
      <c r="Z933" s="3"/>
      <c r="AA933" s="3"/>
    </row>
    <row r="934" spans="13:27" ht="12.75" x14ac:dyDescent="0.2">
      <c r="M934" s="6"/>
      <c r="X934" s="3"/>
      <c r="Y934" s="3"/>
      <c r="Z934" s="3"/>
      <c r="AA934" s="3"/>
    </row>
    <row r="935" spans="13:27" ht="12.75" x14ac:dyDescent="0.2">
      <c r="M935" s="6"/>
      <c r="X935" s="3"/>
      <c r="Y935" s="3"/>
      <c r="Z935" s="3"/>
      <c r="AA935" s="3"/>
    </row>
    <row r="936" spans="13:27" ht="12.75" x14ac:dyDescent="0.2">
      <c r="M936" s="6"/>
      <c r="X936" s="3"/>
      <c r="Y936" s="3"/>
      <c r="Z936" s="3"/>
      <c r="AA936" s="3"/>
    </row>
    <row r="937" spans="13:27" ht="12.75" x14ac:dyDescent="0.2">
      <c r="M937" s="6"/>
      <c r="X937" s="3"/>
      <c r="Y937" s="3"/>
      <c r="Z937" s="3"/>
      <c r="AA937" s="3"/>
    </row>
  </sheetData>
  <mergeCells count="1">
    <mergeCell ref="X6:AA6"/>
  </mergeCells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Diagramme</vt:lpstr>
      </vt:variant>
      <vt:variant>
        <vt:i4>2</vt:i4>
      </vt:variant>
    </vt:vector>
  </HeadingPairs>
  <TitlesOfParts>
    <vt:vector size="5" baseType="lpstr">
      <vt:lpstr>1-Kurs</vt:lpstr>
      <vt:lpstr>2-artRendite</vt:lpstr>
      <vt:lpstr>3-GeoRendite</vt:lpstr>
      <vt:lpstr>Diversifikationsrendite</vt:lpstr>
      <vt:lpstr>EW-Portfolio_vs.BCI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2015-07-17T13:23:42Z</cp:lastPrinted>
  <dcterms:created xsi:type="dcterms:W3CDTF">2015-05-15T06:43:40Z</dcterms:created>
  <dcterms:modified xsi:type="dcterms:W3CDTF">2015-07-28T10:18:24Z</dcterms:modified>
</cp:coreProperties>
</file>