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1.xml" ContentType="application/vnd.openxmlformats-officedocument.spreadsheetml.pivot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C:\Users\ltntfe\Desktop\Investing_personell\Rebalancing\"/>
    </mc:Choice>
  </mc:AlternateContent>
  <bookViews>
    <workbookView xWindow="0" yWindow="0" windowWidth="28800" windowHeight="13875" tabRatio="310"/>
  </bookViews>
  <sheets>
    <sheet name="Dashboard" sheetId="4" r:id="rId1"/>
    <sheet name="aaa" sheetId="14" state="hidden" r:id="rId2"/>
    <sheet name="Raw_data" sheetId="5" r:id="rId3"/>
    <sheet name="Raw" sheetId="1" r:id="rId4"/>
  </sheets>
  <definedNames>
    <definedName name="_xlnm._FilterDatabase" localSheetId="2" hidden="1">Raw_data!$A$1:$AS$190</definedName>
    <definedName name="_xlcn.WorksheetConnection_Tabelle4A1AV1901" hidden="1">Raw_data!$A$1:$AS$190</definedName>
    <definedName name="Datenschnitt_Zeile">#N/A</definedName>
  </definedNames>
  <calcPr calcId="152511"/>
  <pivotCaches>
    <pivotCache cacheId="0" r:id="rId5"/>
  </pivotCaches>
  <extLst>
    <ext xmlns:x14="http://schemas.microsoft.com/office/spreadsheetml/2009/9/main" uri="{BBE1A952-AA13-448e-AADC-164F8A28A991}">
      <x14:slicerCaches>
        <x14:slicerCache r:id="rId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Bereich-82a9306a-b82d-48d0-a128-038dfca97980" name="Bereich" connection="WorksheetConnection_Tabelle4!$A$1:$AV$190"/>
        </x15:modelTables>
      </x15:dataModel>
    </ext>
  </extLst>
</workbook>
</file>

<file path=xl/calcChain.xml><?xml version="1.0" encoding="utf-8"?>
<calcChain xmlns="http://schemas.openxmlformats.org/spreadsheetml/2006/main">
  <c r="D190" i="5" l="1"/>
  <c r="D189" i="5"/>
  <c r="D188" i="5"/>
  <c r="D187" i="5"/>
  <c r="D186" i="5"/>
  <c r="D185" i="5"/>
  <c r="D184" i="5"/>
  <c r="D183" i="5"/>
  <c r="D182" i="5"/>
  <c r="D181" i="5"/>
  <c r="D180" i="5"/>
  <c r="D179" i="5"/>
  <c r="D178" i="5"/>
  <c r="D177" i="5"/>
  <c r="D176" i="5"/>
  <c r="D175" i="5"/>
  <c r="D174" i="5"/>
  <c r="D173" i="5"/>
  <c r="D172" i="5"/>
  <c r="D171" i="5"/>
  <c r="D170" i="5"/>
  <c r="D169" i="5"/>
  <c r="D168" i="5"/>
  <c r="D167" i="5"/>
  <c r="D166" i="5"/>
  <c r="D165" i="5"/>
  <c r="D164" i="5"/>
  <c r="D163" i="5"/>
  <c r="D162" i="5"/>
  <c r="D161" i="5"/>
  <c r="D160" i="5"/>
  <c r="D159" i="5"/>
  <c r="D158" i="5"/>
  <c r="D157" i="5"/>
  <c r="D156" i="5"/>
  <c r="D155" i="5"/>
  <c r="D154" i="5"/>
  <c r="D153" i="5"/>
  <c r="D152" i="5"/>
  <c r="D151" i="5"/>
  <c r="D150" i="5"/>
  <c r="D149" i="5"/>
  <c r="D148" i="5"/>
  <c r="D147" i="5"/>
  <c r="D146" i="5"/>
  <c r="D145" i="5"/>
  <c r="D144" i="5"/>
  <c r="D143" i="5"/>
  <c r="D142" i="5"/>
  <c r="D141" i="5"/>
  <c r="D140" i="5"/>
  <c r="D139" i="5"/>
  <c r="D138" i="5"/>
  <c r="D137" i="5"/>
  <c r="D136" i="5"/>
  <c r="D135" i="5"/>
  <c r="D134" i="5"/>
  <c r="D133" i="5"/>
  <c r="D132" i="5"/>
  <c r="D131" i="5"/>
  <c r="D130" i="5"/>
  <c r="D129" i="5"/>
  <c r="D128" i="5"/>
  <c r="D127" i="5"/>
  <c r="D126" i="5"/>
  <c r="D125" i="5"/>
  <c r="D124" i="5"/>
  <c r="D123" i="5"/>
  <c r="D122" i="5"/>
  <c r="D121" i="5"/>
  <c r="D120" i="5"/>
  <c r="D119" i="5"/>
  <c r="D118" i="5"/>
  <c r="D117" i="5"/>
  <c r="D116" i="5"/>
  <c r="D115" i="5"/>
  <c r="D114" i="5"/>
  <c r="D113" i="5"/>
  <c r="D112" i="5"/>
  <c r="D111" i="5"/>
  <c r="D110" i="5"/>
  <c r="D109" i="5"/>
  <c r="D108" i="5"/>
  <c r="D107" i="5"/>
  <c r="D106" i="5"/>
  <c r="D105" i="5"/>
  <c r="D104" i="5"/>
  <c r="D103" i="5"/>
  <c r="D102" i="5"/>
  <c r="D101" i="5"/>
  <c r="D100" i="5"/>
  <c r="D99" i="5"/>
  <c r="D98" i="5"/>
  <c r="D97" i="5"/>
  <c r="D96" i="5"/>
  <c r="D95" i="5"/>
  <c r="D94" i="5"/>
  <c r="D93" i="5"/>
  <c r="D92" i="5"/>
  <c r="D91" i="5"/>
  <c r="D90" i="5"/>
  <c r="D89" i="5"/>
  <c r="D88" i="5"/>
  <c r="D87" i="5"/>
  <c r="D86" i="5"/>
  <c r="D85" i="5"/>
  <c r="D84" i="5"/>
  <c r="D83" i="5"/>
  <c r="D82" i="5"/>
  <c r="D81" i="5"/>
  <c r="D80" i="5"/>
  <c r="D79" i="5"/>
  <c r="D78" i="5"/>
  <c r="D77" i="5"/>
  <c r="D76" i="5"/>
  <c r="D75" i="5"/>
  <c r="D74" i="5"/>
  <c r="D73" i="5"/>
  <c r="D72" i="5"/>
  <c r="D71" i="5"/>
  <c r="D70" i="5"/>
  <c r="D69" i="5"/>
  <c r="D68" i="5"/>
  <c r="D67" i="5"/>
  <c r="D66" i="5"/>
  <c r="D65" i="5"/>
  <c r="D64" i="5"/>
  <c r="D63" i="5"/>
  <c r="D62" i="5"/>
  <c r="D61" i="5"/>
  <c r="D60" i="5"/>
  <c r="D59" i="5"/>
  <c r="D58" i="5"/>
  <c r="D57" i="5"/>
  <c r="D56" i="5"/>
  <c r="D55" i="5"/>
  <c r="D54" i="5"/>
  <c r="D53" i="5"/>
  <c r="D52" i="5"/>
  <c r="D51" i="5"/>
  <c r="D50" i="5"/>
  <c r="D49" i="5"/>
  <c r="D48" i="5"/>
  <c r="D47" i="5"/>
  <c r="D46" i="5"/>
  <c r="D45" i="5"/>
  <c r="D44" i="5"/>
  <c r="D43" i="5"/>
  <c r="D42" i="5"/>
  <c r="D41" i="5"/>
  <c r="D40" i="5"/>
  <c r="D39" i="5"/>
  <c r="D38" i="5"/>
  <c r="D37" i="5"/>
  <c r="D36" i="5"/>
  <c r="D35" i="5"/>
  <c r="D34" i="5"/>
  <c r="D33" i="5"/>
  <c r="D32" i="5"/>
  <c r="D31" i="5"/>
  <c r="D30" i="5"/>
  <c r="D29" i="5"/>
  <c r="D28" i="5"/>
  <c r="D27" i="5"/>
  <c r="D26" i="5"/>
  <c r="D25" i="5"/>
  <c r="D24" i="5"/>
  <c r="D23" i="5"/>
  <c r="D22" i="5"/>
  <c r="D21" i="5"/>
  <c r="D20" i="5"/>
  <c r="D19" i="5"/>
  <c r="D18" i="5"/>
  <c r="D17" i="5"/>
  <c r="D16" i="5"/>
  <c r="D15" i="5"/>
  <c r="D14" i="5"/>
  <c r="D13" i="5"/>
  <c r="D12" i="5"/>
  <c r="D11" i="5"/>
  <c r="D10" i="5"/>
  <c r="D9" i="5"/>
  <c r="D8" i="5"/>
  <c r="D7" i="5"/>
  <c r="D6" i="5"/>
  <c r="D5" i="5"/>
  <c r="D4" i="5"/>
  <c r="D3" i="5"/>
  <c r="D2" i="5"/>
  <c r="F192" i="5" l="1"/>
  <c r="G192" i="5"/>
  <c r="H192" i="5"/>
  <c r="I192" i="5"/>
  <c r="J192" i="5"/>
  <c r="K192" i="5"/>
  <c r="L192" i="5"/>
  <c r="M192" i="5"/>
  <c r="N192" i="5"/>
  <c r="O192" i="5"/>
  <c r="P192" i="5"/>
  <c r="Q192" i="5"/>
  <c r="R192" i="5"/>
  <c r="S192" i="5"/>
  <c r="T192" i="5"/>
  <c r="U192" i="5"/>
  <c r="V192" i="5"/>
  <c r="W192" i="5"/>
  <c r="X192" i="5"/>
  <c r="Y192" i="5"/>
  <c r="Z192" i="5"/>
  <c r="AA192" i="5"/>
  <c r="AB192" i="5"/>
  <c r="AC192" i="5"/>
  <c r="AD192" i="5"/>
  <c r="AE192" i="5"/>
  <c r="AF192" i="5"/>
  <c r="AG192" i="5"/>
  <c r="AH192" i="5"/>
  <c r="AI192" i="5"/>
  <c r="AJ192" i="5"/>
  <c r="AK192" i="5"/>
  <c r="AL192" i="5"/>
  <c r="AM192" i="5"/>
  <c r="AN192" i="5"/>
  <c r="AO192" i="5"/>
  <c r="AP192" i="5"/>
  <c r="AQ192" i="5"/>
  <c r="AR192" i="5"/>
  <c r="E192" i="5"/>
  <c r="A3" i="5" l="1"/>
  <c r="B3" i="5"/>
  <c r="A4" i="5"/>
  <c r="B4" i="5"/>
  <c r="A5" i="5"/>
  <c r="B5" i="5"/>
  <c r="A6" i="5"/>
  <c r="B6" i="5"/>
  <c r="A7" i="5"/>
  <c r="B7" i="5"/>
  <c r="A8" i="5"/>
  <c r="B8" i="5"/>
  <c r="A9" i="5"/>
  <c r="B9" i="5"/>
  <c r="A10" i="5"/>
  <c r="B10" i="5"/>
  <c r="A11" i="5"/>
  <c r="B11" i="5"/>
  <c r="A12" i="5"/>
  <c r="B12" i="5"/>
  <c r="A13" i="5"/>
  <c r="B13" i="5"/>
  <c r="A14" i="5"/>
  <c r="B14" i="5"/>
  <c r="A15" i="5"/>
  <c r="B15" i="5"/>
  <c r="A16" i="5"/>
  <c r="B16" i="5"/>
  <c r="A17" i="5"/>
  <c r="B17" i="5"/>
  <c r="A18" i="5"/>
  <c r="B18" i="5"/>
  <c r="A19" i="5"/>
  <c r="B19" i="5"/>
  <c r="A20" i="5"/>
  <c r="B20" i="5"/>
  <c r="A21" i="5"/>
  <c r="B21" i="5"/>
  <c r="A22" i="5"/>
  <c r="B22" i="5"/>
  <c r="A23" i="5"/>
  <c r="B23" i="5"/>
  <c r="A24" i="5"/>
  <c r="B24" i="5"/>
  <c r="A25" i="5"/>
  <c r="B25" i="5"/>
  <c r="A26" i="5"/>
  <c r="B26" i="5"/>
  <c r="A27" i="5"/>
  <c r="B27" i="5"/>
  <c r="A28" i="5"/>
  <c r="B28" i="5"/>
  <c r="A29" i="5"/>
  <c r="B29" i="5"/>
  <c r="A30" i="5"/>
  <c r="B30" i="5"/>
  <c r="A31" i="5"/>
  <c r="B31" i="5"/>
  <c r="A32" i="5"/>
  <c r="B32" i="5"/>
  <c r="A33" i="5"/>
  <c r="B33" i="5"/>
  <c r="A34" i="5"/>
  <c r="B34" i="5"/>
  <c r="A35" i="5"/>
  <c r="B35" i="5"/>
  <c r="A36" i="5"/>
  <c r="B36" i="5"/>
  <c r="A37" i="5"/>
  <c r="B37" i="5"/>
  <c r="A38" i="5"/>
  <c r="B38" i="5"/>
  <c r="A39" i="5"/>
  <c r="B39" i="5"/>
  <c r="A40" i="5"/>
  <c r="B40" i="5"/>
  <c r="A41" i="5"/>
  <c r="B41" i="5"/>
  <c r="A42" i="5"/>
  <c r="B42" i="5"/>
  <c r="A43" i="5"/>
  <c r="B43" i="5"/>
  <c r="A44" i="5"/>
  <c r="B44" i="5"/>
  <c r="A45" i="5"/>
  <c r="B45" i="5"/>
  <c r="A46" i="5"/>
  <c r="B46" i="5"/>
  <c r="A47" i="5"/>
  <c r="B47" i="5"/>
  <c r="A48" i="5"/>
  <c r="B48" i="5"/>
  <c r="A49" i="5"/>
  <c r="B49" i="5"/>
  <c r="A50" i="5"/>
  <c r="B50" i="5"/>
  <c r="A51" i="5"/>
  <c r="B51" i="5"/>
  <c r="A52" i="5"/>
  <c r="B52" i="5"/>
  <c r="A53" i="5"/>
  <c r="B53" i="5"/>
  <c r="A54" i="5"/>
  <c r="B54" i="5"/>
  <c r="A55" i="5"/>
  <c r="B55" i="5"/>
  <c r="A56" i="5"/>
  <c r="B56" i="5"/>
  <c r="A57" i="5"/>
  <c r="B57" i="5"/>
  <c r="A58" i="5"/>
  <c r="B58" i="5"/>
  <c r="A59" i="5"/>
  <c r="B59" i="5"/>
  <c r="A60" i="5"/>
  <c r="B60" i="5"/>
  <c r="A61" i="5"/>
  <c r="B61" i="5"/>
  <c r="A62" i="5"/>
  <c r="B62" i="5"/>
  <c r="A63" i="5"/>
  <c r="B63" i="5"/>
  <c r="A64" i="5"/>
  <c r="B64" i="5"/>
  <c r="A65" i="5"/>
  <c r="B65" i="5"/>
  <c r="A66" i="5"/>
  <c r="B66" i="5"/>
  <c r="A67" i="5"/>
  <c r="B67" i="5"/>
  <c r="A68" i="5"/>
  <c r="B68" i="5"/>
  <c r="A69" i="5"/>
  <c r="B69" i="5"/>
  <c r="A70" i="5"/>
  <c r="B70" i="5"/>
  <c r="A71" i="5"/>
  <c r="B71" i="5"/>
  <c r="A72" i="5"/>
  <c r="B72" i="5"/>
  <c r="A73" i="5"/>
  <c r="B73" i="5"/>
  <c r="A74" i="5"/>
  <c r="B74" i="5"/>
  <c r="A75" i="5"/>
  <c r="B75" i="5"/>
  <c r="A76" i="5"/>
  <c r="B76" i="5"/>
  <c r="A77" i="5"/>
  <c r="B77" i="5"/>
  <c r="A78" i="5"/>
  <c r="B78" i="5"/>
  <c r="A79" i="5"/>
  <c r="B79" i="5"/>
  <c r="A80" i="5"/>
  <c r="B80" i="5"/>
  <c r="A81" i="5"/>
  <c r="B81" i="5"/>
  <c r="A82" i="5"/>
  <c r="B82" i="5"/>
  <c r="A83" i="5"/>
  <c r="B83" i="5"/>
  <c r="A84" i="5"/>
  <c r="B84" i="5"/>
  <c r="A85" i="5"/>
  <c r="B85" i="5"/>
  <c r="A86" i="5"/>
  <c r="B86" i="5"/>
  <c r="A87" i="5"/>
  <c r="B87" i="5"/>
  <c r="A88" i="5"/>
  <c r="B88" i="5"/>
  <c r="A89" i="5"/>
  <c r="B89" i="5"/>
  <c r="A90" i="5"/>
  <c r="B90" i="5"/>
  <c r="A91" i="5"/>
  <c r="B91" i="5"/>
  <c r="A92" i="5"/>
  <c r="B92" i="5"/>
  <c r="A93" i="5"/>
  <c r="B93" i="5"/>
  <c r="A94" i="5"/>
  <c r="B94" i="5"/>
  <c r="A95" i="5"/>
  <c r="B95" i="5"/>
  <c r="A96" i="5"/>
  <c r="B96" i="5"/>
  <c r="A97" i="5"/>
  <c r="B97" i="5"/>
  <c r="A98" i="5"/>
  <c r="B98" i="5"/>
  <c r="A99" i="5"/>
  <c r="B99" i="5"/>
  <c r="A100" i="5"/>
  <c r="B100" i="5"/>
  <c r="A101" i="5"/>
  <c r="B101" i="5"/>
  <c r="A102" i="5"/>
  <c r="B102" i="5"/>
  <c r="A103" i="5"/>
  <c r="B103" i="5"/>
  <c r="A104" i="5"/>
  <c r="B104" i="5"/>
  <c r="A105" i="5"/>
  <c r="B105" i="5"/>
  <c r="A106" i="5"/>
  <c r="B106" i="5"/>
  <c r="A107" i="5"/>
  <c r="B107" i="5"/>
  <c r="A108" i="5"/>
  <c r="B108" i="5"/>
  <c r="A109" i="5"/>
  <c r="B109" i="5"/>
  <c r="A110" i="5"/>
  <c r="B110" i="5"/>
  <c r="A111" i="5"/>
  <c r="B111" i="5"/>
  <c r="A112" i="5"/>
  <c r="B112" i="5"/>
  <c r="A113" i="5"/>
  <c r="B113" i="5"/>
  <c r="A114" i="5"/>
  <c r="B114" i="5"/>
  <c r="A115" i="5"/>
  <c r="B115" i="5"/>
  <c r="A116" i="5"/>
  <c r="B116" i="5"/>
  <c r="A117" i="5"/>
  <c r="B117" i="5"/>
  <c r="A118" i="5"/>
  <c r="B118" i="5"/>
  <c r="A119" i="5"/>
  <c r="B119" i="5"/>
  <c r="A120" i="5"/>
  <c r="B120" i="5"/>
  <c r="A121" i="5"/>
  <c r="B121" i="5"/>
  <c r="A122" i="5"/>
  <c r="B122" i="5"/>
  <c r="A123" i="5"/>
  <c r="B123" i="5"/>
  <c r="A124" i="5"/>
  <c r="B124" i="5"/>
  <c r="A125" i="5"/>
  <c r="B125" i="5"/>
  <c r="A126" i="5"/>
  <c r="B126" i="5"/>
  <c r="A127" i="5"/>
  <c r="B127" i="5"/>
  <c r="A128" i="5"/>
  <c r="B128" i="5"/>
  <c r="A129" i="5"/>
  <c r="B129" i="5"/>
  <c r="A130" i="5"/>
  <c r="B130" i="5"/>
  <c r="A131" i="5"/>
  <c r="B131" i="5"/>
  <c r="A132" i="5"/>
  <c r="B132" i="5"/>
  <c r="A133" i="5"/>
  <c r="B133" i="5"/>
  <c r="A134" i="5"/>
  <c r="B134" i="5"/>
  <c r="A135" i="5"/>
  <c r="B135" i="5"/>
  <c r="A136" i="5"/>
  <c r="B136" i="5"/>
  <c r="A137" i="5"/>
  <c r="B137" i="5"/>
  <c r="A138" i="5"/>
  <c r="B138" i="5"/>
  <c r="A139" i="5"/>
  <c r="B139" i="5"/>
  <c r="A140" i="5"/>
  <c r="B140" i="5"/>
  <c r="A141" i="5"/>
  <c r="B141" i="5"/>
  <c r="A142" i="5"/>
  <c r="B142" i="5"/>
  <c r="A143" i="5"/>
  <c r="B143" i="5"/>
  <c r="A144" i="5"/>
  <c r="B144" i="5"/>
  <c r="A145" i="5"/>
  <c r="B145" i="5"/>
  <c r="A146" i="5"/>
  <c r="B146" i="5"/>
  <c r="A147" i="5"/>
  <c r="B147" i="5"/>
  <c r="A148" i="5"/>
  <c r="B148" i="5"/>
  <c r="A149" i="5"/>
  <c r="B149" i="5"/>
  <c r="A150" i="5"/>
  <c r="B150" i="5"/>
  <c r="A151" i="5"/>
  <c r="B151" i="5"/>
  <c r="A152" i="5"/>
  <c r="B152" i="5"/>
  <c r="A153" i="5"/>
  <c r="B153" i="5"/>
  <c r="A154" i="5"/>
  <c r="B154" i="5"/>
  <c r="A155" i="5"/>
  <c r="B155" i="5"/>
  <c r="A156" i="5"/>
  <c r="B156" i="5"/>
  <c r="A157" i="5"/>
  <c r="B157" i="5"/>
  <c r="A158" i="5"/>
  <c r="B158" i="5"/>
  <c r="A159" i="5"/>
  <c r="B159" i="5"/>
  <c r="A160" i="5"/>
  <c r="B160" i="5"/>
  <c r="A161" i="5"/>
  <c r="B161" i="5"/>
  <c r="A162" i="5"/>
  <c r="B162" i="5"/>
  <c r="A163" i="5"/>
  <c r="B163" i="5"/>
  <c r="A164" i="5"/>
  <c r="B164" i="5"/>
  <c r="A165" i="5"/>
  <c r="B165" i="5"/>
  <c r="A166" i="5"/>
  <c r="B166" i="5"/>
  <c r="A167" i="5"/>
  <c r="B167" i="5"/>
  <c r="A168" i="5"/>
  <c r="B168" i="5"/>
  <c r="A169" i="5"/>
  <c r="B169" i="5"/>
  <c r="A170" i="5"/>
  <c r="B170" i="5"/>
  <c r="A171" i="5"/>
  <c r="B171" i="5"/>
  <c r="A172" i="5"/>
  <c r="B172" i="5"/>
  <c r="A173" i="5"/>
  <c r="B173" i="5"/>
  <c r="A174" i="5"/>
  <c r="B174" i="5"/>
  <c r="A175" i="5"/>
  <c r="B175" i="5"/>
  <c r="A176" i="5"/>
  <c r="B176" i="5"/>
  <c r="A177" i="5"/>
  <c r="B177" i="5"/>
  <c r="A178" i="5"/>
  <c r="B178" i="5"/>
  <c r="A179" i="5"/>
  <c r="B179" i="5"/>
  <c r="A180" i="5"/>
  <c r="B180" i="5"/>
  <c r="A181" i="5"/>
  <c r="B181" i="5"/>
  <c r="A182" i="5"/>
  <c r="B182" i="5"/>
  <c r="A183" i="5"/>
  <c r="B183" i="5"/>
  <c r="A184" i="5"/>
  <c r="B184" i="5"/>
  <c r="A185" i="5"/>
  <c r="B185" i="5"/>
  <c r="A186" i="5"/>
  <c r="B186" i="5"/>
  <c r="A187" i="5"/>
  <c r="B187" i="5"/>
  <c r="A188" i="5"/>
  <c r="B188" i="5"/>
  <c r="A189" i="5"/>
  <c r="B189" i="5"/>
  <c r="A190" i="5"/>
  <c r="B190" i="5"/>
  <c r="B2" i="5"/>
  <c r="D7" i="4"/>
  <c r="A2" i="5"/>
  <c r="D14" i="4" l="1"/>
  <c r="D19" i="4"/>
  <c r="D21" i="4"/>
  <c r="D20" i="4"/>
  <c r="D18" i="4"/>
  <c r="D15" i="4"/>
  <c r="D9" i="4"/>
  <c r="D10" i="4"/>
  <c r="D24" i="4"/>
  <c r="D13" i="4"/>
  <c r="D8" i="4"/>
  <c r="D22" i="4" l="1"/>
  <c r="D11" i="4"/>
  <c r="D16" i="4"/>
  <c r="D25" i="4" l="1"/>
  <c r="F16" i="4" s="1"/>
  <c r="F11" i="4" l="1"/>
  <c r="F15" i="4"/>
  <c r="F13" i="4"/>
  <c r="F14" i="4"/>
  <c r="F9" i="4"/>
  <c r="F10" i="4"/>
  <c r="E21" i="4"/>
  <c r="F8" i="4"/>
  <c r="E20" i="4"/>
  <c r="E18" i="4"/>
  <c r="E19" i="4"/>
  <c r="E22" i="4"/>
  <c r="E24" i="4"/>
  <c r="E25" i="4"/>
  <c r="E11" i="4"/>
  <c r="E13" i="4"/>
  <c r="E14" i="4"/>
  <c r="E15" i="4"/>
  <c r="E16" i="4"/>
  <c r="E8" i="4"/>
  <c r="E10" i="4"/>
  <c r="E9" i="4"/>
  <c r="F25" i="4" l="1"/>
</calcChain>
</file>

<file path=xl/connections.xml><?xml version="1.0" encoding="utf-8"?>
<connections xmlns="http://schemas.openxmlformats.org/spreadsheetml/2006/main">
  <connection id="1" keepAlive="1" name="ThisWorkbookDataModel" description="Datenmodell" type="5" refreshedVersion="5"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name="WorksheetConnection_Tabelle4!$A$1:$AV$190" type="102" refreshedVersion="5" minRefreshableVersion="5">
    <extLst>
      <ext xmlns:x15="http://schemas.microsoft.com/office/spreadsheetml/2010/11/main" uri="{DE250136-89BD-433C-8126-D09CA5730AF9}">
        <x15:connection id="Bereich-82a9306a-b82d-48d0-a128-038dfca97980" autoDelete="1" usedByAddin="1">
          <x15:rangePr sourceName="_xlcn.WorksheetConnection_Tabelle4A1AV1901"/>
        </x15:connection>
      </ext>
    </extLst>
  </connection>
</connections>
</file>

<file path=xl/sharedStrings.xml><?xml version="1.0" encoding="utf-8"?>
<sst xmlns="http://schemas.openxmlformats.org/spreadsheetml/2006/main" count="1126" uniqueCount="213">
  <si>
    <t>Country</t>
  </si>
  <si>
    <t>Australia</t>
  </si>
  <si>
    <t>Austria</t>
  </si>
  <si>
    <t>Belgium</t>
  </si>
  <si>
    <t>Canada</t>
  </si>
  <si>
    <t>Cyprus</t>
  </si>
  <si>
    <t>Czech Republic</t>
  </si>
  <si>
    <t>Denmark</t>
  </si>
  <si>
    <t>Estonia</t>
  </si>
  <si>
    <t>Finland</t>
  </si>
  <si>
    <t>France</t>
  </si>
  <si>
    <t>Germany</t>
  </si>
  <si>
    <t>Greece</t>
  </si>
  <si>
    <t>Hong Kong SAR</t>
  </si>
  <si>
    <t>Iceland</t>
  </si>
  <si>
    <t>Ireland</t>
  </si>
  <si>
    <t>Israel</t>
  </si>
  <si>
    <t>Italy</t>
  </si>
  <si>
    <t>Japan</t>
  </si>
  <si>
    <t>Korea</t>
  </si>
  <si>
    <t>Latvia</t>
  </si>
  <si>
    <t>Luxembourg</t>
  </si>
  <si>
    <t>Malta</t>
  </si>
  <si>
    <t>Netherlands</t>
  </si>
  <si>
    <t>New Zealand</t>
  </si>
  <si>
    <t>Norway</t>
  </si>
  <si>
    <t>Portugal</t>
  </si>
  <si>
    <t>San Marino</t>
  </si>
  <si>
    <t>Singapore</t>
  </si>
  <si>
    <t>Slovak Republic</t>
  </si>
  <si>
    <t>Slovenia</t>
  </si>
  <si>
    <t>Spain</t>
  </si>
  <si>
    <t>Sweden</t>
  </si>
  <si>
    <t>Switzerland</t>
  </si>
  <si>
    <t>Taiwan Province of China</t>
  </si>
  <si>
    <t>United Kingdom</t>
  </si>
  <si>
    <t>United States</t>
  </si>
  <si>
    <t>Americas</t>
  </si>
  <si>
    <t>Europe &amp; Middle East</t>
  </si>
  <si>
    <t>Pacific</t>
  </si>
  <si>
    <t>Estimates Start After</t>
  </si>
  <si>
    <t>Afghanistan</t>
  </si>
  <si>
    <t>n/a</t>
  </si>
  <si>
    <t>Albania</t>
  </si>
  <si>
    <t>Algeria</t>
  </si>
  <si>
    <t>Angola</t>
  </si>
  <si>
    <t>Antigua and Barbuda</t>
  </si>
  <si>
    <t>Argentina</t>
  </si>
  <si>
    <t>Armenia</t>
  </si>
  <si>
    <t>Azerbaijan</t>
  </si>
  <si>
    <t>The Bahamas</t>
  </si>
  <si>
    <t>Bahrain</t>
  </si>
  <si>
    <t>Bangladesh</t>
  </si>
  <si>
    <t>Barbados</t>
  </si>
  <si>
    <t>Belarus</t>
  </si>
  <si>
    <t>Belize</t>
  </si>
  <si>
    <t>Benin</t>
  </si>
  <si>
    <t>Bhutan</t>
  </si>
  <si>
    <t>Bolivia</t>
  </si>
  <si>
    <t>Bosnia and Herzegovina</t>
  </si>
  <si>
    <t>Botswana</t>
  </si>
  <si>
    <t>Brazil</t>
  </si>
  <si>
    <t>Brunei Darussalam</t>
  </si>
  <si>
    <t>Bulgaria</t>
  </si>
  <si>
    <t>Burkina Faso</t>
  </si>
  <si>
    <t>Burundi</t>
  </si>
  <si>
    <t>Cabo Verde</t>
  </si>
  <si>
    <t>Cambodia</t>
  </si>
  <si>
    <t>Cameroon</t>
  </si>
  <si>
    <t>Central African Republic</t>
  </si>
  <si>
    <t>Chad</t>
  </si>
  <si>
    <t>Chile</t>
  </si>
  <si>
    <t>China</t>
  </si>
  <si>
    <t>Colombia</t>
  </si>
  <si>
    <t>Comoros</t>
  </si>
  <si>
    <t>Democratic Republic of the Congo</t>
  </si>
  <si>
    <t>Republic of Congo</t>
  </si>
  <si>
    <t>Costa Rica</t>
  </si>
  <si>
    <t>Côte d'Ivoire</t>
  </si>
  <si>
    <t>Croatia</t>
  </si>
  <si>
    <t>Djibouti</t>
  </si>
  <si>
    <t>Dominica</t>
  </si>
  <si>
    <t>Dominican Republic</t>
  </si>
  <si>
    <t>Ecuador</t>
  </si>
  <si>
    <t>Egypt</t>
  </si>
  <si>
    <t>El Salvador</t>
  </si>
  <si>
    <t>Equatorial Guinea</t>
  </si>
  <si>
    <t>Eritrea</t>
  </si>
  <si>
    <t>Ethiopia</t>
  </si>
  <si>
    <t>Fiji</t>
  </si>
  <si>
    <t>Gabon</t>
  </si>
  <si>
    <t>The Gambia</t>
  </si>
  <si>
    <t>Georgia</t>
  </si>
  <si>
    <t>Ghana</t>
  </si>
  <si>
    <t>Grenada</t>
  </si>
  <si>
    <t>Guatemala</t>
  </si>
  <si>
    <t>Guinea</t>
  </si>
  <si>
    <t>Guinea-Bissau</t>
  </si>
  <si>
    <t>Guyana</t>
  </si>
  <si>
    <t>Haiti</t>
  </si>
  <si>
    <t>Honduras</t>
  </si>
  <si>
    <t>Hungary</t>
  </si>
  <si>
    <t>India</t>
  </si>
  <si>
    <t>Indonesia</t>
  </si>
  <si>
    <t>Islamic Republic of Iran</t>
  </si>
  <si>
    <t>Iraq</t>
  </si>
  <si>
    <t>Jamaica</t>
  </si>
  <si>
    <t>Jordan</t>
  </si>
  <si>
    <t>Kazakhstan</t>
  </si>
  <si>
    <t>Kenya</t>
  </si>
  <si>
    <t>Kiribati</t>
  </si>
  <si>
    <t>Kosovo</t>
  </si>
  <si>
    <t>Kuwait</t>
  </si>
  <si>
    <t>Kyrgyz Republic</t>
  </si>
  <si>
    <t>Lao P.D.R.</t>
  </si>
  <si>
    <t>Lebanon</t>
  </si>
  <si>
    <t>Lesotho</t>
  </si>
  <si>
    <t>Liberia</t>
  </si>
  <si>
    <t>Libya</t>
  </si>
  <si>
    <t>Lithuania</t>
  </si>
  <si>
    <t>FYR Macedonia</t>
  </si>
  <si>
    <t>Madagascar</t>
  </si>
  <si>
    <t>Malawi</t>
  </si>
  <si>
    <t>Malaysia</t>
  </si>
  <si>
    <t>Maldives</t>
  </si>
  <si>
    <t>Mali</t>
  </si>
  <si>
    <t>Marshall Islands</t>
  </si>
  <si>
    <t>Mauritania</t>
  </si>
  <si>
    <t>Mauritius</t>
  </si>
  <si>
    <t>Mexico</t>
  </si>
  <si>
    <t>Micronesia</t>
  </si>
  <si>
    <t>Moldova</t>
  </si>
  <si>
    <t>Mongolia</t>
  </si>
  <si>
    <t>Montenegro</t>
  </si>
  <si>
    <t>Morocco</t>
  </si>
  <si>
    <t>Mozambique</t>
  </si>
  <si>
    <t>Myanmar</t>
  </si>
  <si>
    <t>Namibia</t>
  </si>
  <si>
    <t>Nepal</t>
  </si>
  <si>
    <t>Nicaragua</t>
  </si>
  <si>
    <t>Niger</t>
  </si>
  <si>
    <t>Nigeria</t>
  </si>
  <si>
    <t>Oman</t>
  </si>
  <si>
    <t>Pakistan</t>
  </si>
  <si>
    <t>Palau</t>
  </si>
  <si>
    <t>Panama</t>
  </si>
  <si>
    <t>Papua New Guinea</t>
  </si>
  <si>
    <t>Paraguay</t>
  </si>
  <si>
    <t>Peru</t>
  </si>
  <si>
    <t>Philippines</t>
  </si>
  <si>
    <t>Poland</t>
  </si>
  <si>
    <t>Qatar</t>
  </si>
  <si>
    <t>Romania</t>
  </si>
  <si>
    <t>Russia</t>
  </si>
  <si>
    <t>Rwanda</t>
  </si>
  <si>
    <t>Samoa</t>
  </si>
  <si>
    <t>São Tomé and Príncipe</t>
  </si>
  <si>
    <t>Saudi Arabia</t>
  </si>
  <si>
    <t>Senegal</t>
  </si>
  <si>
    <t>Serbia</t>
  </si>
  <si>
    <t>Seychelles</t>
  </si>
  <si>
    <t>Sierra Leone</t>
  </si>
  <si>
    <t>Solomon Islands</t>
  </si>
  <si>
    <t>South Africa</t>
  </si>
  <si>
    <t>South Sudan</t>
  </si>
  <si>
    <t>Sri Lanka</t>
  </si>
  <si>
    <t>St. Kitts and Nevis</t>
  </si>
  <si>
    <t>St. Lucia</t>
  </si>
  <si>
    <t>St. Vincent and the Grenadines</t>
  </si>
  <si>
    <t>Sudan</t>
  </si>
  <si>
    <t>Suriname</t>
  </si>
  <si>
    <t>Swaziland</t>
  </si>
  <si>
    <t>Syria</t>
  </si>
  <si>
    <t>Tajikistan</t>
  </si>
  <si>
    <t>Tanzania</t>
  </si>
  <si>
    <t>Thailand</t>
  </si>
  <si>
    <t>Timor-Leste</t>
  </si>
  <si>
    <t>Togo</t>
  </si>
  <si>
    <t>Tonga</t>
  </si>
  <si>
    <t>Trinidad and Tobago</t>
  </si>
  <si>
    <t>Tunisia</t>
  </si>
  <si>
    <t>Turkey</t>
  </si>
  <si>
    <t>Turkmenistan</t>
  </si>
  <si>
    <t>Tuvalu</t>
  </si>
  <si>
    <t>Uganda</t>
  </si>
  <si>
    <t>Ukraine</t>
  </si>
  <si>
    <t>United Arab Emirates</t>
  </si>
  <si>
    <t>Uruguay</t>
  </si>
  <si>
    <t>Uzbekistan</t>
  </si>
  <si>
    <t>Vanuatu</t>
  </si>
  <si>
    <t>Venezuela</t>
  </si>
  <si>
    <t>Vietnam</t>
  </si>
  <si>
    <t>Yemen</t>
  </si>
  <si>
    <t>Zambia</t>
  </si>
  <si>
    <t>Zimbabwe</t>
  </si>
  <si>
    <t>Developed Markets</t>
  </si>
  <si>
    <t>Asia</t>
  </si>
  <si>
    <t>Emerging Markets</t>
  </si>
  <si>
    <t>Regionen A</t>
  </si>
  <si>
    <t>Regionen B</t>
  </si>
  <si>
    <t>Länder</t>
  </si>
  <si>
    <t>Zeilenbeschriftungen</t>
  </si>
  <si>
    <t>Other</t>
  </si>
  <si>
    <t>Gesamtergebnis</t>
  </si>
  <si>
    <t>in %</t>
  </si>
  <si>
    <t>Frontier Markets</t>
  </si>
  <si>
    <t>Africa</t>
  </si>
  <si>
    <t>GDP Total</t>
  </si>
  <si>
    <t>Spaltenbeschriftungen</t>
  </si>
  <si>
    <t>Summe von Wert</t>
  </si>
  <si>
    <t>GDP DASBOARD</t>
  </si>
  <si>
    <t>RegionAS</t>
  </si>
  <si>
    <t>in % w/o others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</si>
</sst>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9"/>
      <color theme="1"/>
      <name val="Calibri"/>
      <family val="2"/>
      <scheme val="minor"/>
    </font>
    <font>
      <sz val="26"/>
      <color theme="4" tint="-0.249977111117893"/>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0">
    <border>
      <left/>
      <right/>
      <top/>
      <bottom/>
      <diagonal/>
    </border>
    <border>
      <left/>
      <right/>
      <top/>
      <bottom style="thin">
        <color theme="4" tint="0.39997558519241921"/>
      </bottom>
      <diagonal/>
    </border>
    <border>
      <left style="thin">
        <color theme="4" tint="-0.24994659260841701"/>
      </left>
      <right/>
      <top style="thin">
        <color theme="4" tint="-0.24994659260841701"/>
      </top>
      <bottom/>
      <diagonal/>
    </border>
    <border>
      <left/>
      <right/>
      <top style="thin">
        <color theme="4" tint="-0.24994659260841701"/>
      </top>
      <bottom/>
      <diagonal/>
    </border>
    <border>
      <left/>
      <right style="thin">
        <color theme="4" tint="-0.24994659260841701"/>
      </right>
      <top style="thin">
        <color theme="4" tint="-0.24994659260841701"/>
      </top>
      <bottom/>
      <diagonal/>
    </border>
    <border>
      <left style="thin">
        <color theme="4" tint="-0.24994659260841701"/>
      </left>
      <right/>
      <top/>
      <bottom/>
      <diagonal/>
    </border>
    <border>
      <left/>
      <right style="thin">
        <color theme="4" tint="-0.24994659260841701"/>
      </right>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style="thin">
        <color theme="4" tint="-0.24994659260841701"/>
      </right>
      <top/>
      <bottom style="thin">
        <color theme="4" tint="-0.24994659260841701"/>
      </bottom>
      <diagonal/>
    </border>
  </borders>
  <cellStyleXfs count="2">
    <xf numFmtId="0" fontId="0" fillId="0" borderId="0"/>
    <xf numFmtId="9" fontId="1" fillId="0" borderId="0" applyFont="0" applyFill="0" applyBorder="0" applyAlignment="0" applyProtection="0"/>
  </cellStyleXfs>
  <cellXfs count="38">
    <xf numFmtId="0" fontId="0" fillId="0" borderId="0" xfId="0"/>
    <xf numFmtId="10" fontId="0" fillId="0" borderId="0" xfId="0" applyNumberFormat="1"/>
    <xf numFmtId="10" fontId="0" fillId="0" borderId="0" xfId="1" applyNumberFormat="1" applyFont="1"/>
    <xf numFmtId="0" fontId="0" fillId="0" borderId="0" xfId="0" applyAlignment="1">
      <alignment horizontal="left"/>
    </xf>
    <xf numFmtId="0" fontId="0" fillId="2" borderId="0" xfId="0" applyFill="1"/>
    <xf numFmtId="0" fontId="2" fillId="0" borderId="0" xfId="0" applyFont="1"/>
    <xf numFmtId="0" fontId="0" fillId="3" borderId="0" xfId="0" applyFill="1"/>
    <xf numFmtId="0" fontId="2" fillId="3" borderId="0" xfId="0" applyFont="1" applyFill="1"/>
    <xf numFmtId="0" fontId="0" fillId="0" borderId="0" xfId="0" pivotButton="1"/>
    <xf numFmtId="0" fontId="0" fillId="0" borderId="0" xfId="0" applyAlignment="1">
      <alignment horizontal="left" indent="1"/>
    </xf>
    <xf numFmtId="0" fontId="2" fillId="0" borderId="1" xfId="0" applyFont="1" applyBorder="1" applyAlignment="1">
      <alignment horizontal="left"/>
    </xf>
    <xf numFmtId="4" fontId="0" fillId="0" borderId="0" xfId="0" applyNumberFormat="1"/>
    <xf numFmtId="9" fontId="0" fillId="0" borderId="0" xfId="0" applyNumberFormat="1"/>
    <xf numFmtId="164" fontId="2" fillId="0" borderId="0" xfId="0" applyNumberFormat="1" applyFont="1"/>
    <xf numFmtId="0" fontId="0" fillId="0" borderId="0" xfId="0" applyNumberFormat="1"/>
    <xf numFmtId="164" fontId="0" fillId="0" borderId="0" xfId="0" applyNumberFormat="1" applyAlignment="1">
      <alignment horizontal="left"/>
    </xf>
    <xf numFmtId="0" fontId="0" fillId="0" borderId="2" xfId="0" applyBorder="1"/>
    <xf numFmtId="0" fontId="0" fillId="0" borderId="3" xfId="0" applyBorder="1"/>
    <xf numFmtId="0" fontId="0" fillId="0" borderId="4" xfId="0" applyBorder="1"/>
    <xf numFmtId="0" fontId="0" fillId="2" borderId="5" xfId="0" applyFill="1" applyBorder="1"/>
    <xf numFmtId="0" fontId="0" fillId="0" borderId="0" xfId="0" applyBorder="1"/>
    <xf numFmtId="164" fontId="2" fillId="0" borderId="0" xfId="0" applyNumberFormat="1" applyFont="1" applyBorder="1"/>
    <xf numFmtId="0" fontId="2" fillId="0" borderId="0" xfId="0" applyFont="1" applyBorder="1"/>
    <xf numFmtId="0" fontId="2" fillId="0" borderId="6" xfId="0" applyFont="1" applyBorder="1"/>
    <xf numFmtId="0" fontId="3" fillId="0" borderId="0" xfId="0" applyFont="1" applyBorder="1"/>
    <xf numFmtId="9" fontId="4" fillId="0" borderId="0" xfId="1" applyNumberFormat="1" applyFont="1" applyBorder="1"/>
    <xf numFmtId="9" fontId="4" fillId="0" borderId="6" xfId="1" applyNumberFormat="1" applyFont="1" applyBorder="1"/>
    <xf numFmtId="0" fontId="0" fillId="0" borderId="0" xfId="0" applyBorder="1" applyAlignment="1">
      <alignment horizontal="left" indent="1"/>
    </xf>
    <xf numFmtId="3" fontId="0" fillId="0" borderId="0" xfId="0" applyNumberFormat="1" applyBorder="1"/>
    <xf numFmtId="3" fontId="2" fillId="0" borderId="0" xfId="0" applyNumberFormat="1" applyFont="1" applyBorder="1"/>
    <xf numFmtId="9" fontId="5" fillId="0" borderId="0" xfId="1" applyNumberFormat="1" applyFont="1" applyBorder="1"/>
    <xf numFmtId="9" fontId="5" fillId="0" borderId="6" xfId="1" applyNumberFormat="1" applyFont="1" applyBorder="1"/>
    <xf numFmtId="0" fontId="0" fillId="0" borderId="6" xfId="0" applyBorder="1"/>
    <xf numFmtId="3" fontId="2" fillId="3" borderId="0" xfId="0" applyNumberFormat="1" applyFont="1" applyFill="1" applyBorder="1"/>
    <xf numFmtId="0" fontId="0" fillId="2" borderId="7" xfId="0" applyFill="1" applyBorder="1"/>
    <xf numFmtId="0" fontId="0" fillId="0" borderId="8" xfId="0" applyBorder="1"/>
    <xf numFmtId="0" fontId="0" fillId="0" borderId="9" xfId="0" applyBorder="1"/>
    <xf numFmtId="0" fontId="6" fillId="0" borderId="0" xfId="0" applyFont="1" applyAlignment="1">
      <alignment horizontal="center"/>
    </xf>
  </cellXfs>
  <cellStyles count="2">
    <cellStyle name="Prozent" xfId="1" builtinId="5"/>
    <cellStyle name="Standard" xfId="0" builtinId="0"/>
  </cellStyles>
  <dxfs count="7">
    <dxf>
      <numFmt numFmtId="164" formatCode="yyyy"/>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b/>
        <i val="0"/>
        <strike val="0"/>
        <condense val="0"/>
        <extend val="0"/>
        <outline val="0"/>
        <shadow val="0"/>
        <u val="none"/>
        <vertAlign val="baseline"/>
        <sz val="11"/>
        <color theme="1"/>
        <name val="Calibri"/>
        <scheme val="minor"/>
      </font>
    </dxf>
    <dxf>
      <border diagonalUp="0" diagonalDown="0">
        <left/>
        <right/>
        <top/>
        <bottom/>
        <vertical/>
        <horizontal/>
      </border>
    </dxf>
  </dxfs>
  <tableStyles count="1" defaultTableStyle="TableStyleMedium2" defaultPivotStyle="PivotStyleLight16">
    <tableStyle name="Datenschnittformat 1" pivot="0" table="0" count="1">
      <tableStyleElement type="wholeTable" dxfId="6"/>
    </tableStyle>
  </tableStyles>
  <extLst>
    <ext xmlns:x14="http://schemas.microsoft.com/office/spreadsheetml/2009/9/main" uri="{EB79DEF2-80B8-43e5-95BD-54CBDDF9020C}">
      <x14:slicerStyles defaultSlicerStyle="SlicerStyleLight1">
        <x14:slicerStyle name="Datenschnittformat 1"/>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powerPivotData" Target="model/item.data"/><Relationship Id="rId5" Type="http://schemas.openxmlformats.org/officeDocument/2006/relationships/pivotCacheDefinition" Target="pivotCache/pivotCacheDefinition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de-DE"/>
              <a:t>GDP World (Gross domestic product, current prices (US dollars, billions) )</a:t>
            </a:r>
          </a:p>
        </c:rich>
      </c:tx>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de-DE"/>
        </a:p>
      </c:txPr>
    </c:title>
    <c:autoTitleDeleted val="0"/>
    <c:plotArea>
      <c:layout/>
      <c:areaChart>
        <c:grouping val="stacked"/>
        <c:varyColors val="0"/>
        <c:ser>
          <c:idx val="0"/>
          <c:order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numRef>
              <c:f>Raw_data!$E$1:$AR$1</c:f>
              <c:numCache>
                <c:formatCode>yyyy</c:formatCode>
                <c:ptCount val="40"/>
                <c:pt idx="0">
                  <c:v>29221</c:v>
                </c:pt>
                <c:pt idx="1">
                  <c:v>29587</c:v>
                </c:pt>
                <c:pt idx="2">
                  <c:v>29952</c:v>
                </c:pt>
                <c:pt idx="3">
                  <c:v>30317</c:v>
                </c:pt>
                <c:pt idx="4">
                  <c:v>30682</c:v>
                </c:pt>
                <c:pt idx="5">
                  <c:v>31048</c:v>
                </c:pt>
                <c:pt idx="6">
                  <c:v>31413</c:v>
                </c:pt>
                <c:pt idx="7">
                  <c:v>31778</c:v>
                </c:pt>
                <c:pt idx="8">
                  <c:v>32143</c:v>
                </c:pt>
                <c:pt idx="9">
                  <c:v>32509</c:v>
                </c:pt>
                <c:pt idx="10">
                  <c:v>32874</c:v>
                </c:pt>
                <c:pt idx="11">
                  <c:v>33239</c:v>
                </c:pt>
                <c:pt idx="12">
                  <c:v>33604</c:v>
                </c:pt>
                <c:pt idx="13">
                  <c:v>33970</c:v>
                </c:pt>
                <c:pt idx="14">
                  <c:v>34335</c:v>
                </c:pt>
                <c:pt idx="15">
                  <c:v>34700</c:v>
                </c:pt>
                <c:pt idx="16">
                  <c:v>35065</c:v>
                </c:pt>
                <c:pt idx="17">
                  <c:v>35431</c:v>
                </c:pt>
                <c:pt idx="18">
                  <c:v>35796</c:v>
                </c:pt>
                <c:pt idx="19">
                  <c:v>36161</c:v>
                </c:pt>
                <c:pt idx="20">
                  <c:v>36526</c:v>
                </c:pt>
                <c:pt idx="21">
                  <c:v>36892</c:v>
                </c:pt>
                <c:pt idx="22">
                  <c:v>37257</c:v>
                </c:pt>
                <c:pt idx="23">
                  <c:v>37622</c:v>
                </c:pt>
                <c:pt idx="24">
                  <c:v>37987</c:v>
                </c:pt>
                <c:pt idx="25">
                  <c:v>38353</c:v>
                </c:pt>
                <c:pt idx="26">
                  <c:v>38718</c:v>
                </c:pt>
                <c:pt idx="27">
                  <c:v>39083</c:v>
                </c:pt>
                <c:pt idx="28">
                  <c:v>39448</c:v>
                </c:pt>
                <c:pt idx="29">
                  <c:v>39814</c:v>
                </c:pt>
                <c:pt idx="30">
                  <c:v>40179</c:v>
                </c:pt>
                <c:pt idx="31">
                  <c:v>40544</c:v>
                </c:pt>
                <c:pt idx="32">
                  <c:v>40909</c:v>
                </c:pt>
                <c:pt idx="33">
                  <c:v>41275</c:v>
                </c:pt>
                <c:pt idx="34">
                  <c:v>41640</c:v>
                </c:pt>
                <c:pt idx="35">
                  <c:v>42005</c:v>
                </c:pt>
                <c:pt idx="36">
                  <c:v>42370</c:v>
                </c:pt>
                <c:pt idx="37">
                  <c:v>42736</c:v>
                </c:pt>
                <c:pt idx="38">
                  <c:v>43101</c:v>
                </c:pt>
                <c:pt idx="39">
                  <c:v>43466</c:v>
                </c:pt>
              </c:numCache>
            </c:numRef>
          </c:cat>
          <c:val>
            <c:numRef>
              <c:f>Raw_data!$E$192:$AR$192</c:f>
              <c:numCache>
                <c:formatCode>#,##0.00</c:formatCode>
                <c:ptCount val="40"/>
                <c:pt idx="0">
                  <c:v>11035.448000000002</c:v>
                </c:pt>
                <c:pt idx="1">
                  <c:v>11275.874000000003</c:v>
                </c:pt>
                <c:pt idx="2">
                  <c:v>11049.803000000004</c:v>
                </c:pt>
                <c:pt idx="3">
                  <c:v>11327.092000000001</c:v>
                </c:pt>
                <c:pt idx="4">
                  <c:v>11751.44</c:v>
                </c:pt>
                <c:pt idx="5">
                  <c:v>12189.705999999996</c:v>
                </c:pt>
                <c:pt idx="6">
                  <c:v>14327.526000000003</c:v>
                </c:pt>
                <c:pt idx="7">
                  <c:v>16434.297999999995</c:v>
                </c:pt>
                <c:pt idx="8">
                  <c:v>18445.390000000003</c:v>
                </c:pt>
                <c:pt idx="9">
                  <c:v>19372.393000000007</c:v>
                </c:pt>
                <c:pt idx="10">
                  <c:v>21556.081999999999</c:v>
                </c:pt>
                <c:pt idx="11">
                  <c:v>22827.791999999994</c:v>
                </c:pt>
                <c:pt idx="12">
                  <c:v>24760.251999999993</c:v>
                </c:pt>
                <c:pt idx="13">
                  <c:v>25439.776999999998</c:v>
                </c:pt>
                <c:pt idx="14">
                  <c:v>27281.975000000024</c:v>
                </c:pt>
                <c:pt idx="15">
                  <c:v>30318.995999999996</c:v>
                </c:pt>
                <c:pt idx="16">
                  <c:v>31105.752999999993</c:v>
                </c:pt>
                <c:pt idx="17">
                  <c:v>30966.206999999991</c:v>
                </c:pt>
                <c:pt idx="18">
                  <c:v>30740.557999999997</c:v>
                </c:pt>
                <c:pt idx="19">
                  <c:v>31935.118999999988</c:v>
                </c:pt>
                <c:pt idx="20">
                  <c:v>32902.656000000003</c:v>
                </c:pt>
                <c:pt idx="21">
                  <c:v>32701.588999999996</c:v>
                </c:pt>
                <c:pt idx="22">
                  <c:v>33985.558000000005</c:v>
                </c:pt>
                <c:pt idx="23">
                  <c:v>38188.985000000001</c:v>
                </c:pt>
                <c:pt idx="24">
                  <c:v>43003.434999999998</c:v>
                </c:pt>
                <c:pt idx="25">
                  <c:v>46556.389000000017</c:v>
                </c:pt>
                <c:pt idx="26">
                  <c:v>50454.882000000005</c:v>
                </c:pt>
                <c:pt idx="27">
                  <c:v>56838.626999999993</c:v>
                </c:pt>
                <c:pt idx="28">
                  <c:v>62308.29500000002</c:v>
                </c:pt>
                <c:pt idx="29">
                  <c:v>59063.465000000018</c:v>
                </c:pt>
                <c:pt idx="30">
                  <c:v>64524.891000000003</c:v>
                </c:pt>
                <c:pt idx="31">
                  <c:v>71422.741999999969</c:v>
                </c:pt>
                <c:pt idx="32">
                  <c:v>72687.65800000001</c:v>
                </c:pt>
                <c:pt idx="33">
                  <c:v>74699.250999999975</c:v>
                </c:pt>
                <c:pt idx="34">
                  <c:v>77358.604000000036</c:v>
                </c:pt>
                <c:pt idx="35">
                  <c:v>81273.699000000066</c:v>
                </c:pt>
                <c:pt idx="36">
                  <c:v>85717.221000000005</c:v>
                </c:pt>
                <c:pt idx="37">
                  <c:v>90616.166999999958</c:v>
                </c:pt>
                <c:pt idx="38">
                  <c:v>95711.266999999978</c:v>
                </c:pt>
                <c:pt idx="39">
                  <c:v>101041.57400000008</c:v>
                </c:pt>
              </c:numCache>
            </c:numRef>
          </c:val>
        </c:ser>
        <c:dLbls>
          <c:showLegendKey val="0"/>
          <c:showVal val="0"/>
          <c:showCatName val="0"/>
          <c:showSerName val="0"/>
          <c:showPercent val="0"/>
          <c:showBubbleSize val="0"/>
        </c:dLbls>
        <c:axId val="332797408"/>
        <c:axId val="332797800"/>
      </c:areaChart>
      <c:dateAx>
        <c:axId val="332797408"/>
        <c:scaling>
          <c:orientation val="minMax"/>
        </c:scaling>
        <c:delete val="0"/>
        <c:axPos val="b"/>
        <c:numFmt formatCode="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de-DE"/>
          </a:p>
        </c:txPr>
        <c:crossAx val="332797800"/>
        <c:crosses val="autoZero"/>
        <c:auto val="1"/>
        <c:lblOffset val="100"/>
        <c:baseTimeUnit val="years"/>
      </c:dateAx>
      <c:valAx>
        <c:axId val="332797800"/>
        <c:scaling>
          <c:orientation val="minMax"/>
          <c:max val="12000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de-DE"/>
          </a:p>
        </c:txPr>
        <c:crossAx val="332797408"/>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accent1">
          <a:lumMod val="7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[GDP.xlsx]aaa!PivotTable18</c:name>
    <c:fmtId val="24"/>
  </c:pivotSource>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pivotFmt>
      <c:pivotFmt>
        <c:idx val="11"/>
      </c:pivotFmt>
      <c:pivotFmt>
        <c:idx val="12"/>
      </c:pivotFmt>
      <c:pivotFmt>
        <c:idx val="13"/>
      </c:pivotFmt>
      <c:pivotFmt>
        <c:idx val="14"/>
      </c:pivotFmt>
      <c:pivotFmt>
        <c:idx val="15"/>
      </c:pivotFmt>
      <c:pivotFmt>
        <c:idx val="16"/>
      </c:pivotFmt>
      <c:pivotFmt>
        <c:idx val="17"/>
      </c:pivotFmt>
      <c:pivotFmt>
        <c:idx val="18"/>
      </c:pivotFmt>
      <c:pivotFmt>
        <c:idx val="19"/>
      </c:pivotFmt>
      <c:pivotFmt>
        <c:idx val="20"/>
      </c:pivotFmt>
      <c:pivotFmt>
        <c:idx val="21"/>
      </c:pivotFmt>
      <c:pivotFmt>
        <c:idx val="22"/>
      </c:pivotFmt>
      <c:pivotFmt>
        <c:idx val="23"/>
      </c:pivotFmt>
      <c:pivotFmt>
        <c:idx val="24"/>
      </c:pivotFmt>
      <c:pivotFmt>
        <c:idx val="25"/>
      </c:pivotFmt>
      <c:pivotFmt>
        <c:idx val="26"/>
      </c:pivotFmt>
      <c:pivotFmt>
        <c:idx val="27"/>
      </c:pivotFmt>
      <c:pivotFmt>
        <c:idx val="28"/>
      </c:pivotFmt>
      <c:pivotFmt>
        <c:idx val="29"/>
      </c:pivotFmt>
      <c:pivotFmt>
        <c:idx val="30"/>
      </c:pivotFmt>
      <c:pivotFmt>
        <c:idx val="31"/>
      </c:pivotFmt>
      <c:pivotFmt>
        <c:idx val="32"/>
      </c:pivotFmt>
      <c:pivotFmt>
        <c:idx val="33"/>
      </c:pivotFmt>
      <c:pivotFmt>
        <c:idx val="34"/>
      </c:pivotFmt>
      <c:pivotFmt>
        <c:idx val="35"/>
      </c:pivotFmt>
      <c:pivotFmt>
        <c:idx val="36"/>
      </c:pivotFmt>
      <c:pivotFmt>
        <c:idx val="37"/>
      </c:pivotFmt>
      <c:pivotFmt>
        <c:idx val="38"/>
      </c:pivotFmt>
      <c:pivotFmt>
        <c:idx val="39"/>
      </c:pivotFmt>
      <c:pivotFmt>
        <c:idx val="40"/>
      </c:pivotFmt>
      <c:pivotFmt>
        <c:idx val="41"/>
      </c:pivotFmt>
      <c:pivotFmt>
        <c:idx val="42"/>
      </c:pivotFmt>
      <c:pivotFmt>
        <c:idx val="43"/>
        <c:spPr>
          <a:solidFill>
            <a:schemeClr val="accent1"/>
          </a:solidFill>
          <a:ln w="28575" cap="rnd">
            <a:solidFill>
              <a:schemeClr val="accent1"/>
            </a:solidFill>
            <a:round/>
          </a:ln>
          <a:effectLst/>
        </c:spPr>
        <c:marker>
          <c:spPr>
            <a:solidFill>
              <a:schemeClr val="accent1"/>
            </a:solidFill>
            <a:ln w="9525">
              <a:solidFill>
                <a:schemeClr val="accent1"/>
              </a:solidFill>
            </a:ln>
            <a:effectLst/>
          </c:spPr>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w="28575" cap="rnd">
            <a:solidFill>
              <a:schemeClr val="accent1"/>
            </a:solidFill>
            <a:round/>
          </a:ln>
          <a:effectLst/>
        </c:spPr>
        <c:marker>
          <c:symbol val="none"/>
        </c:marker>
      </c:pivotFmt>
      <c:pivotFmt>
        <c:idx val="45"/>
        <c:spPr>
          <a:solidFill>
            <a:schemeClr val="accent1"/>
          </a:solidFill>
          <a:ln w="28575" cap="rnd">
            <a:solidFill>
              <a:schemeClr val="accent1"/>
            </a:solidFill>
            <a:round/>
          </a:ln>
          <a:effectLst/>
        </c:spPr>
        <c:marker>
          <c:symbol val="none"/>
        </c:marker>
      </c:pivotFmt>
      <c:pivotFmt>
        <c:idx val="46"/>
        <c:spPr>
          <a:ln w="28575" cap="rnd">
            <a:solidFill>
              <a:schemeClr val="accent1"/>
            </a:solidFill>
            <a:round/>
          </a:ln>
          <a:effectLst/>
        </c:spPr>
        <c:marker>
          <c:symbol val="none"/>
        </c:marker>
      </c:pivotFmt>
      <c:pivotFmt>
        <c:idx val="47"/>
        <c:spPr>
          <a:solidFill>
            <a:schemeClr val="accent1"/>
          </a:solidFill>
          <a:ln w="28575" cap="rnd">
            <a:solidFill>
              <a:schemeClr val="accent1"/>
            </a:solidFill>
            <a:round/>
          </a:ln>
          <a:effectLst/>
        </c:spPr>
        <c:marker>
          <c:symbol val="none"/>
        </c:marker>
      </c:pivotFmt>
      <c:pivotFmt>
        <c:idx val="48"/>
        <c:spPr>
          <a:solidFill>
            <a:schemeClr val="accent1"/>
          </a:solidFill>
          <a:ln w="28575" cap="rnd">
            <a:solidFill>
              <a:schemeClr val="accent1"/>
            </a:solidFill>
            <a:round/>
          </a:ln>
          <a:effectLst/>
        </c:spPr>
        <c:marker>
          <c:symbol val="none"/>
        </c:marker>
      </c:pivotFmt>
      <c:pivotFmt>
        <c:idx val="49"/>
        <c:spPr>
          <a:solidFill>
            <a:schemeClr val="accent1"/>
          </a:solidFill>
          <a:ln w="28575" cap="rnd">
            <a:solidFill>
              <a:schemeClr val="accent1"/>
            </a:solidFill>
            <a:round/>
          </a:ln>
          <a:effectLst/>
        </c:spPr>
        <c:marker>
          <c:symbol val="none"/>
        </c:marker>
      </c:pivotFmt>
      <c:pivotFmt>
        <c:idx val="50"/>
        <c:spPr>
          <a:solidFill>
            <a:schemeClr val="accent1"/>
          </a:solidFill>
          <a:ln w="28575" cap="rnd">
            <a:solidFill>
              <a:schemeClr val="accent1"/>
            </a:solidFill>
            <a:round/>
          </a:ln>
          <a:effectLst/>
        </c:spPr>
        <c:marker>
          <c:symbol val="none"/>
        </c:marker>
      </c:pivotFmt>
      <c:pivotFmt>
        <c:idx val="51"/>
        <c:spPr>
          <a:solidFill>
            <a:schemeClr val="accent1"/>
          </a:solidFill>
          <a:ln w="28575" cap="rnd">
            <a:solidFill>
              <a:schemeClr val="accent1"/>
            </a:solidFill>
            <a:round/>
          </a:ln>
          <a:effectLst/>
        </c:spPr>
        <c:marker>
          <c:symbol val="none"/>
        </c:marker>
      </c:pivotFmt>
      <c:pivotFmt>
        <c:idx val="52"/>
        <c:spPr>
          <a:solidFill>
            <a:schemeClr val="accent1"/>
          </a:solidFill>
          <a:ln w="28575" cap="rnd">
            <a:solidFill>
              <a:schemeClr val="accent1"/>
            </a:solidFill>
            <a:round/>
          </a:ln>
          <a:effectLst/>
        </c:spPr>
        <c:marker>
          <c:symbol val="none"/>
        </c:marker>
      </c:pivotFmt>
      <c:pivotFmt>
        <c:idx val="53"/>
        <c:spPr>
          <a:solidFill>
            <a:schemeClr val="accent1"/>
          </a:solidFill>
          <a:ln w="28575" cap="rnd">
            <a:solidFill>
              <a:schemeClr val="accent1"/>
            </a:solidFill>
            <a:round/>
          </a:ln>
          <a:effectLst/>
        </c:spPr>
        <c:marker>
          <c:symbol val="none"/>
        </c:marker>
      </c:pivotFmt>
      <c:pivotFmt>
        <c:idx val="54"/>
        <c:spPr>
          <a:solidFill>
            <a:schemeClr val="accent1"/>
          </a:solidFill>
          <a:ln w="28575" cap="rnd">
            <a:solidFill>
              <a:schemeClr val="accent1"/>
            </a:solidFill>
            <a:round/>
          </a:ln>
          <a:effectLst/>
        </c:spPr>
        <c:marker>
          <c:symbol val="none"/>
        </c:marker>
      </c:pivotFmt>
      <c:pivotFmt>
        <c:idx val="55"/>
        <c:spPr>
          <a:solidFill>
            <a:schemeClr val="accent1"/>
          </a:solidFill>
          <a:ln w="28575" cap="rnd">
            <a:solidFill>
              <a:schemeClr val="accent1"/>
            </a:solidFill>
            <a:round/>
          </a:ln>
          <a:effectLst/>
        </c:spPr>
        <c:marker>
          <c:symbol val="none"/>
        </c:marker>
      </c:pivotFmt>
      <c:pivotFmt>
        <c:idx val="56"/>
        <c:spPr>
          <a:solidFill>
            <a:schemeClr val="accent1"/>
          </a:solidFill>
          <a:ln w="28575" cap="rnd">
            <a:solidFill>
              <a:schemeClr val="accent1"/>
            </a:solidFill>
            <a:round/>
          </a:ln>
          <a:effectLst/>
        </c:spPr>
        <c:marker>
          <c:symbol val="none"/>
        </c:marker>
      </c:pivotFmt>
      <c:pivotFmt>
        <c:idx val="57"/>
        <c:spPr>
          <a:solidFill>
            <a:schemeClr val="accent1"/>
          </a:solidFill>
          <a:ln w="28575" cap="rnd">
            <a:solidFill>
              <a:schemeClr val="accent1"/>
            </a:solidFill>
            <a:round/>
          </a:ln>
          <a:effectLst/>
        </c:spPr>
        <c:marker>
          <c:symbol val="none"/>
        </c:marker>
      </c:pivotFmt>
      <c:pivotFmt>
        <c:idx val="58"/>
        <c:spPr>
          <a:solidFill>
            <a:schemeClr val="accent1"/>
          </a:solidFill>
          <a:ln w="28575" cap="rnd">
            <a:solidFill>
              <a:schemeClr val="accent1"/>
            </a:solidFill>
            <a:round/>
          </a:ln>
          <a:effectLst/>
        </c:spPr>
        <c:marker>
          <c:symbol val="none"/>
        </c:marker>
      </c:pivotFmt>
      <c:pivotFmt>
        <c:idx val="59"/>
        <c:spPr>
          <a:solidFill>
            <a:schemeClr val="accent1"/>
          </a:solidFill>
          <a:ln w="28575" cap="rnd">
            <a:solidFill>
              <a:schemeClr val="accent1"/>
            </a:solidFill>
            <a:round/>
          </a:ln>
          <a:effectLst/>
        </c:spPr>
        <c:marker>
          <c:symbol val="none"/>
        </c:marker>
      </c:pivotFmt>
      <c:pivotFmt>
        <c:idx val="60"/>
        <c:spPr>
          <a:solidFill>
            <a:schemeClr val="accent1"/>
          </a:solidFill>
          <a:ln w="28575" cap="rnd">
            <a:solidFill>
              <a:schemeClr val="accent1"/>
            </a:solidFill>
            <a:round/>
          </a:ln>
          <a:effectLst/>
        </c:spPr>
        <c:marker>
          <c:symbol val="none"/>
        </c:marker>
      </c:pivotFmt>
      <c:pivotFmt>
        <c:idx val="61"/>
        <c:spPr>
          <a:solidFill>
            <a:schemeClr val="accent1"/>
          </a:solidFill>
          <a:ln w="28575" cap="rnd">
            <a:solidFill>
              <a:schemeClr val="accent1"/>
            </a:solidFill>
            <a:round/>
          </a:ln>
          <a:effectLst/>
        </c:spPr>
        <c:marker>
          <c:symbol val="none"/>
        </c:marker>
      </c:pivotFmt>
      <c:pivotFmt>
        <c:idx val="62"/>
        <c:spPr>
          <a:solidFill>
            <a:schemeClr val="accent1"/>
          </a:solidFill>
          <a:ln w="28575" cap="rnd">
            <a:solidFill>
              <a:schemeClr val="accent1"/>
            </a:solidFill>
            <a:round/>
          </a:ln>
          <a:effectLst/>
        </c:spPr>
        <c:marker>
          <c:symbol val="none"/>
        </c:marker>
      </c:pivotFmt>
      <c:pivotFmt>
        <c:idx val="63"/>
        <c:spPr>
          <a:solidFill>
            <a:schemeClr val="accent1"/>
          </a:solidFill>
          <a:ln w="28575" cap="rnd">
            <a:solidFill>
              <a:schemeClr val="accent1"/>
            </a:solidFill>
            <a:round/>
          </a:ln>
          <a:effectLst/>
        </c:spPr>
        <c:marker>
          <c:symbol val="none"/>
        </c:marker>
      </c:pivotFmt>
      <c:pivotFmt>
        <c:idx val="64"/>
        <c:spPr>
          <a:solidFill>
            <a:schemeClr val="accent1"/>
          </a:solidFill>
          <a:ln w="28575" cap="rnd">
            <a:solidFill>
              <a:schemeClr val="accent1"/>
            </a:solidFill>
            <a:round/>
          </a:ln>
          <a:effectLst/>
        </c:spPr>
        <c:marker>
          <c:symbol val="none"/>
        </c:marker>
      </c:pivotFmt>
      <c:pivotFmt>
        <c:idx val="65"/>
        <c:spPr>
          <a:solidFill>
            <a:schemeClr val="accent1"/>
          </a:solidFill>
          <a:ln w="28575" cap="rnd">
            <a:solidFill>
              <a:schemeClr val="accent1"/>
            </a:solidFill>
            <a:round/>
          </a:ln>
          <a:effectLst/>
        </c:spPr>
        <c:marker>
          <c:symbol val="none"/>
        </c:marker>
      </c:pivotFmt>
      <c:pivotFmt>
        <c:idx val="66"/>
        <c:spPr>
          <a:solidFill>
            <a:schemeClr val="accent1"/>
          </a:solidFill>
          <a:ln w="28575" cap="rnd">
            <a:solidFill>
              <a:schemeClr val="accent1"/>
            </a:solidFill>
            <a:round/>
          </a:ln>
          <a:effectLst/>
        </c:spPr>
        <c:marker>
          <c:symbol val="none"/>
        </c:marker>
      </c:pivotFmt>
      <c:pivotFmt>
        <c:idx val="67"/>
        <c:spPr>
          <a:solidFill>
            <a:schemeClr val="accent1"/>
          </a:solidFill>
          <a:ln w="28575" cap="rnd">
            <a:solidFill>
              <a:schemeClr val="accent1"/>
            </a:solidFill>
            <a:round/>
          </a:ln>
          <a:effectLst/>
        </c:spPr>
        <c:marker>
          <c:symbol val="none"/>
        </c:marker>
      </c:pivotFmt>
      <c:pivotFmt>
        <c:idx val="68"/>
        <c:spPr>
          <a:solidFill>
            <a:schemeClr val="accent1"/>
          </a:solidFill>
          <a:ln w="28575" cap="rnd">
            <a:solidFill>
              <a:schemeClr val="accent1"/>
            </a:solidFill>
            <a:round/>
          </a:ln>
          <a:effectLst/>
        </c:spPr>
        <c:marker>
          <c:symbol val="none"/>
        </c:marker>
      </c:pivotFmt>
      <c:pivotFmt>
        <c:idx val="69"/>
        <c:spPr>
          <a:solidFill>
            <a:schemeClr val="accent1"/>
          </a:solidFill>
          <a:ln w="28575" cap="rnd">
            <a:solidFill>
              <a:schemeClr val="accent1"/>
            </a:solidFill>
            <a:round/>
          </a:ln>
          <a:effectLst/>
        </c:spPr>
        <c:marker>
          <c:symbol val="none"/>
        </c:marker>
      </c:pivotFmt>
      <c:pivotFmt>
        <c:idx val="70"/>
        <c:spPr>
          <a:solidFill>
            <a:schemeClr val="accent1"/>
          </a:solidFill>
          <a:ln w="28575" cap="rnd">
            <a:solidFill>
              <a:schemeClr val="accent1"/>
            </a:solidFill>
            <a:round/>
          </a:ln>
          <a:effectLst/>
        </c:spPr>
        <c:marker>
          <c:symbol val="none"/>
        </c:marker>
      </c:pivotFmt>
      <c:pivotFmt>
        <c:idx val="71"/>
        <c:spPr>
          <a:solidFill>
            <a:schemeClr val="accent1"/>
          </a:solidFill>
          <a:ln w="28575" cap="rnd">
            <a:solidFill>
              <a:schemeClr val="accent1"/>
            </a:solidFill>
            <a:round/>
          </a:ln>
          <a:effectLst/>
        </c:spPr>
        <c:marker>
          <c:symbol val="none"/>
        </c:marker>
      </c:pivotFmt>
      <c:pivotFmt>
        <c:idx val="72"/>
        <c:spPr>
          <a:solidFill>
            <a:schemeClr val="accent1"/>
          </a:solidFill>
          <a:ln w="28575" cap="rnd">
            <a:solidFill>
              <a:schemeClr val="accent1"/>
            </a:solidFill>
            <a:round/>
          </a:ln>
          <a:effectLst/>
        </c:spPr>
        <c:marker>
          <c:symbol val="none"/>
        </c:marker>
      </c:pivotFmt>
      <c:pivotFmt>
        <c:idx val="73"/>
        <c:spPr>
          <a:solidFill>
            <a:schemeClr val="accent1"/>
          </a:solidFill>
          <a:ln w="28575" cap="rnd">
            <a:solidFill>
              <a:schemeClr val="accent1"/>
            </a:solidFill>
            <a:round/>
          </a:ln>
          <a:effectLst/>
        </c:spPr>
        <c:marker>
          <c:symbol val="none"/>
        </c:marker>
      </c:pivotFmt>
    </c:pivotFmts>
    <c:plotArea>
      <c:layout>
        <c:manualLayout>
          <c:layoutTarget val="inner"/>
          <c:xMode val="edge"/>
          <c:yMode val="edge"/>
          <c:x val="0.11968940749789458"/>
          <c:y val="0.14375968992248064"/>
          <c:w val="0.84772931645198546"/>
          <c:h val="0.66637093328450225"/>
        </c:manualLayout>
      </c:layout>
      <c:lineChart>
        <c:grouping val="stacked"/>
        <c:varyColors val="0"/>
        <c:ser>
          <c:idx val="0"/>
          <c:order val="0"/>
          <c:tx>
            <c:strRef>
              <c:f>aaa!$B$3:$B$4</c:f>
              <c:strCache>
                <c:ptCount val="1"/>
                <c:pt idx="0">
                  <c:v>Germany</c:v>
                </c:pt>
              </c:strCache>
            </c:strRef>
          </c:tx>
          <c:spPr>
            <a:ln w="28575" cap="rnd">
              <a:solidFill>
                <a:schemeClr val="accent1"/>
              </a:solidFill>
              <a:round/>
            </a:ln>
            <a:effectLst/>
          </c:spPr>
          <c:marker>
            <c:symbol val="none"/>
          </c:marker>
          <c:cat>
            <c:strRef>
              <c:f>aaa!$A$5:$A$45</c:f>
              <c:strCache>
                <c:ptCount val="40"/>
                <c:pt idx="0">
                  <c:v>01.01.1980</c:v>
                </c:pt>
                <c:pt idx="1">
                  <c:v>01.01.1981</c:v>
                </c:pt>
                <c:pt idx="2">
                  <c:v>01.01.1982</c:v>
                </c:pt>
                <c:pt idx="3">
                  <c:v>01.01.1983</c:v>
                </c:pt>
                <c:pt idx="4">
                  <c:v>01.01.1984</c:v>
                </c:pt>
                <c:pt idx="5">
                  <c:v>01.01.1985</c:v>
                </c:pt>
                <c:pt idx="6">
                  <c:v>01.01.1986</c:v>
                </c:pt>
                <c:pt idx="7">
                  <c:v>01.01.1987</c:v>
                </c:pt>
                <c:pt idx="8">
                  <c:v>01.01.1988</c:v>
                </c:pt>
                <c:pt idx="9">
                  <c:v>01.01.1989</c:v>
                </c:pt>
                <c:pt idx="10">
                  <c:v>01.01.1990</c:v>
                </c:pt>
                <c:pt idx="11">
                  <c:v>01.01.1991</c:v>
                </c:pt>
                <c:pt idx="12">
                  <c:v>01.01.1992</c:v>
                </c:pt>
                <c:pt idx="13">
                  <c:v>01.01.1993</c:v>
                </c:pt>
                <c:pt idx="14">
                  <c:v>01.01.1994</c:v>
                </c:pt>
                <c:pt idx="15">
                  <c:v>01.01.1995</c:v>
                </c:pt>
                <c:pt idx="16">
                  <c:v>01.01.1996</c:v>
                </c:pt>
                <c:pt idx="17">
                  <c:v>01.01.1997</c:v>
                </c:pt>
                <c:pt idx="18">
                  <c:v>01.01.1998</c:v>
                </c:pt>
                <c:pt idx="19">
                  <c:v>01.01.1999</c:v>
                </c:pt>
                <c:pt idx="20">
                  <c:v>01.01.2000</c:v>
                </c:pt>
                <c:pt idx="21">
                  <c:v>01.01.2001</c:v>
                </c:pt>
                <c:pt idx="22">
                  <c:v>01.01.2002</c:v>
                </c:pt>
                <c:pt idx="23">
                  <c:v>01.01.2003</c:v>
                </c:pt>
                <c:pt idx="24">
                  <c:v>01.01.2004</c:v>
                </c:pt>
                <c:pt idx="25">
                  <c:v>01.01.2005</c:v>
                </c:pt>
                <c:pt idx="26">
                  <c:v>01.01.2006</c:v>
                </c:pt>
                <c:pt idx="27">
                  <c:v>01.01.2007</c:v>
                </c:pt>
                <c:pt idx="28">
                  <c:v>01.01.2008</c:v>
                </c:pt>
                <c:pt idx="29">
                  <c:v>01.01.2009</c:v>
                </c:pt>
                <c:pt idx="30">
                  <c:v>01.01.2010</c:v>
                </c:pt>
                <c:pt idx="31">
                  <c:v>01.01.2011</c:v>
                </c:pt>
                <c:pt idx="32">
                  <c:v>01.01.2012</c:v>
                </c:pt>
                <c:pt idx="33">
                  <c:v>01.01.2013</c:v>
                </c:pt>
                <c:pt idx="34">
                  <c:v>01.01.2014</c:v>
                </c:pt>
                <c:pt idx="35">
                  <c:v>01.01.2015</c:v>
                </c:pt>
                <c:pt idx="36">
                  <c:v>01.01.2016</c:v>
                </c:pt>
                <c:pt idx="37">
                  <c:v>01.01.2017</c:v>
                </c:pt>
                <c:pt idx="38">
                  <c:v>01.01.2018</c:v>
                </c:pt>
                <c:pt idx="39">
                  <c:v>01.01.2019</c:v>
                </c:pt>
              </c:strCache>
            </c:strRef>
          </c:cat>
          <c:val>
            <c:numRef>
              <c:f>aaa!$B$5:$B$45</c:f>
              <c:numCache>
                <c:formatCode>General</c:formatCode>
                <c:ptCount val="40"/>
                <c:pt idx="0">
                  <c:v>826.14200000000005</c:v>
                </c:pt>
                <c:pt idx="1">
                  <c:v>695.07399999999996</c:v>
                </c:pt>
                <c:pt idx="2">
                  <c:v>671.15499999999997</c:v>
                </c:pt>
                <c:pt idx="3">
                  <c:v>669.57299999999998</c:v>
                </c:pt>
                <c:pt idx="4">
                  <c:v>630.85299999999995</c:v>
                </c:pt>
                <c:pt idx="5">
                  <c:v>639.69500000000005</c:v>
                </c:pt>
                <c:pt idx="6">
                  <c:v>913.64099999999996</c:v>
                </c:pt>
                <c:pt idx="7">
                  <c:v>1136.9290000000001</c:v>
                </c:pt>
                <c:pt idx="8">
                  <c:v>1225.7280000000001</c:v>
                </c:pt>
                <c:pt idx="9">
                  <c:v>1216.796</c:v>
                </c:pt>
                <c:pt idx="10">
                  <c:v>1547.0260000000001</c:v>
                </c:pt>
                <c:pt idx="11">
                  <c:v>1815.0609999999999</c:v>
                </c:pt>
                <c:pt idx="12">
                  <c:v>2068.9630000000002</c:v>
                </c:pt>
                <c:pt idx="13">
                  <c:v>2008.5519999999999</c:v>
                </c:pt>
                <c:pt idx="14">
                  <c:v>2152.7399999999998</c:v>
                </c:pt>
                <c:pt idx="15">
                  <c:v>2525.0169999999998</c:v>
                </c:pt>
                <c:pt idx="16">
                  <c:v>2437.8119999999999</c:v>
                </c:pt>
                <c:pt idx="17">
                  <c:v>2159.8679999999999</c:v>
                </c:pt>
                <c:pt idx="18">
                  <c:v>2181.1619999999998</c:v>
                </c:pt>
                <c:pt idx="19">
                  <c:v>2133.8440000000001</c:v>
                </c:pt>
                <c:pt idx="20">
                  <c:v>1891.934</c:v>
                </c:pt>
                <c:pt idx="21">
                  <c:v>1882.511</c:v>
                </c:pt>
                <c:pt idx="22">
                  <c:v>2013.691</c:v>
                </c:pt>
                <c:pt idx="23">
                  <c:v>2428.4520000000002</c:v>
                </c:pt>
                <c:pt idx="24">
                  <c:v>2729.9229999999998</c:v>
                </c:pt>
                <c:pt idx="25">
                  <c:v>2771.0569999999998</c:v>
                </c:pt>
                <c:pt idx="26">
                  <c:v>2905.4450000000002</c:v>
                </c:pt>
                <c:pt idx="27">
                  <c:v>3328.5889999999999</c:v>
                </c:pt>
                <c:pt idx="28">
                  <c:v>3640.7269999999999</c:v>
                </c:pt>
                <c:pt idx="29">
                  <c:v>3306.78</c:v>
                </c:pt>
                <c:pt idx="30">
                  <c:v>3310.6</c:v>
                </c:pt>
                <c:pt idx="31">
                  <c:v>3631.4349999999999</c:v>
                </c:pt>
                <c:pt idx="32">
                  <c:v>3427.8530000000001</c:v>
                </c:pt>
                <c:pt idx="33">
                  <c:v>3635.9589999999998</c:v>
                </c:pt>
                <c:pt idx="34">
                  <c:v>3820.4639999999999</c:v>
                </c:pt>
                <c:pt idx="35">
                  <c:v>3908.7950000000001</c:v>
                </c:pt>
                <c:pt idx="36">
                  <c:v>4062.8809999999999</c:v>
                </c:pt>
                <c:pt idx="37">
                  <c:v>4232.5320000000002</c:v>
                </c:pt>
                <c:pt idx="38">
                  <c:v>4393.88</c:v>
                </c:pt>
                <c:pt idx="39">
                  <c:v>4555.7969999999996</c:v>
                </c:pt>
              </c:numCache>
            </c:numRef>
          </c:val>
          <c:smooth val="0"/>
        </c:ser>
        <c:dLbls>
          <c:showLegendKey val="0"/>
          <c:showVal val="0"/>
          <c:showCatName val="0"/>
          <c:showSerName val="0"/>
          <c:showPercent val="0"/>
          <c:showBubbleSize val="0"/>
        </c:dLbls>
        <c:smooth val="0"/>
        <c:axId val="332798584"/>
        <c:axId val="332798976"/>
      </c:lineChart>
      <c:catAx>
        <c:axId val="332798584"/>
        <c:scaling>
          <c:orientation val="minMax"/>
        </c:scaling>
        <c:delete val="0"/>
        <c:axPos val="b"/>
        <c:numFmt formatCode="dd/mm/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32798976"/>
        <c:crosses val="autoZero"/>
        <c:auto val="1"/>
        <c:lblAlgn val="ctr"/>
        <c:lblOffset val="100"/>
        <c:noMultiLvlLbl val="0"/>
      </c:catAx>
      <c:valAx>
        <c:axId val="33279897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Billion USD</a:t>
                </a:r>
              </a:p>
            </c:rich>
          </c:tx>
          <c:layout>
            <c:manualLayout>
              <c:xMode val="edge"/>
              <c:yMode val="edge"/>
              <c:x val="1.0296009461303057E-2"/>
              <c:y val="0.3750653116034914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32798584"/>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accent1">
          <a:lumMod val="7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0">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237004</xdr:colOff>
      <xdr:row>26</xdr:row>
      <xdr:rowOff>127186</xdr:rowOff>
    </xdr:from>
    <xdr:to>
      <xdr:col>34</xdr:col>
      <xdr:colOff>123825</xdr:colOff>
      <xdr:row>41</xdr:row>
      <xdr:rowOff>12886</xdr:rowOff>
    </xdr:to>
    <xdr:graphicFrame macro="">
      <xdr:nvGraphicFramePr>
        <xdr:cNvPr id="3" name="Diagram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138112</xdr:colOff>
      <xdr:row>4</xdr:row>
      <xdr:rowOff>9525</xdr:rowOff>
    </xdr:from>
    <xdr:to>
      <xdr:col>21</xdr:col>
      <xdr:colOff>276225</xdr:colOff>
      <xdr:row>26</xdr:row>
      <xdr:rowOff>9525</xdr:rowOff>
    </xdr:to>
    <xdr:graphicFrame macro="">
      <xdr:nvGraphicFramePr>
        <xdr:cNvPr id="5" name="Diagram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21</xdr:col>
      <xdr:colOff>447674</xdr:colOff>
      <xdr:row>4</xdr:row>
      <xdr:rowOff>33338</xdr:rowOff>
    </xdr:from>
    <xdr:to>
      <xdr:col>34</xdr:col>
      <xdr:colOff>123825</xdr:colOff>
      <xdr:row>26</xdr:row>
      <xdr:rowOff>19050</xdr:rowOff>
    </xdr:to>
    <mc:AlternateContent xmlns:mc="http://schemas.openxmlformats.org/markup-compatibility/2006" xmlns:a14="http://schemas.microsoft.com/office/drawing/2010/main">
      <mc:Choice Requires="a14">
        <xdr:graphicFrame macro="">
          <xdr:nvGraphicFramePr>
            <xdr:cNvPr id="6" name="Country"/>
            <xdr:cNvGraphicFramePr/>
          </xdr:nvGraphicFramePr>
          <xdr:xfrm>
            <a:off x="0" y="0"/>
            <a:ext cx="0" cy="0"/>
          </xdr:xfrm>
          <a:graphic>
            <a:graphicData uri="http://schemas.microsoft.com/office/drawing/2010/slicer">
              <sle:slicer xmlns:sle="http://schemas.microsoft.com/office/drawing/2010/slicer" name="Country"/>
            </a:graphicData>
          </a:graphic>
        </xdr:graphicFrame>
      </mc:Choice>
      <mc:Fallback xmlns="">
        <xdr:sp macro="" textlink="">
          <xdr:nvSpPr>
            <xdr:cNvPr id="0" name=""/>
            <xdr:cNvSpPr>
              <a:spLocks noTextEdit="1"/>
            </xdr:cNvSpPr>
          </xdr:nvSpPr>
          <xdr:spPr>
            <a:xfrm>
              <a:off x="11115674" y="709613"/>
              <a:ext cx="5419726" cy="408146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523875</xdr:colOff>
      <xdr:row>1</xdr:row>
      <xdr:rowOff>114300</xdr:rowOff>
    </xdr:from>
    <xdr:to>
      <xdr:col>8</xdr:col>
      <xdr:colOff>170732</xdr:colOff>
      <xdr:row>10</xdr:row>
      <xdr:rowOff>152181</xdr:rowOff>
    </xdr:to>
    <xdr:pic>
      <xdr:nvPicPr>
        <xdr:cNvPr id="2" name="Grafik 1"/>
        <xdr:cNvPicPr>
          <a:picLocks noChangeAspect="1"/>
        </xdr:cNvPicPr>
      </xdr:nvPicPr>
      <xdr:blipFill>
        <a:blip xmlns:r="http://schemas.openxmlformats.org/officeDocument/2006/relationships" r:embed="rId1"/>
        <a:stretch>
          <a:fillRect/>
        </a:stretch>
      </xdr:blipFill>
      <xdr:spPr>
        <a:xfrm>
          <a:off x="523875" y="304800"/>
          <a:ext cx="5742857" cy="1752381"/>
        </a:xfrm>
        <a:prstGeom prst="rect">
          <a:avLst/>
        </a:prstGeom>
      </xdr:spPr>
    </xdr:pic>
    <xdr:clientData/>
  </xdr:twoCellAnchor>
  <xdr:twoCellAnchor editAs="oneCell">
    <xdr:from>
      <xdr:col>8</xdr:col>
      <xdr:colOff>8282</xdr:colOff>
      <xdr:row>0</xdr:row>
      <xdr:rowOff>161510</xdr:rowOff>
    </xdr:from>
    <xdr:to>
      <xdr:col>19</xdr:col>
      <xdr:colOff>140568</xdr:colOff>
      <xdr:row>22</xdr:row>
      <xdr:rowOff>103843</xdr:rowOff>
    </xdr:to>
    <xdr:pic>
      <xdr:nvPicPr>
        <xdr:cNvPr id="4" name="Grafik 3"/>
        <xdr:cNvPicPr>
          <a:picLocks noChangeAspect="1"/>
        </xdr:cNvPicPr>
      </xdr:nvPicPr>
      <xdr:blipFill>
        <a:blip xmlns:r="http://schemas.openxmlformats.org/officeDocument/2006/relationships" r:embed="rId2"/>
        <a:stretch>
          <a:fillRect/>
        </a:stretch>
      </xdr:blipFill>
      <xdr:spPr>
        <a:xfrm>
          <a:off x="6104282" y="161510"/>
          <a:ext cx="8514286" cy="4133333"/>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Felix T." refreshedDate="42228.600698726848" createdVersion="5" refreshedVersion="5" minRefreshableVersion="3" recordCount="7560">
  <cacheSource type="consolidation">
    <consolidation autoPage="0">
      <rangeSets count="1">
        <rangeSet ref="C1:AR190" sheet="Raw_data"/>
      </rangeSets>
    </consolidation>
  </cacheSource>
  <cacheFields count="3">
    <cacheField name="Zeile" numFmtId="0">
      <sharedItems count="189">
        <s v="Afghanistan"/>
        <s v="Albania"/>
        <s v="Algeria"/>
        <s v="Angola"/>
        <s v="Antigua and Barbuda"/>
        <s v="Argentina"/>
        <s v="Armenia"/>
        <s v="Australia"/>
        <s v="Austria"/>
        <s v="Azerbaijan"/>
        <s v="The Bahamas"/>
        <s v="Bahrain"/>
        <s v="Bangladesh"/>
        <s v="Barbados"/>
        <s v="Belarus"/>
        <s v="Belgium"/>
        <s v="Belize"/>
        <s v="Benin"/>
        <s v="Bhutan"/>
        <s v="Bolivia"/>
        <s v="Bosnia and Herzegovina"/>
        <s v="Botswana"/>
        <s v="Brazil"/>
        <s v="Brunei Darussalam"/>
        <s v="Bulgaria"/>
        <s v="Burkina Faso"/>
        <s v="Burundi"/>
        <s v="Cabo Verde"/>
        <s v="Cambodia"/>
        <s v="Cameroon"/>
        <s v="Canada"/>
        <s v="Central African Republic"/>
        <s v="Chad"/>
        <s v="Chile"/>
        <s v="China"/>
        <s v="Colombia"/>
        <s v="Comoros"/>
        <s v="Democratic Republic of the Congo"/>
        <s v="Republic of Congo"/>
        <s v="Costa Rica"/>
        <s v="Côte d'Ivoire"/>
        <s v="Croatia"/>
        <s v="Cyprus"/>
        <s v="Czech Republic"/>
        <s v="Denmark"/>
        <s v="Djibouti"/>
        <s v="Dominica"/>
        <s v="Dominican Republic"/>
        <s v="Ecuador"/>
        <s v="Egypt"/>
        <s v="El Salvador"/>
        <s v="Equatorial Guinea"/>
        <s v="Eritrea"/>
        <s v="Estonia"/>
        <s v="Ethiopia"/>
        <s v="Fiji"/>
        <s v="Finland"/>
        <s v="France"/>
        <s v="Gabon"/>
        <s v="The Gambia"/>
        <s v="Georgia"/>
        <s v="Germany"/>
        <s v="Ghana"/>
        <s v="Greece"/>
        <s v="Grenada"/>
        <s v="Guatemala"/>
        <s v="Guinea"/>
        <s v="Guinea-Bissau"/>
        <s v="Guyana"/>
        <s v="Haiti"/>
        <s v="Honduras"/>
        <s v="Hong Kong SAR"/>
        <s v="Hungary"/>
        <s v="Iceland"/>
        <s v="India"/>
        <s v="Indonesia"/>
        <s v="Islamic Republic of Iran"/>
        <s v="Iraq"/>
        <s v="Ireland"/>
        <s v="Israel"/>
        <s v="Italy"/>
        <s v="Jamaica"/>
        <s v="Japan"/>
        <s v="Jordan"/>
        <s v="Kazakhstan"/>
        <s v="Kenya"/>
        <s v="Kiribati"/>
        <s v="Korea"/>
        <s v="Kosovo"/>
        <s v="Kuwait"/>
        <s v="Kyrgyz Republic"/>
        <s v="Lao P.D.R."/>
        <s v="Latvia"/>
        <s v="Lebanon"/>
        <s v="Lesotho"/>
        <s v="Liberia"/>
        <s v="Libya"/>
        <s v="Lithuania"/>
        <s v="Luxembourg"/>
        <s v="FYR Macedonia"/>
        <s v="Madagascar"/>
        <s v="Malawi"/>
        <s v="Malaysia"/>
        <s v="Maldives"/>
        <s v="Mali"/>
        <s v="Malta"/>
        <s v="Marshall Islands"/>
        <s v="Mauritania"/>
        <s v="Mauritius"/>
        <s v="Mexico"/>
        <s v="Micronesia"/>
        <s v="Moldova"/>
        <s v="Mongolia"/>
        <s v="Montenegro"/>
        <s v="Morocco"/>
        <s v="Mozambique"/>
        <s v="Myanmar"/>
        <s v="Namibia"/>
        <s v="Nepal"/>
        <s v="Netherlands"/>
        <s v="New Zealand"/>
        <s v="Nicaragua"/>
        <s v="Niger"/>
        <s v="Nigeria"/>
        <s v="Norway"/>
        <s v="Oman"/>
        <s v="Pakistan"/>
        <s v="Palau"/>
        <s v="Panama"/>
        <s v="Papua New Guinea"/>
        <s v="Paraguay"/>
        <s v="Peru"/>
        <s v="Philippines"/>
        <s v="Poland"/>
        <s v="Portugal"/>
        <s v="Qatar"/>
        <s v="Romania"/>
        <s v="Russia"/>
        <s v="Rwanda"/>
        <s v="Samoa"/>
        <s v="San Marino"/>
        <s v="São Tomé and Príncipe"/>
        <s v="Saudi Arabia"/>
        <s v="Senegal"/>
        <s v="Serbia"/>
        <s v="Seychelles"/>
        <s v="Sierra Leone"/>
        <s v="Singapore"/>
        <s v="Slovak Republic"/>
        <s v="Slovenia"/>
        <s v="Solomon Islands"/>
        <s v="South Africa"/>
        <s v="South Sudan"/>
        <s v="Spain"/>
        <s v="Sri Lanka"/>
        <s v="St. Kitts and Nevis"/>
        <s v="St. Lucia"/>
        <s v="St. Vincent and the Grenadines"/>
        <s v="Sudan"/>
        <s v="Suriname"/>
        <s v="Swaziland"/>
        <s v="Sweden"/>
        <s v="Switzerland"/>
        <s v="Syria"/>
        <s v="Taiwan Province of China"/>
        <s v="Tajikistan"/>
        <s v="Tanzania"/>
        <s v="Thailand"/>
        <s v="Timor-Leste"/>
        <s v="Togo"/>
        <s v="Tonga"/>
        <s v="Trinidad and Tobago"/>
        <s v="Tunisia"/>
        <s v="Turkey"/>
        <s v="Turkmenistan"/>
        <s v="Tuvalu"/>
        <s v="Uganda"/>
        <s v="Ukraine"/>
        <s v="United Arab Emirates"/>
        <s v="United Kingdom"/>
        <s v="United States"/>
        <s v="Uruguay"/>
        <s v="Uzbekistan"/>
        <s v="Vanuatu"/>
        <s v="Venezuela"/>
        <s v="Vietnam"/>
        <s v="Yemen"/>
        <s v="Zambia"/>
        <s v="Zimbabwe"/>
      </sharedItems>
    </cacheField>
    <cacheField name="Spalte" numFmtId="0">
      <sharedItems containsSemiMixedTypes="0" containsNonDate="0" containsDate="1" containsString="0" minDate="1980-01-01T00:00:00" maxDate="2019-01-02T00:00:00" count="40">
        <d v="1980-01-01T00:00:00"/>
        <d v="1981-01-01T00:00:00"/>
        <d v="1982-01-01T00:00:00"/>
        <d v="1983-01-01T00:00:00"/>
        <d v="1984-01-01T00:00:00"/>
        <d v="1985-01-01T00:00:00"/>
        <d v="1986-01-01T00:00:00"/>
        <d v="1987-01-01T00:00:00"/>
        <d v="1988-01-01T00:00:00"/>
        <d v="1989-01-01T00:00:00"/>
        <d v="1990-01-01T00:00:00"/>
        <d v="1991-01-01T00:00:00"/>
        <d v="1992-01-01T00:00:00"/>
        <d v="1993-01-01T00:00:00"/>
        <d v="1994-01-01T00:00:00"/>
        <d v="1995-01-01T00:00:00"/>
        <d v="1996-01-01T00:00:00"/>
        <d v="1997-01-01T00:00:00"/>
        <d v="1998-01-01T00:00:00"/>
        <d v="1999-01-01T00:00:00"/>
        <d v="2000-01-01T00:00:00"/>
        <d v="2001-01-01T00:00:00"/>
        <d v="2002-01-01T00:00:00"/>
        <d v="2003-01-01T00:00:00"/>
        <d v="2004-01-01T00:00:00"/>
        <d v="2005-01-01T00:00:00"/>
        <d v="2006-01-01T00:00:00"/>
        <d v="2007-01-01T00:00:00"/>
        <d v="2008-01-01T00:00:00"/>
        <d v="2009-01-01T00:00:00"/>
        <d v="2010-01-01T00:00:00"/>
        <d v="2011-01-01T00:00:00"/>
        <d v="2012-01-01T00:00:00"/>
        <d v="2013-01-01T00:00:00"/>
        <d v="2014-01-01T00:00:00"/>
        <d v="2015-01-01T00:00:00"/>
        <d v="2016-01-01T00:00:00"/>
        <d v="2017-01-01T00:00:00"/>
        <d v="2018-01-01T00:00:00"/>
        <d v="2019-01-01T00:00:00"/>
      </sharedItems>
    </cacheField>
    <cacheField name="Wert" numFmtId="0">
      <sharedItems containsMixedTypes="1" containsNumber="1" minValue="1.2999999999999999E-2" maxValue="22147.837"/>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7560">
  <r>
    <x v="0"/>
    <x v="0"/>
    <s v="n/a"/>
  </r>
  <r>
    <x v="0"/>
    <x v="1"/>
    <s v="n/a"/>
  </r>
  <r>
    <x v="0"/>
    <x v="2"/>
    <s v="n/a"/>
  </r>
  <r>
    <x v="0"/>
    <x v="3"/>
    <s v="n/a"/>
  </r>
  <r>
    <x v="0"/>
    <x v="4"/>
    <s v="n/a"/>
  </r>
  <r>
    <x v="0"/>
    <x v="5"/>
    <s v="n/a"/>
  </r>
  <r>
    <x v="0"/>
    <x v="6"/>
    <s v="n/a"/>
  </r>
  <r>
    <x v="0"/>
    <x v="7"/>
    <s v="n/a"/>
  </r>
  <r>
    <x v="0"/>
    <x v="8"/>
    <s v="n/a"/>
  </r>
  <r>
    <x v="0"/>
    <x v="9"/>
    <s v="n/a"/>
  </r>
  <r>
    <x v="0"/>
    <x v="10"/>
    <s v="n/a"/>
  </r>
  <r>
    <x v="0"/>
    <x v="11"/>
    <s v="n/a"/>
  </r>
  <r>
    <x v="0"/>
    <x v="12"/>
    <s v="n/a"/>
  </r>
  <r>
    <x v="0"/>
    <x v="13"/>
    <s v="n/a"/>
  </r>
  <r>
    <x v="0"/>
    <x v="14"/>
    <s v="n/a"/>
  </r>
  <r>
    <x v="0"/>
    <x v="15"/>
    <s v="n/a"/>
  </r>
  <r>
    <x v="0"/>
    <x v="16"/>
    <s v="n/a"/>
  </r>
  <r>
    <x v="0"/>
    <x v="17"/>
    <s v="n/a"/>
  </r>
  <r>
    <x v="0"/>
    <x v="18"/>
    <s v="n/a"/>
  </r>
  <r>
    <x v="0"/>
    <x v="19"/>
    <s v="n/a"/>
  </r>
  <r>
    <x v="0"/>
    <x v="20"/>
    <s v="n/a"/>
  </r>
  <r>
    <x v="0"/>
    <x v="21"/>
    <s v="n/a"/>
  </r>
  <r>
    <x v="0"/>
    <x v="22"/>
    <n v="4.4370000000000003"/>
  </r>
  <r>
    <x v="0"/>
    <x v="23"/>
    <n v="4.5140000000000002"/>
  </r>
  <r>
    <x v="0"/>
    <x v="24"/>
    <n v="5.1459999999999999"/>
  </r>
  <r>
    <x v="0"/>
    <x v="25"/>
    <n v="6.1669999999999998"/>
  </r>
  <r>
    <x v="0"/>
    <x v="26"/>
    <n v="6.9249999999999998"/>
  </r>
  <r>
    <x v="0"/>
    <x v="27"/>
    <n v="8.5559999999999992"/>
  </r>
  <r>
    <x v="0"/>
    <x v="28"/>
    <n v="10.297000000000001"/>
  </r>
  <r>
    <x v="0"/>
    <x v="29"/>
    <n v="12.066000000000001"/>
  </r>
  <r>
    <x v="0"/>
    <x v="30"/>
    <n v="15.324999999999999"/>
  </r>
  <r>
    <x v="0"/>
    <x v="31"/>
    <n v="17.89"/>
  </r>
  <r>
    <x v="0"/>
    <x v="32"/>
    <n v="20.295999999999999"/>
  </r>
  <r>
    <x v="0"/>
    <x v="33"/>
    <n v="20.734999999999999"/>
  </r>
  <r>
    <x v="0"/>
    <x v="34"/>
    <n v="21.706"/>
  </r>
  <r>
    <x v="0"/>
    <x v="35"/>
    <n v="23.227"/>
  </r>
  <r>
    <x v="0"/>
    <x v="36"/>
    <n v="24.786999999999999"/>
  </r>
  <r>
    <x v="0"/>
    <x v="37"/>
    <n v="26.38"/>
  </r>
  <r>
    <x v="0"/>
    <x v="38"/>
    <n v="28.117000000000001"/>
  </r>
  <r>
    <x v="0"/>
    <x v="39"/>
    <n v="30.027999999999999"/>
  </r>
  <r>
    <x v="1"/>
    <x v="0"/>
    <n v="1.833"/>
  </r>
  <r>
    <x v="1"/>
    <x v="1"/>
    <n v="2.0990000000000002"/>
  </r>
  <r>
    <x v="1"/>
    <x v="2"/>
    <n v="2.1619999999999999"/>
  </r>
  <r>
    <x v="1"/>
    <x v="3"/>
    <n v="2.1840000000000002"/>
  </r>
  <r>
    <x v="1"/>
    <x v="4"/>
    <n v="2.1560000000000001"/>
  </r>
  <r>
    <x v="1"/>
    <x v="5"/>
    <n v="2.202"/>
  </r>
  <r>
    <x v="1"/>
    <x v="6"/>
    <n v="2.4359999999999999"/>
  </r>
  <r>
    <x v="1"/>
    <x v="7"/>
    <n v="2.4169999999999998"/>
  </r>
  <r>
    <x v="1"/>
    <x v="8"/>
    <n v="2.3820000000000001"/>
  </r>
  <r>
    <x v="1"/>
    <x v="9"/>
    <n v="2.617"/>
  </r>
  <r>
    <x v="1"/>
    <x v="10"/>
    <n v="2.0910000000000002"/>
  </r>
  <r>
    <x v="1"/>
    <x v="11"/>
    <n v="1.2549999999999999"/>
  </r>
  <r>
    <x v="1"/>
    <x v="12"/>
    <n v="0.79400000000000004"/>
  </r>
  <r>
    <x v="1"/>
    <x v="13"/>
    <n v="1.3759999999999999"/>
  </r>
  <r>
    <x v="1"/>
    <x v="14"/>
    <n v="2.2229999999999999"/>
  </r>
  <r>
    <x v="1"/>
    <x v="15"/>
    <n v="2.714"/>
  </r>
  <r>
    <x v="1"/>
    <x v="16"/>
    <n v="3.0129999999999999"/>
  </r>
  <r>
    <x v="1"/>
    <x v="17"/>
    <n v="2.1960000000000002"/>
  </r>
  <r>
    <x v="1"/>
    <x v="18"/>
    <n v="2.7290000000000001"/>
  </r>
  <r>
    <x v="1"/>
    <x v="19"/>
    <n v="3.43"/>
  </r>
  <r>
    <x v="1"/>
    <x v="20"/>
    <n v="3.64"/>
  </r>
  <r>
    <x v="1"/>
    <x v="21"/>
    <n v="4.0650000000000004"/>
  </r>
  <r>
    <x v="1"/>
    <x v="22"/>
    <n v="4.4349999999999996"/>
  </r>
  <r>
    <x v="1"/>
    <x v="23"/>
    <n v="5.7469999999999999"/>
  </r>
  <r>
    <x v="1"/>
    <x v="24"/>
    <n v="7.3520000000000003"/>
  </r>
  <r>
    <x v="1"/>
    <x v="25"/>
    <n v="8.2129999999999992"/>
  </r>
  <r>
    <x v="1"/>
    <x v="26"/>
    <n v="9.0009999999999994"/>
  </r>
  <r>
    <x v="1"/>
    <x v="27"/>
    <n v="10.698"/>
  </r>
  <r>
    <x v="1"/>
    <x v="28"/>
    <n v="12.683"/>
  </r>
  <r>
    <x v="1"/>
    <x v="29"/>
    <n v="11.864000000000001"/>
  </r>
  <r>
    <x v="1"/>
    <x v="30"/>
    <n v="11.705"/>
  </r>
  <r>
    <x v="1"/>
    <x v="31"/>
    <n v="12.678000000000001"/>
  </r>
  <r>
    <x v="1"/>
    <x v="32"/>
    <n v="12.167"/>
  </r>
  <r>
    <x v="1"/>
    <x v="33"/>
    <n v="12.724"/>
  </r>
  <r>
    <x v="1"/>
    <x v="34"/>
    <n v="13.590999999999999"/>
  </r>
  <r>
    <x v="1"/>
    <x v="35"/>
    <n v="14.52"/>
  </r>
  <r>
    <x v="1"/>
    <x v="36"/>
    <n v="15.641"/>
  </r>
  <r>
    <x v="1"/>
    <x v="37"/>
    <n v="17"/>
  </r>
  <r>
    <x v="1"/>
    <x v="38"/>
    <n v="18.567"/>
  </r>
  <r>
    <x v="1"/>
    <x v="39"/>
    <n v="20.170000000000002"/>
  </r>
  <r>
    <x v="2"/>
    <x v="0"/>
    <n v="42.345999999999997"/>
  </r>
  <r>
    <x v="2"/>
    <x v="1"/>
    <n v="44.372"/>
  </r>
  <r>
    <x v="2"/>
    <x v="2"/>
    <n v="44.78"/>
  </r>
  <r>
    <x v="2"/>
    <x v="3"/>
    <n v="47.529000000000003"/>
  </r>
  <r>
    <x v="2"/>
    <x v="4"/>
    <n v="51.512999999999998"/>
  </r>
  <r>
    <x v="2"/>
    <x v="5"/>
    <n v="61.131999999999998"/>
  </r>
  <r>
    <x v="2"/>
    <x v="6"/>
    <n v="61.534999999999997"/>
  </r>
  <r>
    <x v="2"/>
    <x v="7"/>
    <n v="63.3"/>
  </r>
  <r>
    <x v="2"/>
    <x v="8"/>
    <n v="51.664000000000001"/>
  </r>
  <r>
    <x v="2"/>
    <x v="9"/>
    <n v="52.558"/>
  </r>
  <r>
    <x v="2"/>
    <x v="10"/>
    <n v="61.892000000000003"/>
  </r>
  <r>
    <x v="2"/>
    <x v="11"/>
    <n v="46.67"/>
  </r>
  <r>
    <x v="2"/>
    <x v="12"/>
    <n v="49.216999999999999"/>
  </r>
  <r>
    <x v="2"/>
    <x v="13"/>
    <n v="50.963000000000001"/>
  </r>
  <r>
    <x v="2"/>
    <x v="14"/>
    <n v="42.426000000000002"/>
  </r>
  <r>
    <x v="2"/>
    <x v="15"/>
    <n v="42.066000000000003"/>
  </r>
  <r>
    <x v="2"/>
    <x v="16"/>
    <n v="46.941000000000003"/>
  </r>
  <r>
    <x v="2"/>
    <x v="17"/>
    <n v="48.177999999999997"/>
  </r>
  <r>
    <x v="2"/>
    <x v="18"/>
    <n v="48.188000000000002"/>
  </r>
  <r>
    <x v="2"/>
    <x v="19"/>
    <n v="48.844999999999999"/>
  </r>
  <r>
    <x v="2"/>
    <x v="20"/>
    <n v="54.749000000000002"/>
  </r>
  <r>
    <x v="2"/>
    <x v="21"/>
    <n v="54.744999999999997"/>
  </r>
  <r>
    <x v="2"/>
    <x v="22"/>
    <n v="56.761000000000003"/>
  </r>
  <r>
    <x v="2"/>
    <x v="23"/>
    <n v="67.864000000000004"/>
  </r>
  <r>
    <x v="2"/>
    <x v="24"/>
    <n v="85.326999999999998"/>
  </r>
  <r>
    <x v="2"/>
    <x v="25"/>
    <n v="103.19799999999999"/>
  </r>
  <r>
    <x v="2"/>
    <x v="26"/>
    <n v="117.027"/>
  </r>
  <r>
    <x v="2"/>
    <x v="27"/>
    <n v="134.977"/>
  </r>
  <r>
    <x v="2"/>
    <x v="28"/>
    <n v="171.001"/>
  </r>
  <r>
    <x v="2"/>
    <x v="29"/>
    <n v="137.054"/>
  </r>
  <r>
    <x v="2"/>
    <x v="30"/>
    <n v="161.20699999999999"/>
  </r>
  <r>
    <x v="2"/>
    <x v="31"/>
    <n v="199.39400000000001"/>
  </r>
  <r>
    <x v="2"/>
    <x v="32"/>
    <n v="207.80199999999999"/>
  </r>
  <r>
    <x v="2"/>
    <x v="33"/>
    <n v="212.453"/>
  </r>
  <r>
    <x v="2"/>
    <x v="34"/>
    <n v="227.80199999999999"/>
  </r>
  <r>
    <x v="2"/>
    <x v="35"/>
    <n v="238.46100000000001"/>
  </r>
  <r>
    <x v="2"/>
    <x v="36"/>
    <n v="248.54"/>
  </r>
  <r>
    <x v="2"/>
    <x v="37"/>
    <n v="260.23399999999998"/>
  </r>
  <r>
    <x v="2"/>
    <x v="38"/>
    <n v="267.851"/>
  </r>
  <r>
    <x v="2"/>
    <x v="39"/>
    <n v="275.92399999999998"/>
  </r>
  <r>
    <x v="3"/>
    <x v="0"/>
    <n v="5.9340000000000002"/>
  </r>
  <r>
    <x v="3"/>
    <x v="1"/>
    <n v="5.5540000000000003"/>
  </r>
  <r>
    <x v="3"/>
    <x v="2"/>
    <n v="5.5540000000000003"/>
  </r>
  <r>
    <x v="3"/>
    <x v="3"/>
    <n v="5.7880000000000003"/>
  </r>
  <r>
    <x v="3"/>
    <x v="4"/>
    <n v="6.1349999999999998"/>
  </r>
  <r>
    <x v="3"/>
    <x v="5"/>
    <n v="7.5590000000000002"/>
  </r>
  <r>
    <x v="3"/>
    <x v="6"/>
    <n v="7.077"/>
  </r>
  <r>
    <x v="3"/>
    <x v="7"/>
    <n v="8.0890000000000004"/>
  </r>
  <r>
    <x v="3"/>
    <x v="8"/>
    <n v="8.7750000000000004"/>
  </r>
  <r>
    <x v="3"/>
    <x v="9"/>
    <n v="10.208"/>
  </r>
  <r>
    <x v="3"/>
    <x v="10"/>
    <n v="11.236000000000001"/>
  </r>
  <r>
    <x v="3"/>
    <x v="11"/>
    <n v="10.891"/>
  </r>
  <r>
    <x v="3"/>
    <x v="12"/>
    <n v="8.3979999999999997"/>
  </r>
  <r>
    <x v="3"/>
    <x v="13"/>
    <n v="6.0949999999999998"/>
  </r>
  <r>
    <x v="3"/>
    <x v="14"/>
    <n v="4.4379999999999997"/>
  </r>
  <r>
    <x v="3"/>
    <x v="15"/>
    <n v="5.5389999999999997"/>
  </r>
  <r>
    <x v="3"/>
    <x v="16"/>
    <n v="7.1449999999999996"/>
  </r>
  <r>
    <x v="3"/>
    <x v="17"/>
    <n v="8.391"/>
  </r>
  <r>
    <x v="3"/>
    <x v="18"/>
    <n v="7.1130000000000004"/>
  </r>
  <r>
    <x v="3"/>
    <x v="19"/>
    <n v="6.726"/>
  </r>
  <r>
    <x v="3"/>
    <x v="20"/>
    <n v="9.9870000000000001"/>
  </r>
  <r>
    <x v="3"/>
    <x v="21"/>
    <n v="9.7690000000000001"/>
  </r>
  <r>
    <x v="3"/>
    <x v="22"/>
    <n v="12.448"/>
  </r>
  <r>
    <x v="3"/>
    <x v="23"/>
    <n v="14.189"/>
  </r>
  <r>
    <x v="3"/>
    <x v="24"/>
    <n v="19.664999999999999"/>
  </r>
  <r>
    <x v="3"/>
    <x v="25"/>
    <n v="28.234000000000002"/>
  </r>
  <r>
    <x v="3"/>
    <x v="26"/>
    <n v="41.789000000000001"/>
  </r>
  <r>
    <x v="3"/>
    <x v="27"/>
    <n v="60.448999999999998"/>
  </r>
  <r>
    <x v="3"/>
    <x v="28"/>
    <n v="84.177999999999997"/>
  </r>
  <r>
    <x v="3"/>
    <x v="29"/>
    <n v="75.492000000000004"/>
  </r>
  <r>
    <x v="3"/>
    <x v="30"/>
    <n v="82.471000000000004"/>
  </r>
  <r>
    <x v="3"/>
    <x v="31"/>
    <n v="104.116"/>
  </r>
  <r>
    <x v="3"/>
    <x v="32"/>
    <n v="115.342"/>
  </r>
  <r>
    <x v="3"/>
    <x v="33"/>
    <n v="124.178"/>
  </r>
  <r>
    <x v="3"/>
    <x v="34"/>
    <n v="131.40700000000001"/>
  </r>
  <r>
    <x v="3"/>
    <x v="35"/>
    <n v="141.756"/>
  </r>
  <r>
    <x v="3"/>
    <x v="36"/>
    <n v="152.01599999999999"/>
  </r>
  <r>
    <x v="3"/>
    <x v="37"/>
    <n v="164.36699999999999"/>
  </r>
  <r>
    <x v="3"/>
    <x v="38"/>
    <n v="178.767"/>
  </r>
  <r>
    <x v="3"/>
    <x v="39"/>
    <n v="194.23500000000001"/>
  </r>
  <r>
    <x v="4"/>
    <x v="0"/>
    <n v="0.13"/>
  </r>
  <r>
    <x v="4"/>
    <x v="1"/>
    <n v="0.14699999999999999"/>
  </r>
  <r>
    <x v="4"/>
    <x v="2"/>
    <n v="0.16300000000000001"/>
  </r>
  <r>
    <x v="4"/>
    <x v="3"/>
    <n v="0.18099999999999999"/>
  </r>
  <r>
    <x v="4"/>
    <x v="4"/>
    <n v="0.20499999999999999"/>
  </r>
  <r>
    <x v="4"/>
    <x v="5"/>
    <n v="0.23799999999999999"/>
  </r>
  <r>
    <x v="4"/>
    <x v="6"/>
    <n v="0.28999999999999998"/>
  </r>
  <r>
    <x v="4"/>
    <x v="7"/>
    <n v="0.33800000000000002"/>
  </r>
  <r>
    <x v="4"/>
    <x v="8"/>
    <n v="0.4"/>
  </r>
  <r>
    <x v="4"/>
    <x v="9"/>
    <n v="0.441"/>
  </r>
  <r>
    <x v="4"/>
    <x v="10"/>
    <n v="0.46200000000000002"/>
  </r>
  <r>
    <x v="4"/>
    <x v="11"/>
    <n v="0.48499999999999999"/>
  </r>
  <r>
    <x v="4"/>
    <x v="12"/>
    <n v="0.502"/>
  </r>
  <r>
    <x v="4"/>
    <x v="13"/>
    <n v="0.53800000000000003"/>
  </r>
  <r>
    <x v="4"/>
    <x v="14"/>
    <n v="0.59099999999999997"/>
  </r>
  <r>
    <x v="4"/>
    <x v="15"/>
    <n v="0.58299999999999996"/>
  </r>
  <r>
    <x v="4"/>
    <x v="16"/>
    <n v="0.63800000000000001"/>
  </r>
  <r>
    <x v="4"/>
    <x v="17"/>
    <n v="0.68400000000000005"/>
  </r>
  <r>
    <x v="4"/>
    <x v="18"/>
    <n v="0.73199999999999998"/>
  </r>
  <r>
    <x v="4"/>
    <x v="19"/>
    <n v="0.76900000000000002"/>
  </r>
  <r>
    <x v="4"/>
    <x v="20"/>
    <n v="0.78400000000000003"/>
  </r>
  <r>
    <x v="4"/>
    <x v="21"/>
    <n v="0.77400000000000002"/>
  </r>
  <r>
    <x v="4"/>
    <x v="22"/>
    <n v="0.80300000000000005"/>
  </r>
  <r>
    <x v="4"/>
    <x v="23"/>
    <n v="0.84"/>
  </r>
  <r>
    <x v="4"/>
    <x v="24"/>
    <n v="0.89800000000000002"/>
  </r>
  <r>
    <x v="4"/>
    <x v="25"/>
    <n v="0.997"/>
  </r>
  <r>
    <x v="4"/>
    <x v="26"/>
    <n v="1.135"/>
  </r>
  <r>
    <x v="4"/>
    <x v="27"/>
    <n v="1.2889999999999999"/>
  </r>
  <r>
    <x v="4"/>
    <x v="28"/>
    <n v="1.347"/>
  </r>
  <r>
    <x v="4"/>
    <x v="29"/>
    <n v="1.206"/>
  </r>
  <r>
    <x v="4"/>
    <x v="30"/>
    <n v="1.1359999999999999"/>
  </r>
  <r>
    <x v="4"/>
    <x v="31"/>
    <n v="1.1299999999999999"/>
  </r>
  <r>
    <x v="4"/>
    <x v="32"/>
    <n v="1.2050000000000001"/>
  </r>
  <r>
    <x v="4"/>
    <x v="33"/>
    <n v="1.2010000000000001"/>
  </r>
  <r>
    <x v="4"/>
    <x v="34"/>
    <n v="1.236"/>
  </r>
  <r>
    <x v="4"/>
    <x v="35"/>
    <n v="1.282"/>
  </r>
  <r>
    <x v="4"/>
    <x v="36"/>
    <n v="1.339"/>
  </r>
  <r>
    <x v="4"/>
    <x v="37"/>
    <n v="1.4"/>
  </r>
  <r>
    <x v="4"/>
    <x v="38"/>
    <n v="1.4630000000000001"/>
  </r>
  <r>
    <x v="4"/>
    <x v="39"/>
    <n v="1.53"/>
  </r>
  <r>
    <x v="5"/>
    <x v="0"/>
    <n v="249.941"/>
  </r>
  <r>
    <x v="5"/>
    <x v="1"/>
    <n v="202.99600000000001"/>
  </r>
  <r>
    <x v="5"/>
    <x v="2"/>
    <n v="100.801"/>
  </r>
  <r>
    <x v="5"/>
    <x v="3"/>
    <n v="124.349"/>
  </r>
  <r>
    <x v="5"/>
    <x v="4"/>
    <n v="139.61799999999999"/>
  </r>
  <r>
    <x v="5"/>
    <x v="5"/>
    <n v="105.453"/>
  </r>
  <r>
    <x v="5"/>
    <x v="6"/>
    <n v="126.807"/>
  </r>
  <r>
    <x v="5"/>
    <x v="7"/>
    <n v="130.012"/>
  </r>
  <r>
    <x v="5"/>
    <x v="8"/>
    <n v="152.28399999999999"/>
  </r>
  <r>
    <x v="5"/>
    <x v="9"/>
    <n v="97.703000000000003"/>
  </r>
  <r>
    <x v="5"/>
    <x v="10"/>
    <n v="169.00899999999999"/>
  </r>
  <r>
    <x v="5"/>
    <x v="11"/>
    <n v="226.715"/>
  </r>
  <r>
    <x v="5"/>
    <x v="12"/>
    <n v="273.56799999999998"/>
  </r>
  <r>
    <x v="5"/>
    <x v="13"/>
    <n v="282.81"/>
  </r>
  <r>
    <x v="5"/>
    <x v="14"/>
    <n v="307.84399999999999"/>
  </r>
  <r>
    <x v="5"/>
    <x v="15"/>
    <n v="308.55099999999999"/>
  </r>
  <r>
    <x v="5"/>
    <x v="16"/>
    <n v="325.43400000000003"/>
  </r>
  <r>
    <x v="5"/>
    <x v="17"/>
    <n v="350.197"/>
  </r>
  <r>
    <x v="5"/>
    <x v="18"/>
    <n v="357.47899999999998"/>
  </r>
  <r>
    <x v="5"/>
    <x v="19"/>
    <n v="339.03399999999999"/>
  </r>
  <r>
    <x v="5"/>
    <x v="20"/>
    <n v="339.84800000000001"/>
  </r>
  <r>
    <x v="5"/>
    <x v="21"/>
    <n v="321.30500000000001"/>
  </r>
  <r>
    <x v="5"/>
    <x v="22"/>
    <n v="116.867"/>
  </r>
  <r>
    <x v="5"/>
    <x v="23"/>
    <n v="152.63399999999999"/>
  </r>
  <r>
    <x v="5"/>
    <x v="24"/>
    <n v="181.89400000000001"/>
  </r>
  <r>
    <x v="5"/>
    <x v="25"/>
    <n v="220.90700000000001"/>
  </r>
  <r>
    <x v="5"/>
    <x v="26"/>
    <n v="262.81400000000002"/>
  </r>
  <r>
    <x v="5"/>
    <x v="27"/>
    <n v="329.27499999999998"/>
  </r>
  <r>
    <x v="5"/>
    <x v="28"/>
    <n v="403.74400000000003"/>
  </r>
  <r>
    <x v="5"/>
    <x v="29"/>
    <n v="376.82600000000002"/>
  </r>
  <r>
    <x v="5"/>
    <x v="30"/>
    <n v="461.512"/>
  </r>
  <r>
    <x v="5"/>
    <x v="31"/>
    <n v="556.56399999999996"/>
  </r>
  <r>
    <x v="5"/>
    <x v="32"/>
    <n v="603.03800000000001"/>
  </r>
  <r>
    <x v="5"/>
    <x v="33"/>
    <n v="610.28800000000001"/>
  </r>
  <r>
    <x v="5"/>
    <x v="34"/>
    <n v="536.15499999999997"/>
  </r>
  <r>
    <x v="5"/>
    <x v="35"/>
    <n v="539.94399999999996"/>
  </r>
  <r>
    <x v="5"/>
    <x v="36"/>
    <n v="555.96900000000005"/>
  </r>
  <r>
    <x v="5"/>
    <x v="37"/>
    <n v="571.47500000000002"/>
  </r>
  <r>
    <x v="5"/>
    <x v="38"/>
    <n v="587.73299999999995"/>
  </r>
  <r>
    <x v="5"/>
    <x v="39"/>
    <n v="606.27700000000004"/>
  </r>
  <r>
    <x v="6"/>
    <x v="0"/>
    <s v="n/a"/>
  </r>
  <r>
    <x v="6"/>
    <x v="1"/>
    <s v="n/a"/>
  </r>
  <r>
    <x v="6"/>
    <x v="2"/>
    <s v="n/a"/>
  </r>
  <r>
    <x v="6"/>
    <x v="3"/>
    <s v="n/a"/>
  </r>
  <r>
    <x v="6"/>
    <x v="4"/>
    <s v="n/a"/>
  </r>
  <r>
    <x v="6"/>
    <x v="5"/>
    <s v="n/a"/>
  </r>
  <r>
    <x v="6"/>
    <x v="6"/>
    <s v="n/a"/>
  </r>
  <r>
    <x v="6"/>
    <x v="7"/>
    <s v="n/a"/>
  </r>
  <r>
    <x v="6"/>
    <x v="8"/>
    <s v="n/a"/>
  </r>
  <r>
    <x v="6"/>
    <x v="9"/>
    <s v="n/a"/>
  </r>
  <r>
    <x v="6"/>
    <x v="10"/>
    <s v="n/a"/>
  </r>
  <r>
    <x v="6"/>
    <x v="11"/>
    <s v="n/a"/>
  </r>
  <r>
    <x v="6"/>
    <x v="12"/>
    <n v="0.108"/>
  </r>
  <r>
    <x v="6"/>
    <x v="13"/>
    <n v="0.83499999999999996"/>
  </r>
  <r>
    <x v="6"/>
    <x v="14"/>
    <n v="0.64800000000000002"/>
  </r>
  <r>
    <x v="6"/>
    <x v="15"/>
    <n v="1.2869999999999999"/>
  </r>
  <r>
    <x v="6"/>
    <x v="16"/>
    <n v="1.597"/>
  </r>
  <r>
    <x v="6"/>
    <x v="17"/>
    <n v="1.639"/>
  </r>
  <r>
    <x v="6"/>
    <x v="18"/>
    <n v="1.8919999999999999"/>
  </r>
  <r>
    <x v="6"/>
    <x v="19"/>
    <n v="1.845"/>
  </r>
  <r>
    <x v="6"/>
    <x v="20"/>
    <n v="1.9119999999999999"/>
  </r>
  <r>
    <x v="6"/>
    <x v="21"/>
    <n v="2.1179999999999999"/>
  </r>
  <r>
    <x v="6"/>
    <x v="22"/>
    <n v="2.3759999999999999"/>
  </r>
  <r>
    <x v="6"/>
    <x v="23"/>
    <n v="2.8069999999999999"/>
  </r>
  <r>
    <x v="6"/>
    <x v="24"/>
    <n v="3.577"/>
  </r>
  <r>
    <x v="6"/>
    <x v="25"/>
    <n v="4.9000000000000004"/>
  </r>
  <r>
    <x v="6"/>
    <x v="26"/>
    <n v="6.3840000000000003"/>
  </r>
  <r>
    <x v="6"/>
    <x v="27"/>
    <n v="9.2059999999999995"/>
  </r>
  <r>
    <x v="6"/>
    <x v="28"/>
    <n v="11.662000000000001"/>
  </r>
  <r>
    <x v="6"/>
    <x v="29"/>
    <n v="8.6479999999999997"/>
  </r>
  <r>
    <x v="6"/>
    <x v="30"/>
    <n v="9.26"/>
  </r>
  <r>
    <x v="6"/>
    <x v="31"/>
    <n v="10.141999999999999"/>
  </r>
  <r>
    <x v="6"/>
    <x v="32"/>
    <n v="9.9580000000000002"/>
  </r>
  <r>
    <x v="6"/>
    <x v="33"/>
    <n v="10.430999999999999"/>
  </r>
  <r>
    <x v="6"/>
    <x v="34"/>
    <n v="11.111000000000001"/>
  </r>
  <r>
    <x v="6"/>
    <x v="35"/>
    <n v="11.468999999999999"/>
  </r>
  <r>
    <x v="6"/>
    <x v="36"/>
    <n v="11.78"/>
  </r>
  <r>
    <x v="6"/>
    <x v="37"/>
    <n v="12.387"/>
  </r>
  <r>
    <x v="6"/>
    <x v="38"/>
    <n v="13.304"/>
  </r>
  <r>
    <x v="6"/>
    <x v="39"/>
    <n v="14.318"/>
  </r>
  <r>
    <x v="7"/>
    <x v="0"/>
    <n v="163.72399999999999"/>
  </r>
  <r>
    <x v="7"/>
    <x v="1"/>
    <n v="189.33500000000001"/>
  </r>
  <r>
    <x v="7"/>
    <x v="2"/>
    <n v="187.96700000000001"/>
  </r>
  <r>
    <x v="7"/>
    <x v="3"/>
    <n v="180.35900000000001"/>
  </r>
  <r>
    <x v="7"/>
    <x v="4"/>
    <n v="198.10400000000001"/>
  </r>
  <r>
    <x v="7"/>
    <x v="5"/>
    <n v="175.24100000000001"/>
  </r>
  <r>
    <x v="7"/>
    <x v="6"/>
    <n v="182.36799999999999"/>
  </r>
  <r>
    <x v="7"/>
    <x v="7"/>
    <n v="214.14599999999999"/>
  </r>
  <r>
    <x v="7"/>
    <x v="8"/>
    <n v="272.435"/>
  </r>
  <r>
    <x v="7"/>
    <x v="9"/>
    <n v="308.26499999999999"/>
  </r>
  <r>
    <x v="7"/>
    <x v="10"/>
    <n v="323.44400000000002"/>
  </r>
  <r>
    <x v="7"/>
    <x v="11"/>
    <n v="324.17399999999998"/>
  </r>
  <r>
    <x v="7"/>
    <x v="12"/>
    <n v="317.64400000000001"/>
  </r>
  <r>
    <x v="7"/>
    <x v="13"/>
    <n v="309.017"/>
  </r>
  <r>
    <x v="7"/>
    <x v="14"/>
    <n v="353.15899999999999"/>
  </r>
  <r>
    <x v="7"/>
    <x v="15"/>
    <n v="379.721"/>
  </r>
  <r>
    <x v="7"/>
    <x v="16"/>
    <n v="425.178"/>
  </r>
  <r>
    <x v="7"/>
    <x v="17"/>
    <n v="426.75700000000001"/>
  </r>
  <r>
    <x v="7"/>
    <x v="18"/>
    <n v="380.55599999999998"/>
  </r>
  <r>
    <x v="7"/>
    <x v="19"/>
    <n v="411.31900000000002"/>
  </r>
  <r>
    <x v="7"/>
    <x v="20"/>
    <n v="399.476"/>
  </r>
  <r>
    <x v="7"/>
    <x v="21"/>
    <n v="376.84500000000003"/>
  </r>
  <r>
    <x v="7"/>
    <x v="22"/>
    <n v="423.81099999999998"/>
  </r>
  <r>
    <x v="7"/>
    <x v="23"/>
    <n v="540.76400000000001"/>
  </r>
  <r>
    <x v="7"/>
    <x v="24"/>
    <n v="657.79399999999998"/>
  </r>
  <r>
    <x v="7"/>
    <x v="25"/>
    <n v="733.05899999999997"/>
  </r>
  <r>
    <x v="7"/>
    <x v="26"/>
    <n v="781.51700000000005"/>
  </r>
  <r>
    <x v="7"/>
    <x v="27"/>
    <n v="948.91300000000001"/>
  </r>
  <r>
    <x v="7"/>
    <x v="28"/>
    <n v="1054.596"/>
  </r>
  <r>
    <x v="7"/>
    <x v="29"/>
    <n v="997.63599999999997"/>
  </r>
  <r>
    <x v="7"/>
    <x v="30"/>
    <n v="1249.364"/>
  </r>
  <r>
    <x v="7"/>
    <x v="31"/>
    <n v="1498.366"/>
  </r>
  <r>
    <x v="7"/>
    <x v="32"/>
    <n v="1555.6279999999999"/>
  </r>
  <r>
    <x v="7"/>
    <x v="33"/>
    <n v="1505.924"/>
  </r>
  <r>
    <x v="7"/>
    <x v="34"/>
    <n v="1482.539"/>
  </r>
  <r>
    <x v="7"/>
    <x v="35"/>
    <n v="1534.6"/>
  </r>
  <r>
    <x v="7"/>
    <x v="36"/>
    <n v="1589.5419999999999"/>
  </r>
  <r>
    <x v="7"/>
    <x v="37"/>
    <n v="1650.162"/>
  </r>
  <r>
    <x v="7"/>
    <x v="38"/>
    <n v="1714.7090000000001"/>
  </r>
  <r>
    <x v="7"/>
    <x v="39"/>
    <n v="1781.4570000000001"/>
  </r>
  <r>
    <x v="8"/>
    <x v="0"/>
    <n v="80.105999999999995"/>
  </r>
  <r>
    <x v="8"/>
    <x v="1"/>
    <n v="69.412999999999997"/>
  </r>
  <r>
    <x v="8"/>
    <x v="2"/>
    <n v="69.402000000000001"/>
  </r>
  <r>
    <x v="8"/>
    <x v="3"/>
    <n v="70.314999999999998"/>
  </r>
  <r>
    <x v="8"/>
    <x v="4"/>
    <n v="66.33"/>
  </r>
  <r>
    <x v="8"/>
    <x v="5"/>
    <n v="67.930999999999997"/>
  </r>
  <r>
    <x v="8"/>
    <x v="6"/>
    <n v="96.391000000000005"/>
  </r>
  <r>
    <x v="8"/>
    <x v="7"/>
    <n v="120.541"/>
  </r>
  <r>
    <x v="8"/>
    <x v="8"/>
    <n v="132.22300000000001"/>
  </r>
  <r>
    <x v="8"/>
    <x v="9"/>
    <n v="131.887"/>
  </r>
  <r>
    <x v="8"/>
    <x v="10"/>
    <n v="165.16499999999999"/>
  </r>
  <r>
    <x v="8"/>
    <x v="11"/>
    <n v="172.62100000000001"/>
  </r>
  <r>
    <x v="8"/>
    <x v="12"/>
    <n v="193.49299999999999"/>
  </r>
  <r>
    <x v="8"/>
    <x v="13"/>
    <n v="188.52500000000001"/>
  </r>
  <r>
    <x v="8"/>
    <x v="14"/>
    <n v="201.89"/>
  </r>
  <r>
    <x v="8"/>
    <x v="15"/>
    <n v="238.798"/>
  </r>
  <r>
    <x v="8"/>
    <x v="16"/>
    <n v="234.767"/>
  </r>
  <r>
    <x v="8"/>
    <x v="17"/>
    <n v="208.07499999999999"/>
  </r>
  <r>
    <x v="8"/>
    <x v="18"/>
    <n v="213.62"/>
  </r>
  <r>
    <x v="8"/>
    <x v="19"/>
    <n v="212.58"/>
  </r>
  <r>
    <x v="8"/>
    <x v="20"/>
    <n v="192.63399999999999"/>
  </r>
  <r>
    <x v="8"/>
    <x v="21"/>
    <n v="191.84299999999999"/>
  </r>
  <r>
    <x v="8"/>
    <x v="22"/>
    <n v="208.27199999999999"/>
  </r>
  <r>
    <x v="8"/>
    <x v="23"/>
    <n v="254.43199999999999"/>
  </r>
  <r>
    <x v="8"/>
    <x v="24"/>
    <n v="291.81299999999999"/>
  </r>
  <r>
    <x v="8"/>
    <x v="25"/>
    <n v="305.51299999999998"/>
  </r>
  <r>
    <x v="8"/>
    <x v="26"/>
    <n v="325.25599999999997"/>
  </r>
  <r>
    <x v="8"/>
    <x v="27"/>
    <n v="375.58100000000002"/>
  </r>
  <r>
    <x v="8"/>
    <x v="28"/>
    <n v="416.11900000000003"/>
  </r>
  <r>
    <x v="8"/>
    <x v="29"/>
    <n v="384.73"/>
  </r>
  <r>
    <x v="8"/>
    <x v="30"/>
    <n v="378.38400000000001"/>
  </r>
  <r>
    <x v="8"/>
    <x v="31"/>
    <n v="416.36500000000001"/>
  </r>
  <r>
    <x v="8"/>
    <x v="32"/>
    <n v="394.67599999999999"/>
  </r>
  <r>
    <x v="8"/>
    <x v="33"/>
    <n v="416.06200000000001"/>
  </r>
  <r>
    <x v="8"/>
    <x v="34"/>
    <n v="436.06900000000002"/>
  </r>
  <r>
    <x v="8"/>
    <x v="35"/>
    <n v="448.084"/>
  </r>
  <r>
    <x v="8"/>
    <x v="36"/>
    <n v="465.69799999999998"/>
  </r>
  <r>
    <x v="8"/>
    <x v="37"/>
    <n v="484.81099999999998"/>
  </r>
  <r>
    <x v="8"/>
    <x v="38"/>
    <n v="503.50200000000001"/>
  </r>
  <r>
    <x v="8"/>
    <x v="39"/>
    <n v="521.56899999999996"/>
  </r>
  <r>
    <x v="9"/>
    <x v="0"/>
    <s v="n/a"/>
  </r>
  <r>
    <x v="9"/>
    <x v="1"/>
    <s v="n/a"/>
  </r>
  <r>
    <x v="9"/>
    <x v="2"/>
    <s v="n/a"/>
  </r>
  <r>
    <x v="9"/>
    <x v="3"/>
    <s v="n/a"/>
  </r>
  <r>
    <x v="9"/>
    <x v="4"/>
    <s v="n/a"/>
  </r>
  <r>
    <x v="9"/>
    <x v="5"/>
    <s v="n/a"/>
  </r>
  <r>
    <x v="9"/>
    <x v="6"/>
    <s v="n/a"/>
  </r>
  <r>
    <x v="9"/>
    <x v="7"/>
    <s v="n/a"/>
  </r>
  <r>
    <x v="9"/>
    <x v="8"/>
    <s v="n/a"/>
  </r>
  <r>
    <x v="9"/>
    <x v="9"/>
    <s v="n/a"/>
  </r>
  <r>
    <x v="9"/>
    <x v="10"/>
    <s v="n/a"/>
  </r>
  <r>
    <x v="9"/>
    <x v="11"/>
    <s v="n/a"/>
  </r>
  <r>
    <x v="9"/>
    <x v="12"/>
    <n v="1.1930000000000001"/>
  </r>
  <r>
    <x v="9"/>
    <x v="13"/>
    <n v="1.3089999999999999"/>
  </r>
  <r>
    <x v="9"/>
    <x v="14"/>
    <n v="2.258"/>
  </r>
  <r>
    <x v="9"/>
    <x v="15"/>
    <n v="2.4169999999999998"/>
  </r>
  <r>
    <x v="9"/>
    <x v="16"/>
    <n v="3.177"/>
  </r>
  <r>
    <x v="9"/>
    <x v="17"/>
    <n v="3.9630000000000001"/>
  </r>
  <r>
    <x v="9"/>
    <x v="18"/>
    <n v="4.28"/>
  </r>
  <r>
    <x v="9"/>
    <x v="19"/>
    <n v="4.5810000000000004"/>
  </r>
  <r>
    <x v="9"/>
    <x v="20"/>
    <n v="5.2729999999999997"/>
  </r>
  <r>
    <x v="9"/>
    <x v="21"/>
    <n v="5.71"/>
  </r>
  <r>
    <x v="9"/>
    <x v="22"/>
    <n v="6.2320000000000002"/>
  </r>
  <r>
    <x v="9"/>
    <x v="23"/>
    <n v="7.2759999999999998"/>
  </r>
  <r>
    <x v="9"/>
    <x v="24"/>
    <n v="8.6820000000000004"/>
  </r>
  <r>
    <x v="9"/>
    <x v="25"/>
    <n v="13.244999999999999"/>
  </r>
  <r>
    <x v="9"/>
    <x v="26"/>
    <n v="21.027000000000001"/>
  </r>
  <r>
    <x v="9"/>
    <x v="27"/>
    <n v="33.090000000000003"/>
  </r>
  <r>
    <x v="9"/>
    <x v="28"/>
    <n v="46.378"/>
  </r>
  <r>
    <x v="9"/>
    <x v="29"/>
    <n v="44.289000000000001"/>
  </r>
  <r>
    <x v="9"/>
    <x v="30"/>
    <n v="52.912999999999997"/>
  </r>
  <r>
    <x v="9"/>
    <x v="31"/>
    <n v="64.819000000000003"/>
  </r>
  <r>
    <x v="9"/>
    <x v="32"/>
    <n v="68.7"/>
  </r>
  <r>
    <x v="9"/>
    <x v="33"/>
    <n v="73.537000000000006"/>
  </r>
  <r>
    <x v="9"/>
    <x v="34"/>
    <n v="77.912999999999997"/>
  </r>
  <r>
    <x v="9"/>
    <x v="35"/>
    <n v="85.438999999999993"/>
  </r>
  <r>
    <x v="9"/>
    <x v="36"/>
    <n v="91.629000000000005"/>
  </r>
  <r>
    <x v="9"/>
    <x v="37"/>
    <n v="98.771000000000001"/>
  </r>
  <r>
    <x v="9"/>
    <x v="38"/>
    <n v="106.601"/>
  </r>
  <r>
    <x v="9"/>
    <x v="39"/>
    <n v="113.995"/>
  </r>
  <r>
    <x v="10"/>
    <x v="0"/>
    <n v="1.8919999999999999"/>
  </r>
  <r>
    <x v="10"/>
    <x v="1"/>
    <n v="1.96"/>
  </r>
  <r>
    <x v="10"/>
    <x v="2"/>
    <n v="2.2069999999999999"/>
  </r>
  <r>
    <x v="10"/>
    <x v="3"/>
    <n v="2.4569999999999999"/>
  </r>
  <r>
    <x v="10"/>
    <x v="4"/>
    <n v="2.6240000000000001"/>
  </r>
  <r>
    <x v="10"/>
    <x v="5"/>
    <n v="2.8570000000000002"/>
  </r>
  <r>
    <x v="10"/>
    <x v="6"/>
    <n v="3.089"/>
  </r>
  <r>
    <x v="10"/>
    <x v="7"/>
    <n v="3.4009999999999998"/>
  </r>
  <r>
    <x v="10"/>
    <x v="8"/>
    <n v="3.536"/>
  </r>
  <r>
    <x v="10"/>
    <x v="9"/>
    <n v="3.9860000000000002"/>
  </r>
  <r>
    <x v="10"/>
    <x v="10"/>
    <n v="3.8010000000000002"/>
  </r>
  <r>
    <x v="10"/>
    <x v="11"/>
    <n v="3.7890000000000001"/>
  </r>
  <r>
    <x v="10"/>
    <x v="12"/>
    <n v="3.7120000000000002"/>
  </r>
  <r>
    <x v="10"/>
    <x v="13"/>
    <n v="3.6669999999999998"/>
  </r>
  <r>
    <x v="10"/>
    <x v="14"/>
    <n v="3.895"/>
  </r>
  <r>
    <x v="10"/>
    <x v="15"/>
    <n v="4.0709999999999997"/>
  </r>
  <r>
    <x v="10"/>
    <x v="16"/>
    <n v="4.3010000000000002"/>
  </r>
  <r>
    <x v="10"/>
    <x v="17"/>
    <n v="4.9630000000000001"/>
  </r>
  <r>
    <x v="10"/>
    <x v="18"/>
    <n v="5.351"/>
  </r>
  <r>
    <x v="10"/>
    <x v="19"/>
    <n v="6.0209999999999999"/>
  </r>
  <r>
    <x v="10"/>
    <x v="20"/>
    <n v="6.3280000000000003"/>
  </r>
  <r>
    <x v="10"/>
    <x v="21"/>
    <n v="6.5170000000000003"/>
  </r>
  <r>
    <x v="10"/>
    <x v="22"/>
    <n v="6.9580000000000002"/>
  </r>
  <r>
    <x v="10"/>
    <x v="23"/>
    <n v="6.9489999999999998"/>
  </r>
  <r>
    <x v="10"/>
    <x v="24"/>
    <n v="7.0940000000000003"/>
  </r>
  <r>
    <x v="10"/>
    <x v="25"/>
    <n v="7.7060000000000004"/>
  </r>
  <r>
    <x v="10"/>
    <x v="26"/>
    <n v="7.9660000000000002"/>
  </r>
  <r>
    <x v="10"/>
    <x v="27"/>
    <n v="8.3190000000000008"/>
  </r>
  <r>
    <x v="10"/>
    <x v="28"/>
    <n v="8.2469999999999999"/>
  </r>
  <r>
    <x v="10"/>
    <x v="29"/>
    <n v="7.82"/>
  </r>
  <r>
    <x v="10"/>
    <x v="30"/>
    <n v="7.91"/>
  </r>
  <r>
    <x v="10"/>
    <x v="31"/>
    <n v="7.931"/>
  </r>
  <r>
    <x v="10"/>
    <x v="32"/>
    <n v="8.2189999999999994"/>
  </r>
  <r>
    <x v="10"/>
    <x v="33"/>
    <n v="8.42"/>
  </r>
  <r>
    <x v="10"/>
    <x v="34"/>
    <n v="8.6489999999999991"/>
  </r>
  <r>
    <x v="10"/>
    <x v="35"/>
    <n v="9.3079999999999998"/>
  </r>
  <r>
    <x v="10"/>
    <x v="36"/>
    <n v="9.6929999999999996"/>
  </r>
  <r>
    <x v="10"/>
    <x v="37"/>
    <n v="10.085000000000001"/>
  </r>
  <r>
    <x v="10"/>
    <x v="38"/>
    <n v="10.430999999999999"/>
  </r>
  <r>
    <x v="10"/>
    <x v="39"/>
    <n v="10.766999999999999"/>
  </r>
  <r>
    <x v="11"/>
    <x v="0"/>
    <n v="3.367"/>
  </r>
  <r>
    <x v="11"/>
    <x v="1"/>
    <n v="3.8010000000000002"/>
  </r>
  <r>
    <x v="11"/>
    <x v="2"/>
    <n v="3.9969999999999999"/>
  </r>
  <r>
    <x v="11"/>
    <x v="3"/>
    <n v="4.0940000000000003"/>
  </r>
  <r>
    <x v="11"/>
    <x v="4"/>
    <n v="4.25"/>
  </r>
  <r>
    <x v="11"/>
    <x v="5"/>
    <n v="4.01"/>
  </r>
  <r>
    <x v="11"/>
    <x v="6"/>
    <n v="3.1379999999999999"/>
  </r>
  <r>
    <x v="11"/>
    <x v="7"/>
    <n v="3.399"/>
  </r>
  <r>
    <x v="11"/>
    <x v="8"/>
    <n v="4.2009999999999996"/>
  </r>
  <r>
    <x v="11"/>
    <x v="9"/>
    <n v="4.508"/>
  </r>
  <r>
    <x v="11"/>
    <x v="10"/>
    <n v="4.9640000000000004"/>
  </r>
  <r>
    <x v="11"/>
    <x v="11"/>
    <n v="5.2069999999999999"/>
  </r>
  <r>
    <x v="11"/>
    <x v="12"/>
    <n v="5.4409999999999998"/>
  </r>
  <r>
    <x v="11"/>
    <x v="13"/>
    <n v="5.9850000000000003"/>
  </r>
  <r>
    <x v="11"/>
    <x v="14"/>
    <n v="6.41"/>
  </r>
  <r>
    <x v="11"/>
    <x v="15"/>
    <n v="6.7850000000000001"/>
  </r>
  <r>
    <x v="11"/>
    <x v="16"/>
    <n v="7.0549999999999997"/>
  </r>
  <r>
    <x v="11"/>
    <x v="17"/>
    <n v="7.3159999999999998"/>
  </r>
  <r>
    <x v="11"/>
    <x v="18"/>
    <n v="6.9939999999999998"/>
  </r>
  <r>
    <x v="11"/>
    <x v="19"/>
    <n v="7.5810000000000004"/>
  </r>
  <r>
    <x v="11"/>
    <x v="20"/>
    <n v="9.0609999999999999"/>
  </r>
  <r>
    <x v="11"/>
    <x v="21"/>
    <n v="9.1869999999999994"/>
  </r>
  <r>
    <x v="11"/>
    <x v="22"/>
    <n v="9.5909999999999993"/>
  </r>
  <r>
    <x v="11"/>
    <x v="23"/>
    <n v="11.071999999999999"/>
  </r>
  <r>
    <x v="11"/>
    <x v="24"/>
    <n v="13.147"/>
  </r>
  <r>
    <x v="11"/>
    <x v="25"/>
    <n v="15.965"/>
  </r>
  <r>
    <x v="11"/>
    <x v="26"/>
    <n v="18.501000000000001"/>
  </r>
  <r>
    <x v="11"/>
    <x v="27"/>
    <n v="21.725000000000001"/>
  </r>
  <r>
    <x v="11"/>
    <x v="28"/>
    <n v="25.704999999999998"/>
  </r>
  <r>
    <x v="11"/>
    <x v="29"/>
    <n v="22.933"/>
  </r>
  <r>
    <x v="11"/>
    <x v="30"/>
    <n v="25.707999999999998"/>
  </r>
  <r>
    <x v="11"/>
    <x v="31"/>
    <n v="29.038"/>
  </r>
  <r>
    <x v="11"/>
    <x v="32"/>
    <n v="30.66"/>
  </r>
  <r>
    <x v="11"/>
    <x v="33"/>
    <n v="32.790999999999997"/>
  </r>
  <r>
    <x v="11"/>
    <x v="34"/>
    <n v="34.045000000000002"/>
  </r>
  <r>
    <x v="11"/>
    <x v="35"/>
    <n v="35.07"/>
  </r>
  <r>
    <x v="11"/>
    <x v="36"/>
    <n v="36.322000000000003"/>
  </r>
  <r>
    <x v="11"/>
    <x v="37"/>
    <n v="37.692999999999998"/>
  </r>
  <r>
    <x v="11"/>
    <x v="38"/>
    <n v="39.235999999999997"/>
  </r>
  <r>
    <x v="11"/>
    <x v="39"/>
    <n v="40.409999999999997"/>
  </r>
  <r>
    <x v="12"/>
    <x v="0"/>
    <n v="22.387"/>
  </r>
  <r>
    <x v="12"/>
    <x v="1"/>
    <n v="21.818000000000001"/>
  </r>
  <r>
    <x v="12"/>
    <x v="2"/>
    <n v="19.978000000000002"/>
  </r>
  <r>
    <x v="12"/>
    <x v="3"/>
    <n v="20.936"/>
  </r>
  <r>
    <x v="12"/>
    <x v="4"/>
    <n v="23.803999999999998"/>
  </r>
  <r>
    <x v="12"/>
    <x v="5"/>
    <n v="24.488"/>
  </r>
  <r>
    <x v="12"/>
    <x v="6"/>
    <n v="25.672999999999998"/>
  </r>
  <r>
    <x v="12"/>
    <x v="7"/>
    <n v="28.324000000000002"/>
  </r>
  <r>
    <x v="12"/>
    <x v="8"/>
    <n v="30.57"/>
  </r>
  <r>
    <x v="12"/>
    <x v="9"/>
    <n v="33.677999999999997"/>
  </r>
  <r>
    <x v="12"/>
    <x v="10"/>
    <n v="35"/>
  </r>
  <r>
    <x v="12"/>
    <x v="11"/>
    <n v="36.073999999999998"/>
  </r>
  <r>
    <x v="12"/>
    <x v="12"/>
    <n v="36.081000000000003"/>
  </r>
  <r>
    <x v="12"/>
    <x v="13"/>
    <n v="37.820999999999998"/>
  </r>
  <r>
    <x v="12"/>
    <x v="14"/>
    <n v="41.088999999999999"/>
  </r>
  <r>
    <x v="12"/>
    <x v="15"/>
    <n v="45.424999999999997"/>
  </r>
  <r>
    <x v="12"/>
    <x v="16"/>
    <n v="47.646999999999998"/>
  </r>
  <r>
    <x v="12"/>
    <x v="17"/>
    <n v="49.795000000000002"/>
  </r>
  <r>
    <x v="12"/>
    <x v="18"/>
    <n v="51.366999999999997"/>
  </r>
  <r>
    <x v="12"/>
    <x v="19"/>
    <n v="53.401000000000003"/>
  </r>
  <r>
    <x v="12"/>
    <x v="20"/>
    <n v="53.996000000000002"/>
  </r>
  <r>
    <x v="12"/>
    <x v="21"/>
    <n v="54.162999999999997"/>
  </r>
  <r>
    <x v="12"/>
    <x v="22"/>
    <n v="56.878"/>
  </r>
  <r>
    <x v="12"/>
    <x v="23"/>
    <n v="62.52"/>
  </r>
  <r>
    <x v="12"/>
    <x v="24"/>
    <n v="67.850999999999999"/>
  </r>
  <r>
    <x v="12"/>
    <x v="25"/>
    <n v="70.153999999999996"/>
  </r>
  <r>
    <x v="12"/>
    <x v="26"/>
    <n v="74.832999999999998"/>
  </r>
  <r>
    <x v="12"/>
    <x v="27"/>
    <n v="84.891999999999996"/>
  </r>
  <r>
    <x v="12"/>
    <x v="28"/>
    <n v="96.935000000000002"/>
  </r>
  <r>
    <x v="12"/>
    <x v="29"/>
    <n v="108.973"/>
  </r>
  <r>
    <x v="12"/>
    <x v="30"/>
    <n v="122.157"/>
  </r>
  <r>
    <x v="12"/>
    <x v="31"/>
    <n v="131.18100000000001"/>
  </r>
  <r>
    <x v="12"/>
    <x v="32"/>
    <n v="141.715"/>
  </r>
  <r>
    <x v="12"/>
    <x v="33"/>
    <n v="161.76300000000001"/>
  </r>
  <r>
    <x v="12"/>
    <x v="34"/>
    <n v="186.58500000000001"/>
  </r>
  <r>
    <x v="12"/>
    <x v="35"/>
    <n v="209.31800000000001"/>
  </r>
  <r>
    <x v="12"/>
    <x v="36"/>
    <n v="230.16900000000001"/>
  </r>
  <r>
    <x v="12"/>
    <x v="37"/>
    <n v="253.82599999999999"/>
  </r>
  <r>
    <x v="12"/>
    <x v="38"/>
    <n v="280.87900000000002"/>
  </r>
  <r>
    <x v="12"/>
    <x v="39"/>
    <n v="310.57"/>
  </r>
  <r>
    <x v="13"/>
    <x v="0"/>
    <n v="1.0309999999999999"/>
  </r>
  <r>
    <x v="13"/>
    <x v="1"/>
    <n v="1.1339999999999999"/>
  </r>
  <r>
    <x v="13"/>
    <x v="2"/>
    <n v="1.1850000000000001"/>
  </r>
  <r>
    <x v="13"/>
    <x v="3"/>
    <n v="1.258"/>
  </r>
  <r>
    <x v="13"/>
    <x v="4"/>
    <n v="1.371"/>
  </r>
  <r>
    <x v="13"/>
    <x v="5"/>
    <n v="1.4350000000000001"/>
  </r>
  <r>
    <x v="13"/>
    <x v="6"/>
    <n v="1.5760000000000001"/>
  </r>
  <r>
    <x v="13"/>
    <x v="7"/>
    <n v="1.7350000000000001"/>
  </r>
  <r>
    <x v="13"/>
    <x v="8"/>
    <n v="1.8460000000000001"/>
  </r>
  <r>
    <x v="13"/>
    <x v="9"/>
    <n v="2.0430000000000001"/>
  </r>
  <r>
    <x v="13"/>
    <x v="10"/>
    <n v="2.0489999999999999"/>
  </r>
  <r>
    <x v="13"/>
    <x v="11"/>
    <n v="2.0569999999999999"/>
  </r>
  <r>
    <x v="13"/>
    <x v="12"/>
    <n v="1.9810000000000001"/>
  </r>
  <r>
    <x v="13"/>
    <x v="13"/>
    <n v="2.101"/>
  </r>
  <r>
    <x v="13"/>
    <x v="14"/>
    <n v="2.19"/>
  </r>
  <r>
    <x v="13"/>
    <x v="15"/>
    <n v="2.2850000000000001"/>
  </r>
  <r>
    <x v="13"/>
    <x v="16"/>
    <n v="2.4089999999999998"/>
  </r>
  <r>
    <x v="13"/>
    <x v="17"/>
    <n v="2.5459999999999998"/>
  </r>
  <r>
    <x v="13"/>
    <x v="18"/>
    <n v="2.8879999999999999"/>
  </r>
  <r>
    <x v="13"/>
    <x v="19"/>
    <n v="3.0419999999999998"/>
  </r>
  <r>
    <x v="13"/>
    <x v="20"/>
    <n v="3.12"/>
  </r>
  <r>
    <x v="13"/>
    <x v="21"/>
    <n v="3.1120000000000001"/>
  </r>
  <r>
    <x v="13"/>
    <x v="22"/>
    <n v="3.169"/>
  </r>
  <r>
    <x v="13"/>
    <x v="23"/>
    <n v="3.2709999999999999"/>
  </r>
  <r>
    <x v="13"/>
    <x v="24"/>
    <n v="3.51"/>
  </r>
  <r>
    <x v="13"/>
    <x v="25"/>
    <n v="3.8919999999999999"/>
  </r>
  <r>
    <x v="13"/>
    <x v="26"/>
    <n v="4.3140000000000001"/>
  </r>
  <r>
    <x v="13"/>
    <x v="27"/>
    <n v="4.5129999999999999"/>
  </r>
  <r>
    <x v="13"/>
    <x v="28"/>
    <n v="4.5419999999999998"/>
  </r>
  <r>
    <x v="13"/>
    <x v="29"/>
    <n v="4.593"/>
  </r>
  <r>
    <x v="13"/>
    <x v="30"/>
    <n v="4.4340000000000002"/>
  </r>
  <r>
    <x v="13"/>
    <x v="31"/>
    <n v="4.3689999999999998"/>
  </r>
  <r>
    <x v="13"/>
    <x v="32"/>
    <n v="4.2249999999999996"/>
  </r>
  <r>
    <x v="13"/>
    <x v="33"/>
    <n v="4.2279999999999998"/>
  </r>
  <r>
    <x v="13"/>
    <x v="34"/>
    <n v="4.2770000000000001"/>
  </r>
  <r>
    <x v="13"/>
    <x v="35"/>
    <n v="4.3979999999999997"/>
  </r>
  <r>
    <x v="13"/>
    <x v="36"/>
    <n v="4.5529999999999999"/>
  </r>
  <r>
    <x v="13"/>
    <x v="37"/>
    <n v="4.74"/>
  </r>
  <r>
    <x v="13"/>
    <x v="38"/>
    <n v="4.97"/>
  </r>
  <r>
    <x v="13"/>
    <x v="39"/>
    <n v="5.242"/>
  </r>
  <r>
    <x v="14"/>
    <x v="0"/>
    <s v="n/a"/>
  </r>
  <r>
    <x v="14"/>
    <x v="1"/>
    <s v="n/a"/>
  </r>
  <r>
    <x v="14"/>
    <x v="2"/>
    <s v="n/a"/>
  </r>
  <r>
    <x v="14"/>
    <x v="3"/>
    <s v="n/a"/>
  </r>
  <r>
    <x v="14"/>
    <x v="4"/>
    <s v="n/a"/>
  </r>
  <r>
    <x v="14"/>
    <x v="5"/>
    <s v="n/a"/>
  </r>
  <r>
    <x v="14"/>
    <x v="6"/>
    <s v="n/a"/>
  </r>
  <r>
    <x v="14"/>
    <x v="7"/>
    <s v="n/a"/>
  </r>
  <r>
    <x v="14"/>
    <x v="8"/>
    <s v="n/a"/>
  </r>
  <r>
    <x v="14"/>
    <x v="9"/>
    <s v="n/a"/>
  </r>
  <r>
    <x v="14"/>
    <x v="10"/>
    <s v="n/a"/>
  </r>
  <r>
    <x v="14"/>
    <x v="11"/>
    <s v="n/a"/>
  </r>
  <r>
    <x v="14"/>
    <x v="12"/>
    <n v="4.1150000000000002"/>
  </r>
  <r>
    <x v="14"/>
    <x v="13"/>
    <n v="3.6619999999999999"/>
  </r>
  <r>
    <x v="14"/>
    <x v="14"/>
    <n v="4.8540000000000001"/>
  </r>
  <r>
    <x v="14"/>
    <x v="15"/>
    <n v="3.3839999999999999"/>
  </r>
  <r>
    <x v="14"/>
    <x v="16"/>
    <n v="14.5"/>
  </r>
  <r>
    <x v="14"/>
    <x v="17"/>
    <n v="14.098000000000001"/>
  </r>
  <r>
    <x v="14"/>
    <x v="18"/>
    <n v="15.222"/>
  </r>
  <r>
    <x v="14"/>
    <x v="19"/>
    <n v="12.138"/>
  </r>
  <r>
    <x v="14"/>
    <x v="20"/>
    <n v="10.417999999999999"/>
  </r>
  <r>
    <x v="14"/>
    <x v="21"/>
    <n v="12.355"/>
  </r>
  <r>
    <x v="14"/>
    <x v="22"/>
    <n v="14.595000000000001"/>
  </r>
  <r>
    <x v="14"/>
    <x v="23"/>
    <n v="17.824999999999999"/>
  </r>
  <r>
    <x v="14"/>
    <x v="24"/>
    <n v="23.141999999999999"/>
  </r>
  <r>
    <x v="14"/>
    <x v="25"/>
    <n v="30.21"/>
  </r>
  <r>
    <x v="14"/>
    <x v="26"/>
    <n v="36.962000000000003"/>
  </r>
  <r>
    <x v="14"/>
    <x v="27"/>
    <n v="45.276000000000003"/>
  </r>
  <r>
    <x v="14"/>
    <x v="28"/>
    <n v="60.752000000000002"/>
  </r>
  <r>
    <x v="14"/>
    <x v="29"/>
    <n v="49.209000000000003"/>
  </r>
  <r>
    <x v="14"/>
    <x v="30"/>
    <n v="55.220999999999997"/>
  </r>
  <r>
    <x v="14"/>
    <x v="31"/>
    <n v="59.734999999999999"/>
  </r>
  <r>
    <x v="14"/>
    <x v="32"/>
    <n v="63.615000000000002"/>
  </r>
  <r>
    <x v="14"/>
    <x v="33"/>
    <n v="71.709999999999994"/>
  </r>
  <r>
    <x v="14"/>
    <x v="34"/>
    <n v="77.171000000000006"/>
  </r>
  <r>
    <x v="14"/>
    <x v="35"/>
    <n v="81.626999999999995"/>
  </r>
  <r>
    <x v="14"/>
    <x v="36"/>
    <n v="87.436000000000007"/>
  </r>
  <r>
    <x v="14"/>
    <x v="37"/>
    <n v="92.641999999999996"/>
  </r>
  <r>
    <x v="14"/>
    <x v="38"/>
    <n v="97.497"/>
  </r>
  <r>
    <x v="14"/>
    <x v="39"/>
    <n v="103.151"/>
  </r>
  <r>
    <x v="15"/>
    <x v="0"/>
    <n v="121.97499999999999"/>
  </r>
  <r>
    <x v="15"/>
    <x v="1"/>
    <n v="101"/>
  </r>
  <r>
    <x v="15"/>
    <x v="2"/>
    <n v="88.864000000000004"/>
  </r>
  <r>
    <x v="15"/>
    <x v="3"/>
    <n v="84.001999999999995"/>
  </r>
  <r>
    <x v="15"/>
    <x v="4"/>
    <n v="80.248000000000005"/>
  </r>
  <r>
    <x v="15"/>
    <x v="5"/>
    <n v="83.438999999999993"/>
  </r>
  <r>
    <x v="15"/>
    <x v="6"/>
    <n v="115.63800000000001"/>
  </r>
  <r>
    <x v="15"/>
    <x v="7"/>
    <n v="143.64099999999999"/>
  </r>
  <r>
    <x v="15"/>
    <x v="8"/>
    <n v="156.172"/>
  </r>
  <r>
    <x v="15"/>
    <x v="9"/>
    <n v="157.87100000000001"/>
  </r>
  <r>
    <x v="15"/>
    <x v="10"/>
    <n v="197.71299999999999"/>
  </r>
  <r>
    <x v="15"/>
    <x v="11"/>
    <n v="202.87"/>
  </r>
  <r>
    <x v="15"/>
    <x v="12"/>
    <n v="225.94800000000001"/>
  </r>
  <r>
    <x v="15"/>
    <x v="13"/>
    <n v="216.05799999999999"/>
  </r>
  <r>
    <x v="15"/>
    <x v="14"/>
    <n v="235.71799999999999"/>
  </r>
  <r>
    <x v="15"/>
    <x v="15"/>
    <n v="284.79199999999997"/>
  </r>
  <r>
    <x v="15"/>
    <x v="16"/>
    <n v="275.88400000000001"/>
  </r>
  <r>
    <x v="15"/>
    <x v="17"/>
    <n v="250.077"/>
  </r>
  <r>
    <x v="15"/>
    <x v="18"/>
    <n v="255.94200000000001"/>
  </r>
  <r>
    <x v="15"/>
    <x v="19"/>
    <n v="254.839"/>
  </r>
  <r>
    <x v="15"/>
    <x v="20"/>
    <n v="233.35400000000001"/>
  </r>
  <r>
    <x v="15"/>
    <x v="21"/>
    <n v="232.68600000000001"/>
  </r>
  <r>
    <x v="15"/>
    <x v="22"/>
    <n v="253.68899999999999"/>
  </r>
  <r>
    <x v="15"/>
    <x v="23"/>
    <n v="312.28500000000003"/>
  </r>
  <r>
    <x v="15"/>
    <x v="24"/>
    <n v="362.15800000000002"/>
  </r>
  <r>
    <x v="15"/>
    <x v="25"/>
    <n v="378.00599999999997"/>
  </r>
  <r>
    <x v="15"/>
    <x v="26"/>
    <n v="400.33800000000002"/>
  </r>
  <r>
    <x v="15"/>
    <x v="27"/>
    <n v="460.28"/>
  </r>
  <r>
    <x v="15"/>
    <x v="28"/>
    <n v="509.76499999999999"/>
  </r>
  <r>
    <x v="15"/>
    <x v="29"/>
    <n v="474.483"/>
  </r>
  <r>
    <x v="15"/>
    <x v="30"/>
    <n v="472.09699999999998"/>
  </r>
  <r>
    <x v="15"/>
    <x v="31"/>
    <n v="513.79"/>
  </r>
  <r>
    <x v="15"/>
    <x v="32"/>
    <n v="483.18700000000001"/>
  </r>
  <r>
    <x v="15"/>
    <x v="33"/>
    <n v="508.27499999999998"/>
  </r>
  <r>
    <x v="15"/>
    <x v="34"/>
    <n v="527.80999999999995"/>
  </r>
  <r>
    <x v="15"/>
    <x v="35"/>
    <n v="536.14200000000005"/>
  </r>
  <r>
    <x v="15"/>
    <x v="36"/>
    <n v="554.07000000000005"/>
  </r>
  <r>
    <x v="15"/>
    <x v="37"/>
    <n v="573.86199999999997"/>
  </r>
  <r>
    <x v="15"/>
    <x v="38"/>
    <n v="592.85500000000002"/>
  </r>
  <r>
    <x v="15"/>
    <x v="39"/>
    <n v="612.03499999999997"/>
  </r>
  <r>
    <x v="16"/>
    <x v="0"/>
    <n v="0.17199999999999999"/>
  </r>
  <r>
    <x v="16"/>
    <x v="1"/>
    <n v="0.17899999999999999"/>
  </r>
  <r>
    <x v="16"/>
    <x v="2"/>
    <n v="0.17899999999999999"/>
  </r>
  <r>
    <x v="16"/>
    <x v="3"/>
    <n v="0.189"/>
  </r>
  <r>
    <x v="16"/>
    <x v="4"/>
    <n v="0.21099999999999999"/>
  </r>
  <r>
    <x v="16"/>
    <x v="5"/>
    <n v="0.20899999999999999"/>
  </r>
  <r>
    <x v="16"/>
    <x v="6"/>
    <n v="0.22800000000000001"/>
  </r>
  <r>
    <x v="16"/>
    <x v="7"/>
    <n v="0.26700000000000002"/>
  </r>
  <r>
    <x v="16"/>
    <x v="8"/>
    <n v="0.315"/>
  </r>
  <r>
    <x v="16"/>
    <x v="9"/>
    <n v="0.36299999999999999"/>
  </r>
  <r>
    <x v="16"/>
    <x v="10"/>
    <n v="0.41199999999999998"/>
  </r>
  <r>
    <x v="16"/>
    <x v="11"/>
    <n v="0.44500000000000001"/>
  </r>
  <r>
    <x v="16"/>
    <x v="12"/>
    <n v="0.51800000000000002"/>
  </r>
  <r>
    <x v="16"/>
    <x v="13"/>
    <n v="0.56000000000000005"/>
  </r>
  <r>
    <x v="16"/>
    <x v="14"/>
    <n v="0.58099999999999996"/>
  </r>
  <r>
    <x v="16"/>
    <x v="15"/>
    <n v="0.62"/>
  </r>
  <r>
    <x v="16"/>
    <x v="16"/>
    <n v="0.64100000000000001"/>
  </r>
  <r>
    <x v="16"/>
    <x v="17"/>
    <n v="0.65400000000000003"/>
  </r>
  <r>
    <x v="16"/>
    <x v="18"/>
    <n v="0.68899999999999995"/>
  </r>
  <r>
    <x v="16"/>
    <x v="19"/>
    <n v="0.73199999999999998"/>
  </r>
  <r>
    <x v="16"/>
    <x v="20"/>
    <n v="0.83199999999999996"/>
  </r>
  <r>
    <x v="16"/>
    <x v="21"/>
    <n v="0.872"/>
  </r>
  <r>
    <x v="16"/>
    <x v="22"/>
    <n v="0.93300000000000005"/>
  </r>
  <r>
    <x v="16"/>
    <x v="23"/>
    <n v="0.99"/>
  </r>
  <r>
    <x v="16"/>
    <x v="24"/>
    <n v="1.0580000000000001"/>
  </r>
  <r>
    <x v="16"/>
    <x v="25"/>
    <n v="1.1140000000000001"/>
  </r>
  <r>
    <x v="16"/>
    <x v="26"/>
    <n v="1.2170000000000001"/>
  </r>
  <r>
    <x v="16"/>
    <x v="27"/>
    <n v="1.2909999999999999"/>
  </r>
  <r>
    <x v="16"/>
    <x v="28"/>
    <n v="1.37"/>
  </r>
  <r>
    <x v="16"/>
    <x v="29"/>
    <n v="1.339"/>
  </r>
  <r>
    <x v="16"/>
    <x v="30"/>
    <n v="1.3979999999999999"/>
  </r>
  <r>
    <x v="16"/>
    <x v="31"/>
    <n v="1.4890000000000001"/>
  </r>
  <r>
    <x v="16"/>
    <x v="32"/>
    <n v="1.573"/>
  </r>
  <r>
    <x v="16"/>
    <x v="33"/>
    <n v="1.615"/>
  </r>
  <r>
    <x v="16"/>
    <x v="34"/>
    <n v="1.6659999999999999"/>
  </r>
  <r>
    <x v="16"/>
    <x v="35"/>
    <n v="1.7330000000000001"/>
  </r>
  <r>
    <x v="16"/>
    <x v="36"/>
    <n v="1.8049999999999999"/>
  </r>
  <r>
    <x v="16"/>
    <x v="37"/>
    <n v="1.881"/>
  </r>
  <r>
    <x v="16"/>
    <x v="38"/>
    <n v="1.9610000000000001"/>
  </r>
  <r>
    <x v="16"/>
    <x v="39"/>
    <n v="2.044"/>
  </r>
  <r>
    <x v="17"/>
    <x v="0"/>
    <n v="1.6850000000000001"/>
  </r>
  <r>
    <x v="17"/>
    <x v="1"/>
    <n v="1.1399999999999999"/>
  </r>
  <r>
    <x v="17"/>
    <x v="2"/>
    <n v="1.1279999999999999"/>
  </r>
  <r>
    <x v="17"/>
    <x v="3"/>
    <n v="0.999"/>
  </r>
  <r>
    <x v="17"/>
    <x v="4"/>
    <n v="1.0649999999999999"/>
  </r>
  <r>
    <x v="17"/>
    <x v="5"/>
    <n v="1.111"/>
  </r>
  <r>
    <x v="17"/>
    <x v="6"/>
    <n v="1.419"/>
  </r>
  <r>
    <x v="17"/>
    <x v="7"/>
    <n v="1.66"/>
  </r>
  <r>
    <x v="17"/>
    <x v="8"/>
    <n v="1.728"/>
  </r>
  <r>
    <x v="17"/>
    <x v="9"/>
    <n v="1.5960000000000001"/>
  </r>
  <r>
    <x v="17"/>
    <x v="10"/>
    <n v="1.96"/>
  </r>
  <r>
    <x v="17"/>
    <x v="11"/>
    <n v="1.986"/>
  </r>
  <r>
    <x v="17"/>
    <x v="12"/>
    <n v="2.246"/>
  </r>
  <r>
    <x v="17"/>
    <x v="13"/>
    <n v="2.2749999999999999"/>
  </r>
  <r>
    <x v="17"/>
    <x v="14"/>
    <n v="1.5980000000000001"/>
  </r>
  <r>
    <x v="17"/>
    <x v="15"/>
    <n v="2.17"/>
  </r>
  <r>
    <x v="17"/>
    <x v="16"/>
    <n v="2.3610000000000002"/>
  </r>
  <r>
    <x v="17"/>
    <x v="17"/>
    <n v="2.2679999999999998"/>
  </r>
  <r>
    <x v="17"/>
    <x v="18"/>
    <n v="2.4550000000000001"/>
  </r>
  <r>
    <x v="17"/>
    <x v="19"/>
    <n v="2.4889999999999999"/>
  </r>
  <r>
    <x v="17"/>
    <x v="20"/>
    <n v="2.3660000000000001"/>
  </r>
  <r>
    <x v="17"/>
    <x v="21"/>
    <n v="2.5019999999999998"/>
  </r>
  <r>
    <x v="17"/>
    <x v="22"/>
    <n v="2.8170000000000002"/>
  </r>
  <r>
    <x v="17"/>
    <x v="23"/>
    <n v="3.5649999999999999"/>
  </r>
  <r>
    <x v="17"/>
    <x v="24"/>
    <n v="4.056"/>
  </r>
  <r>
    <x v="17"/>
    <x v="25"/>
    <n v="4.3659999999999997"/>
  </r>
  <r>
    <x v="17"/>
    <x v="26"/>
    <n v="4.7089999999999996"/>
  </r>
  <r>
    <x v="17"/>
    <x v="27"/>
    <n v="5.5140000000000002"/>
  </r>
  <r>
    <x v="17"/>
    <x v="28"/>
    <n v="6.665"/>
  </r>
  <r>
    <x v="17"/>
    <x v="29"/>
    <n v="6.6020000000000003"/>
  </r>
  <r>
    <x v="17"/>
    <x v="30"/>
    <n v="6.57"/>
  </r>
  <r>
    <x v="17"/>
    <x v="31"/>
    <n v="7.3040000000000003"/>
  </r>
  <r>
    <x v="17"/>
    <x v="32"/>
    <n v="7.5469999999999997"/>
  </r>
  <r>
    <x v="17"/>
    <x v="33"/>
    <n v="8.31"/>
  </r>
  <r>
    <x v="17"/>
    <x v="34"/>
    <n v="9.2370000000000001"/>
  </r>
  <r>
    <x v="17"/>
    <x v="35"/>
    <n v="10.129"/>
  </r>
  <r>
    <x v="17"/>
    <x v="36"/>
    <n v="11.082000000000001"/>
  </r>
  <r>
    <x v="17"/>
    <x v="37"/>
    <n v="12.129"/>
  </r>
  <r>
    <x v="17"/>
    <x v="38"/>
    <n v="13.238"/>
  </r>
  <r>
    <x v="17"/>
    <x v="39"/>
    <n v="14.391"/>
  </r>
  <r>
    <x v="18"/>
    <x v="0"/>
    <n v="0.127"/>
  </r>
  <r>
    <x v="18"/>
    <x v="1"/>
    <n v="0.13700000000000001"/>
  </r>
  <r>
    <x v="18"/>
    <x v="2"/>
    <n v="0.14399999999999999"/>
  </r>
  <r>
    <x v="18"/>
    <x v="3"/>
    <n v="0.156"/>
  </r>
  <r>
    <x v="18"/>
    <x v="4"/>
    <n v="0.161"/>
  </r>
  <r>
    <x v="18"/>
    <x v="5"/>
    <n v="0.16700000000000001"/>
  </r>
  <r>
    <x v="18"/>
    <x v="6"/>
    <n v="0.189"/>
  </r>
  <r>
    <x v="18"/>
    <x v="7"/>
    <n v="0.22900000000000001"/>
  </r>
  <r>
    <x v="18"/>
    <x v="8"/>
    <n v="0.26200000000000001"/>
  </r>
  <r>
    <x v="18"/>
    <x v="9"/>
    <n v="0.26100000000000001"/>
  </r>
  <r>
    <x v="18"/>
    <x v="10"/>
    <n v="0.28100000000000003"/>
  </r>
  <r>
    <x v="18"/>
    <x v="11"/>
    <n v="0.24399999999999999"/>
  </r>
  <r>
    <x v="18"/>
    <x v="12"/>
    <n v="0.23799999999999999"/>
  </r>
  <r>
    <x v="18"/>
    <x v="13"/>
    <n v="0.22700000000000001"/>
  </r>
  <r>
    <x v="18"/>
    <x v="14"/>
    <n v="0.253"/>
  </r>
  <r>
    <x v="18"/>
    <x v="15"/>
    <n v="0.26200000000000001"/>
  </r>
  <r>
    <x v="18"/>
    <x v="16"/>
    <n v="0.32900000000000001"/>
  </r>
  <r>
    <x v="18"/>
    <x v="17"/>
    <n v="0.35099999999999998"/>
  </r>
  <r>
    <x v="18"/>
    <x v="18"/>
    <n v="0.40400000000000003"/>
  </r>
  <r>
    <x v="18"/>
    <x v="19"/>
    <n v="0.41399999999999998"/>
  </r>
  <r>
    <x v="18"/>
    <x v="20"/>
    <n v="0.442"/>
  </r>
  <r>
    <x v="18"/>
    <x v="21"/>
    <n v="0.47"/>
  </r>
  <r>
    <x v="18"/>
    <x v="22"/>
    <n v="0.51500000000000001"/>
  </r>
  <r>
    <x v="18"/>
    <x v="23"/>
    <n v="0.56699999999999995"/>
  </r>
  <r>
    <x v="18"/>
    <x v="24"/>
    <n v="0.65300000000000002"/>
  </r>
  <r>
    <x v="18"/>
    <x v="25"/>
    <n v="0.75"/>
  </r>
  <r>
    <x v="18"/>
    <x v="26"/>
    <n v="0.871"/>
  </r>
  <r>
    <x v="18"/>
    <x v="27"/>
    <n v="0.995"/>
  </r>
  <r>
    <x v="18"/>
    <x v="28"/>
    <n v="1.26"/>
  </r>
  <r>
    <x v="18"/>
    <x v="29"/>
    <n v="1.333"/>
  </r>
  <r>
    <x v="18"/>
    <x v="30"/>
    <n v="1.381"/>
  </r>
  <r>
    <x v="18"/>
    <x v="31"/>
    <n v="1.732"/>
  </r>
  <r>
    <x v="18"/>
    <x v="32"/>
    <n v="1.986"/>
  </r>
  <r>
    <x v="18"/>
    <x v="33"/>
    <n v="1.9850000000000001"/>
  </r>
  <r>
    <x v="18"/>
    <x v="34"/>
    <n v="2.0859999999999999"/>
  </r>
  <r>
    <x v="18"/>
    <x v="35"/>
    <n v="2.2210000000000001"/>
  </r>
  <r>
    <x v="18"/>
    <x v="36"/>
    <n v="2.4590000000000001"/>
  </r>
  <r>
    <x v="18"/>
    <x v="37"/>
    <n v="2.7349999999999999"/>
  </r>
  <r>
    <x v="18"/>
    <x v="38"/>
    <n v="3.1230000000000002"/>
  </r>
  <r>
    <x v="18"/>
    <x v="39"/>
    <n v="3.448"/>
  </r>
  <r>
    <x v="19"/>
    <x v="0"/>
    <n v="3.589"/>
  </r>
  <r>
    <x v="19"/>
    <x v="1"/>
    <n v="3.44"/>
  </r>
  <r>
    <x v="19"/>
    <x v="2"/>
    <n v="3.8130000000000002"/>
  </r>
  <r>
    <x v="19"/>
    <x v="3"/>
    <n v="3.609"/>
  </r>
  <r>
    <x v="19"/>
    <x v="4"/>
    <n v="3.7519999999999998"/>
  </r>
  <r>
    <x v="19"/>
    <x v="5"/>
    <n v="4.0590000000000002"/>
  </r>
  <r>
    <x v="19"/>
    <x v="6"/>
    <n v="3.97"/>
  </r>
  <r>
    <x v="19"/>
    <x v="7"/>
    <n v="4.3230000000000004"/>
  </r>
  <r>
    <x v="19"/>
    <x v="8"/>
    <n v="4.5979999999999999"/>
  </r>
  <r>
    <x v="19"/>
    <x v="9"/>
    <n v="4.7160000000000002"/>
  </r>
  <r>
    <x v="19"/>
    <x v="10"/>
    <n v="4.8680000000000003"/>
  </r>
  <r>
    <x v="19"/>
    <x v="11"/>
    <n v="5.343"/>
  </r>
  <r>
    <x v="19"/>
    <x v="12"/>
    <n v="5.6429999999999998"/>
  </r>
  <r>
    <x v="19"/>
    <x v="13"/>
    <n v="5.734"/>
  </r>
  <r>
    <x v="19"/>
    <x v="14"/>
    <n v="5.97"/>
  </r>
  <r>
    <x v="19"/>
    <x v="15"/>
    <n v="6.702"/>
  </r>
  <r>
    <x v="19"/>
    <x v="16"/>
    <n v="7.375"/>
  </r>
  <r>
    <x v="19"/>
    <x v="17"/>
    <n v="7.9169999999999998"/>
  </r>
  <r>
    <x v="19"/>
    <x v="18"/>
    <n v="8.49"/>
  </r>
  <r>
    <x v="19"/>
    <x v="19"/>
    <n v="8.2690000000000001"/>
  </r>
  <r>
    <x v="19"/>
    <x v="20"/>
    <n v="8.3849999999999998"/>
  </r>
  <r>
    <x v="19"/>
    <x v="21"/>
    <n v="8.1549999999999994"/>
  </r>
  <r>
    <x v="19"/>
    <x v="22"/>
    <n v="7.9169999999999998"/>
  </r>
  <r>
    <x v="19"/>
    <x v="23"/>
    <n v="8.0920000000000005"/>
  </r>
  <r>
    <x v="19"/>
    <x v="24"/>
    <n v="8.7850000000000001"/>
  </r>
  <r>
    <x v="19"/>
    <x v="25"/>
    <n v="9.5730000000000004"/>
  </r>
  <r>
    <x v="19"/>
    <x v="26"/>
    <n v="11.52"/>
  </r>
  <r>
    <x v="19"/>
    <x v="27"/>
    <n v="13.215999999999999"/>
  </r>
  <r>
    <x v="19"/>
    <x v="28"/>
    <n v="16.792000000000002"/>
  </r>
  <r>
    <x v="19"/>
    <x v="29"/>
    <n v="17.463999999999999"/>
  </r>
  <r>
    <x v="19"/>
    <x v="30"/>
    <n v="19.786000000000001"/>
  </r>
  <r>
    <x v="19"/>
    <x v="31"/>
    <n v="24.120999999999999"/>
  </r>
  <r>
    <x v="19"/>
    <x v="32"/>
    <n v="27.265000000000001"/>
  </r>
  <r>
    <x v="19"/>
    <x v="33"/>
    <n v="30.824000000000002"/>
  </r>
  <r>
    <x v="19"/>
    <x v="34"/>
    <n v="34.082999999999998"/>
  </r>
  <r>
    <x v="19"/>
    <x v="35"/>
    <n v="37.313000000000002"/>
  </r>
  <r>
    <x v="19"/>
    <x v="36"/>
    <n v="40.779000000000003"/>
  </r>
  <r>
    <x v="19"/>
    <x v="37"/>
    <n v="44.670999999999999"/>
  </r>
  <r>
    <x v="19"/>
    <x v="38"/>
    <n v="49.255000000000003"/>
  </r>
  <r>
    <x v="19"/>
    <x v="39"/>
    <n v="54.31"/>
  </r>
  <r>
    <x v="20"/>
    <x v="0"/>
    <s v="n/a"/>
  </r>
  <r>
    <x v="20"/>
    <x v="1"/>
    <s v="n/a"/>
  </r>
  <r>
    <x v="20"/>
    <x v="2"/>
    <s v="n/a"/>
  </r>
  <r>
    <x v="20"/>
    <x v="3"/>
    <s v="n/a"/>
  </r>
  <r>
    <x v="20"/>
    <x v="4"/>
    <s v="n/a"/>
  </r>
  <r>
    <x v="20"/>
    <x v="5"/>
    <s v="n/a"/>
  </r>
  <r>
    <x v="20"/>
    <x v="6"/>
    <s v="n/a"/>
  </r>
  <r>
    <x v="20"/>
    <x v="7"/>
    <s v="n/a"/>
  </r>
  <r>
    <x v="20"/>
    <x v="8"/>
    <s v="n/a"/>
  </r>
  <r>
    <x v="20"/>
    <x v="9"/>
    <s v="n/a"/>
  </r>
  <r>
    <x v="20"/>
    <x v="10"/>
    <s v="n/a"/>
  </r>
  <r>
    <x v="20"/>
    <x v="11"/>
    <s v="n/a"/>
  </r>
  <r>
    <x v="20"/>
    <x v="12"/>
    <s v="n/a"/>
  </r>
  <r>
    <x v="20"/>
    <x v="13"/>
    <s v="n/a"/>
  </r>
  <r>
    <x v="20"/>
    <x v="14"/>
    <s v="n/a"/>
  </r>
  <r>
    <x v="20"/>
    <x v="15"/>
    <s v="n/a"/>
  </r>
  <r>
    <x v="20"/>
    <x v="16"/>
    <s v="n/a"/>
  </r>
  <r>
    <x v="20"/>
    <x v="17"/>
    <s v="n/a"/>
  </r>
  <r>
    <x v="20"/>
    <x v="18"/>
    <n v="5.2809999999999997"/>
  </r>
  <r>
    <x v="20"/>
    <x v="19"/>
    <n v="5.766"/>
  </r>
  <r>
    <x v="20"/>
    <x v="20"/>
    <n v="5.5540000000000003"/>
  </r>
  <r>
    <x v="20"/>
    <x v="21"/>
    <n v="5.7839999999999998"/>
  </r>
  <r>
    <x v="20"/>
    <x v="22"/>
    <n v="6.7110000000000003"/>
  </r>
  <r>
    <x v="20"/>
    <x v="23"/>
    <n v="8.4770000000000003"/>
  </r>
  <r>
    <x v="20"/>
    <x v="24"/>
    <n v="10.157"/>
  </r>
  <r>
    <x v="20"/>
    <x v="25"/>
    <n v="10.935"/>
  </r>
  <r>
    <x v="20"/>
    <x v="26"/>
    <n v="12.46"/>
  </r>
  <r>
    <x v="20"/>
    <x v="27"/>
    <n v="15.323"/>
  </r>
  <r>
    <x v="20"/>
    <x v="28"/>
    <n v="18.712"/>
  </r>
  <r>
    <x v="20"/>
    <x v="29"/>
    <n v="17.265000000000001"/>
  </r>
  <r>
    <x v="20"/>
    <x v="30"/>
    <n v="16.847000000000001"/>
  </r>
  <r>
    <x v="20"/>
    <x v="31"/>
    <n v="18.318000000000001"/>
  </r>
  <r>
    <x v="20"/>
    <x v="32"/>
    <n v="16.905999999999999"/>
  </r>
  <r>
    <x v="20"/>
    <x v="33"/>
    <n v="17.914000000000001"/>
  </r>
  <r>
    <x v="20"/>
    <x v="34"/>
    <n v="18.984999999999999"/>
  </r>
  <r>
    <x v="20"/>
    <x v="35"/>
    <n v="20.474"/>
  </r>
  <r>
    <x v="20"/>
    <x v="36"/>
    <n v="22.053000000000001"/>
  </r>
  <r>
    <x v="20"/>
    <x v="37"/>
    <n v="23.974"/>
  </r>
  <r>
    <x v="20"/>
    <x v="38"/>
    <n v="26.021000000000001"/>
  </r>
  <r>
    <x v="20"/>
    <x v="39"/>
    <n v="28.222000000000001"/>
  </r>
  <r>
    <x v="21"/>
    <x v="0"/>
    <n v="1.208"/>
  </r>
  <r>
    <x v="21"/>
    <x v="1"/>
    <n v="1.0660000000000001"/>
  </r>
  <r>
    <x v="21"/>
    <x v="2"/>
    <n v="1.125"/>
  </r>
  <r>
    <x v="21"/>
    <x v="3"/>
    <n v="1.2430000000000001"/>
  </r>
  <r>
    <x v="21"/>
    <x v="4"/>
    <n v="1.234"/>
  </r>
  <r>
    <x v="21"/>
    <x v="5"/>
    <n v="1.149"/>
  </r>
  <r>
    <x v="21"/>
    <x v="6"/>
    <n v="1.5580000000000001"/>
  </r>
  <r>
    <x v="21"/>
    <x v="7"/>
    <n v="2.4409999999999998"/>
  </r>
  <r>
    <x v="21"/>
    <x v="8"/>
    <n v="3.17"/>
  </r>
  <r>
    <x v="21"/>
    <x v="9"/>
    <n v="3.5390000000000001"/>
  </r>
  <r>
    <x v="21"/>
    <x v="10"/>
    <n v="4.1920000000000002"/>
  </r>
  <r>
    <x v="21"/>
    <x v="11"/>
    <n v="4.1100000000000003"/>
  </r>
  <r>
    <x v="21"/>
    <x v="12"/>
    <n v="4.2119999999999997"/>
  </r>
  <r>
    <x v="21"/>
    <x v="13"/>
    <n v="4.4580000000000002"/>
  </r>
  <r>
    <x v="21"/>
    <x v="14"/>
    <n v="4.3719999999999999"/>
  </r>
  <r>
    <x v="21"/>
    <x v="15"/>
    <n v="4.8730000000000002"/>
  </r>
  <r>
    <x v="21"/>
    <x v="16"/>
    <n v="5.0510000000000002"/>
  </r>
  <r>
    <x v="21"/>
    <x v="17"/>
    <n v="5.3150000000000004"/>
  </r>
  <r>
    <x v="21"/>
    <x v="18"/>
    <n v="5.58"/>
  </r>
  <r>
    <x v="21"/>
    <x v="19"/>
    <n v="6.0289999999999999"/>
  </r>
  <r>
    <x v="21"/>
    <x v="20"/>
    <n v="5.8040000000000003"/>
  </r>
  <r>
    <x v="21"/>
    <x v="21"/>
    <n v="5.516"/>
  </r>
  <r>
    <x v="21"/>
    <x v="22"/>
    <n v="5.4560000000000004"/>
  </r>
  <r>
    <x v="21"/>
    <x v="23"/>
    <n v="7.5380000000000003"/>
  </r>
  <r>
    <x v="21"/>
    <x v="24"/>
    <n v="8.9689999999999994"/>
  </r>
  <r>
    <x v="21"/>
    <x v="25"/>
    <n v="10.026999999999999"/>
  </r>
  <r>
    <x v="21"/>
    <x v="26"/>
    <n v="10.164999999999999"/>
  </r>
  <r>
    <x v="21"/>
    <x v="27"/>
    <n v="10.942"/>
  </r>
  <r>
    <x v="21"/>
    <x v="28"/>
    <n v="11.196999999999999"/>
  </r>
  <r>
    <x v="21"/>
    <x v="29"/>
    <n v="10.156000000000001"/>
  </r>
  <r>
    <x v="21"/>
    <x v="30"/>
    <n v="13.755000000000001"/>
  </r>
  <r>
    <x v="21"/>
    <x v="31"/>
    <n v="15.334"/>
  </r>
  <r>
    <x v="21"/>
    <x v="32"/>
    <n v="14.552"/>
  </r>
  <r>
    <x v="21"/>
    <x v="33"/>
    <n v="14.804"/>
  </r>
  <r>
    <x v="21"/>
    <x v="34"/>
    <n v="16.303999999999998"/>
  </r>
  <r>
    <x v="21"/>
    <x v="35"/>
    <n v="17.736000000000001"/>
  </r>
  <r>
    <x v="21"/>
    <x v="36"/>
    <n v="19.062000000000001"/>
  </r>
  <r>
    <x v="21"/>
    <x v="37"/>
    <n v="20.855"/>
  </r>
  <r>
    <x v="21"/>
    <x v="38"/>
    <n v="22.824999999999999"/>
  </r>
  <r>
    <x v="21"/>
    <x v="39"/>
    <n v="24.876000000000001"/>
  </r>
  <r>
    <x v="22"/>
    <x v="0"/>
    <n v="148.916"/>
  </r>
  <r>
    <x v="22"/>
    <x v="1"/>
    <n v="171.142"/>
  </r>
  <r>
    <x v="22"/>
    <x v="2"/>
    <n v="182.97200000000001"/>
  </r>
  <r>
    <x v="22"/>
    <x v="3"/>
    <n v="146.703"/>
  </r>
  <r>
    <x v="22"/>
    <x v="4"/>
    <n v="145.99299999999999"/>
  </r>
  <r>
    <x v="22"/>
    <x v="5"/>
    <n v="231.75800000000001"/>
  </r>
  <r>
    <x v="22"/>
    <x v="6"/>
    <n v="268.84800000000001"/>
  </r>
  <r>
    <x v="22"/>
    <x v="7"/>
    <n v="292.62599999999998"/>
  </r>
  <r>
    <x v="22"/>
    <x v="8"/>
    <n v="326.904"/>
  </r>
  <r>
    <x v="22"/>
    <x v="9"/>
    <n v="448.76799999999997"/>
  </r>
  <r>
    <x v="22"/>
    <x v="10"/>
    <n v="465.00599999999997"/>
  </r>
  <r>
    <x v="22"/>
    <x v="11"/>
    <n v="407.73"/>
  </r>
  <r>
    <x v="22"/>
    <x v="12"/>
    <n v="390.58800000000002"/>
  </r>
  <r>
    <x v="22"/>
    <x v="13"/>
    <n v="438.3"/>
  </r>
  <r>
    <x v="22"/>
    <x v="14"/>
    <n v="546.49"/>
  </r>
  <r>
    <x v="22"/>
    <x v="15"/>
    <n v="769.74099999999999"/>
  </r>
  <r>
    <x v="22"/>
    <x v="16"/>
    <n v="840.05200000000002"/>
  </r>
  <r>
    <x v="22"/>
    <x v="17"/>
    <n v="871.524"/>
  </r>
  <r>
    <x v="22"/>
    <x v="18"/>
    <n v="844.12699999999995"/>
  </r>
  <r>
    <x v="22"/>
    <x v="19"/>
    <n v="586.92200000000003"/>
  </r>
  <r>
    <x v="22"/>
    <x v="20"/>
    <n v="644.73400000000004"/>
  </r>
  <r>
    <x v="22"/>
    <x v="21"/>
    <n v="554.18499999999995"/>
  </r>
  <r>
    <x v="22"/>
    <x v="22"/>
    <n v="506.04300000000001"/>
  </r>
  <r>
    <x v="22"/>
    <x v="23"/>
    <n v="552.38300000000004"/>
  </r>
  <r>
    <x v="22"/>
    <x v="24"/>
    <n v="663.73400000000004"/>
  </r>
  <r>
    <x v="22"/>
    <x v="25"/>
    <n v="882.04399999999998"/>
  </r>
  <r>
    <x v="22"/>
    <x v="26"/>
    <n v="1089.2550000000001"/>
  </r>
  <r>
    <x v="22"/>
    <x v="27"/>
    <n v="1366.8530000000001"/>
  </r>
  <r>
    <x v="22"/>
    <x v="28"/>
    <n v="1653.539"/>
  </r>
  <r>
    <x v="22"/>
    <x v="29"/>
    <n v="1622.3109999999999"/>
  </r>
  <r>
    <x v="22"/>
    <x v="30"/>
    <n v="2142.9050000000002"/>
  </r>
  <r>
    <x v="22"/>
    <x v="31"/>
    <n v="2474.636"/>
  </r>
  <r>
    <x v="22"/>
    <x v="32"/>
    <n v="2247.7449999999999"/>
  </r>
  <r>
    <x v="22"/>
    <x v="33"/>
    <n v="2246.0369999999998"/>
  </r>
  <r>
    <x v="22"/>
    <x v="34"/>
    <n v="2244.1309999999999"/>
  </r>
  <r>
    <x v="22"/>
    <x v="35"/>
    <n v="2356.7759999999998"/>
  </r>
  <r>
    <x v="22"/>
    <x v="36"/>
    <n v="2468.7330000000002"/>
  </r>
  <r>
    <x v="22"/>
    <x v="37"/>
    <n v="2597.6410000000001"/>
  </r>
  <r>
    <x v="22"/>
    <x v="38"/>
    <n v="2739.377"/>
  </r>
  <r>
    <x v="22"/>
    <x v="39"/>
    <n v="2892.4479999999999"/>
  </r>
  <r>
    <x v="23"/>
    <x v="0"/>
    <s v="n/a"/>
  </r>
  <r>
    <x v="23"/>
    <x v="1"/>
    <s v="n/a"/>
  </r>
  <r>
    <x v="23"/>
    <x v="2"/>
    <s v="n/a"/>
  </r>
  <r>
    <x v="23"/>
    <x v="3"/>
    <s v="n/a"/>
  </r>
  <r>
    <x v="23"/>
    <x v="4"/>
    <s v="n/a"/>
  </r>
  <r>
    <x v="23"/>
    <x v="5"/>
    <n v="3.9940000000000002"/>
  </r>
  <r>
    <x v="23"/>
    <x v="6"/>
    <n v="2.4350000000000001"/>
  </r>
  <r>
    <x v="23"/>
    <x v="7"/>
    <n v="2.7970000000000002"/>
  </r>
  <r>
    <x v="23"/>
    <x v="8"/>
    <n v="2.6619999999999999"/>
  </r>
  <r>
    <x v="23"/>
    <x v="9"/>
    <n v="2.9860000000000002"/>
  </r>
  <r>
    <x v="23"/>
    <x v="10"/>
    <n v="3.52"/>
  </r>
  <r>
    <x v="23"/>
    <x v="11"/>
    <n v="3.7010000000000001"/>
  </r>
  <r>
    <x v="23"/>
    <x v="12"/>
    <n v="4.1849999999999996"/>
  </r>
  <r>
    <x v="23"/>
    <x v="13"/>
    <n v="4.1059999999999999"/>
  </r>
  <r>
    <x v="23"/>
    <x v="14"/>
    <n v="4.0869999999999997"/>
  </r>
  <r>
    <x v="23"/>
    <x v="15"/>
    <n v="4.734"/>
  </r>
  <r>
    <x v="23"/>
    <x v="16"/>
    <n v="5.1150000000000002"/>
  </r>
  <r>
    <x v="23"/>
    <x v="17"/>
    <n v="5.1970000000000001"/>
  </r>
  <r>
    <x v="23"/>
    <x v="18"/>
    <n v="4.05"/>
  </r>
  <r>
    <x v="23"/>
    <x v="19"/>
    <n v="4.5999999999999996"/>
  </r>
  <r>
    <x v="23"/>
    <x v="20"/>
    <n v="6.0010000000000003"/>
  </r>
  <r>
    <x v="23"/>
    <x v="21"/>
    <n v="5.601"/>
  </r>
  <r>
    <x v="23"/>
    <x v="22"/>
    <n v="5.843"/>
  </r>
  <r>
    <x v="23"/>
    <x v="23"/>
    <n v="6.5570000000000004"/>
  </r>
  <r>
    <x v="23"/>
    <x v="24"/>
    <n v="7.8719999999999999"/>
  </r>
  <r>
    <x v="23"/>
    <x v="25"/>
    <n v="9.5310000000000006"/>
  </r>
  <r>
    <x v="23"/>
    <x v="26"/>
    <n v="11.471"/>
  </r>
  <r>
    <x v="23"/>
    <x v="27"/>
    <n v="12.247999999999999"/>
  </r>
  <r>
    <x v="23"/>
    <x v="28"/>
    <n v="14.417"/>
  </r>
  <r>
    <x v="23"/>
    <x v="29"/>
    <n v="10.733000000000001"/>
  </r>
  <r>
    <x v="23"/>
    <x v="30"/>
    <n v="12.371"/>
  </r>
  <r>
    <x v="23"/>
    <x v="31"/>
    <n v="16.693000000000001"/>
  </r>
  <r>
    <x v="23"/>
    <x v="32"/>
    <n v="16.952000000000002"/>
  </r>
  <r>
    <x v="23"/>
    <x v="33"/>
    <n v="16.109000000000002"/>
  </r>
  <r>
    <x v="23"/>
    <x v="34"/>
    <n v="17.425999999999998"/>
  </r>
  <r>
    <x v="23"/>
    <x v="35"/>
    <n v="17.536000000000001"/>
  </r>
  <r>
    <x v="23"/>
    <x v="36"/>
    <n v="17.853999999999999"/>
  </r>
  <r>
    <x v="23"/>
    <x v="37"/>
    <n v="18.059999999999999"/>
  </r>
  <r>
    <x v="23"/>
    <x v="38"/>
    <n v="19.132999999999999"/>
  </r>
  <r>
    <x v="23"/>
    <x v="39"/>
    <n v="19.829000000000001"/>
  </r>
  <r>
    <x v="24"/>
    <x v="0"/>
    <n v="26.68"/>
  </r>
  <r>
    <x v="24"/>
    <x v="1"/>
    <n v="28.777000000000001"/>
  </r>
  <r>
    <x v="24"/>
    <x v="2"/>
    <n v="30.013999999999999"/>
  </r>
  <r>
    <x v="24"/>
    <x v="3"/>
    <n v="30.843"/>
  </r>
  <r>
    <x v="24"/>
    <x v="4"/>
    <n v="32.762999999999998"/>
  </r>
  <r>
    <x v="24"/>
    <x v="5"/>
    <n v="28.052"/>
  </r>
  <r>
    <x v="24"/>
    <x v="6"/>
    <n v="24.827000000000002"/>
  </r>
  <r>
    <x v="24"/>
    <x v="7"/>
    <n v="28.779"/>
  </r>
  <r>
    <x v="24"/>
    <x v="8"/>
    <n v="47.030999999999999"/>
  </r>
  <r>
    <x v="24"/>
    <x v="9"/>
    <n v="47.899000000000001"/>
  </r>
  <r>
    <x v="24"/>
    <x v="10"/>
    <n v="21.119"/>
  </r>
  <r>
    <x v="24"/>
    <x v="11"/>
    <n v="2.069"/>
  </r>
  <r>
    <x v="24"/>
    <x v="12"/>
    <n v="8.3979999999999997"/>
  </r>
  <r>
    <x v="24"/>
    <x v="13"/>
    <n v="4.5579999999999998"/>
  </r>
  <r>
    <x v="24"/>
    <x v="14"/>
    <n v="8.0129999999999999"/>
  </r>
  <r>
    <x v="24"/>
    <x v="15"/>
    <n v="13.422000000000001"/>
  </r>
  <r>
    <x v="24"/>
    <x v="16"/>
    <n v="10.14"/>
  </r>
  <r>
    <x v="24"/>
    <x v="17"/>
    <n v="10.616"/>
  </r>
  <r>
    <x v="24"/>
    <x v="18"/>
    <n v="13.154999999999999"/>
  </r>
  <r>
    <x v="24"/>
    <x v="19"/>
    <n v="13.29"/>
  </r>
  <r>
    <x v="24"/>
    <x v="20"/>
    <n v="12.944000000000001"/>
  </r>
  <r>
    <x v="24"/>
    <x v="21"/>
    <n v="13.875"/>
  </r>
  <r>
    <x v="24"/>
    <x v="22"/>
    <n v="16.026"/>
  </r>
  <r>
    <x v="24"/>
    <x v="23"/>
    <n v="20.706"/>
  </r>
  <r>
    <x v="24"/>
    <x v="24"/>
    <n v="25.315999999999999"/>
  </r>
  <r>
    <x v="24"/>
    <x v="25"/>
    <n v="28.971"/>
  </r>
  <r>
    <x v="24"/>
    <x v="26"/>
    <n v="33.244999999999997"/>
  </r>
  <r>
    <x v="24"/>
    <x v="27"/>
    <n v="42.177"/>
  </r>
  <r>
    <x v="24"/>
    <x v="28"/>
    <n v="52.143000000000001"/>
  </r>
  <r>
    <x v="24"/>
    <x v="29"/>
    <n v="48.654000000000003"/>
  </r>
  <r>
    <x v="24"/>
    <x v="30"/>
    <n v="47.837000000000003"/>
  </r>
  <r>
    <x v="24"/>
    <x v="31"/>
    <n v="53.575000000000003"/>
  </r>
  <r>
    <x v="24"/>
    <x v="32"/>
    <n v="51.328000000000003"/>
  </r>
  <r>
    <x v="24"/>
    <x v="33"/>
    <n v="53.045999999999999"/>
  </r>
  <r>
    <x v="24"/>
    <x v="34"/>
    <n v="55.084000000000003"/>
  </r>
  <r>
    <x v="24"/>
    <x v="35"/>
    <n v="57.595999999999997"/>
  </r>
  <r>
    <x v="24"/>
    <x v="36"/>
    <n v="60.628"/>
  </r>
  <r>
    <x v="24"/>
    <x v="37"/>
    <n v="64.680999999999997"/>
  </r>
  <r>
    <x v="24"/>
    <x v="38"/>
    <n v="69.248000000000005"/>
  </r>
  <r>
    <x v="24"/>
    <x v="39"/>
    <n v="74.128"/>
  </r>
  <r>
    <x v="25"/>
    <x v="0"/>
    <n v="2.1219999999999999"/>
  </r>
  <r>
    <x v="25"/>
    <x v="1"/>
    <n v="1.8460000000000001"/>
  </r>
  <r>
    <x v="25"/>
    <x v="2"/>
    <n v="1.72"/>
  </r>
  <r>
    <x v="25"/>
    <x v="3"/>
    <n v="1.571"/>
  </r>
  <r>
    <x v="25"/>
    <x v="4"/>
    <n v="1.405"/>
  </r>
  <r>
    <x v="25"/>
    <x v="5"/>
    <n v="1.5529999999999999"/>
  </r>
  <r>
    <x v="25"/>
    <x v="6"/>
    <n v="2.0369999999999999"/>
  </r>
  <r>
    <x v="25"/>
    <x v="7"/>
    <n v="2.37"/>
  </r>
  <r>
    <x v="25"/>
    <x v="8"/>
    <n v="2.617"/>
  </r>
  <r>
    <x v="25"/>
    <x v="9"/>
    <n v="2.6160000000000001"/>
  </r>
  <r>
    <x v="25"/>
    <x v="10"/>
    <n v="3.1019999999999999"/>
  </r>
  <r>
    <x v="25"/>
    <x v="11"/>
    <n v="3.1360000000000001"/>
  </r>
  <r>
    <x v="25"/>
    <x v="12"/>
    <n v="3.3570000000000002"/>
  </r>
  <r>
    <x v="25"/>
    <x v="13"/>
    <n v="3.2"/>
  </r>
  <r>
    <x v="25"/>
    <x v="14"/>
    <n v="1.925"/>
  </r>
  <r>
    <x v="25"/>
    <x v="15"/>
    <n v="2.38"/>
  </r>
  <r>
    <x v="25"/>
    <x v="16"/>
    <n v="2.5870000000000002"/>
  </r>
  <r>
    <x v="25"/>
    <x v="17"/>
    <n v="2.448"/>
  </r>
  <r>
    <x v="25"/>
    <x v="18"/>
    <n v="2.8050000000000002"/>
  </r>
  <r>
    <x v="25"/>
    <x v="19"/>
    <n v="2.9830000000000001"/>
  </r>
  <r>
    <x v="25"/>
    <x v="20"/>
    <n v="2.633"/>
  </r>
  <r>
    <x v="25"/>
    <x v="21"/>
    <n v="2.8359999999999999"/>
  </r>
  <r>
    <x v="25"/>
    <x v="22"/>
    <n v="3.218"/>
  </r>
  <r>
    <x v="25"/>
    <x v="23"/>
    <n v="4.2119999999999997"/>
  </r>
  <r>
    <x v="25"/>
    <x v="24"/>
    <n v="4.843"/>
  </r>
  <r>
    <x v="25"/>
    <x v="25"/>
    <n v="5.4740000000000002"/>
  </r>
  <r>
    <x v="25"/>
    <x v="26"/>
    <n v="5.82"/>
  </r>
  <r>
    <x v="25"/>
    <x v="27"/>
    <n v="6.7619999999999996"/>
  </r>
  <r>
    <x v="25"/>
    <x v="28"/>
    <n v="8.3930000000000007"/>
  </r>
  <r>
    <x v="25"/>
    <x v="29"/>
    <n v="8.3689999999999998"/>
  </r>
  <r>
    <x v="25"/>
    <x v="30"/>
    <n v="9.1359999999999992"/>
  </r>
  <r>
    <x v="25"/>
    <x v="31"/>
    <n v="10.472"/>
  </r>
  <r>
    <x v="25"/>
    <x v="32"/>
    <n v="11.032"/>
  </r>
  <r>
    <x v="25"/>
    <x v="33"/>
    <n v="12.042"/>
  </r>
  <r>
    <x v="25"/>
    <x v="34"/>
    <n v="13.382"/>
  </r>
  <r>
    <x v="25"/>
    <x v="35"/>
    <n v="14.833"/>
  </r>
  <r>
    <x v="25"/>
    <x v="36"/>
    <n v="16.388000000000002"/>
  </r>
  <r>
    <x v="25"/>
    <x v="37"/>
    <n v="18.134"/>
  </r>
  <r>
    <x v="25"/>
    <x v="38"/>
    <n v="20.021999999999998"/>
  </r>
  <r>
    <x v="25"/>
    <x v="39"/>
    <n v="22.081"/>
  </r>
  <r>
    <x v="26"/>
    <x v="0"/>
    <n v="1.1679999999999999"/>
  </r>
  <r>
    <x v="26"/>
    <x v="1"/>
    <n v="1.2150000000000001"/>
  </r>
  <r>
    <x v="26"/>
    <x v="2"/>
    <n v="1.2829999999999999"/>
  </r>
  <r>
    <x v="26"/>
    <x v="3"/>
    <n v="1.359"/>
  </r>
  <r>
    <x v="26"/>
    <x v="4"/>
    <n v="1.2350000000000001"/>
  </r>
  <r>
    <x v="26"/>
    <x v="5"/>
    <n v="1.4379999999999999"/>
  </r>
  <r>
    <x v="26"/>
    <x v="6"/>
    <n v="1.514"/>
  </r>
  <r>
    <x v="26"/>
    <x v="7"/>
    <n v="1.427"/>
  </r>
  <r>
    <x v="26"/>
    <x v="8"/>
    <n v="1.337"/>
  </r>
  <r>
    <x v="26"/>
    <x v="9"/>
    <n v="1.389"/>
  </r>
  <r>
    <x v="26"/>
    <x v="10"/>
    <n v="1.389"/>
  </r>
  <r>
    <x v="26"/>
    <x v="11"/>
    <n v="1.4339999999999999"/>
  </r>
  <r>
    <x v="26"/>
    <x v="12"/>
    <n v="1.329"/>
  </r>
  <r>
    <x v="26"/>
    <x v="13"/>
    <n v="1.1519999999999999"/>
  </r>
  <r>
    <x v="26"/>
    <x v="14"/>
    <n v="1.1359999999999999"/>
  </r>
  <r>
    <x v="26"/>
    <x v="15"/>
    <n v="1.228"/>
  </r>
  <r>
    <x v="26"/>
    <x v="16"/>
    <n v="1.0669999999999999"/>
  </r>
  <r>
    <x v="26"/>
    <x v="17"/>
    <n v="1.194"/>
  </r>
  <r>
    <x v="26"/>
    <x v="18"/>
    <n v="1.097"/>
  </r>
  <r>
    <x v="26"/>
    <x v="19"/>
    <n v="0.99199999999999999"/>
  </r>
  <r>
    <x v="26"/>
    <x v="20"/>
    <n v="0.87"/>
  </r>
  <r>
    <x v="26"/>
    <x v="21"/>
    <n v="0.877"/>
  </r>
  <r>
    <x v="26"/>
    <x v="22"/>
    <n v="0.82499999999999996"/>
  </r>
  <r>
    <x v="26"/>
    <x v="23"/>
    <n v="0.78500000000000003"/>
  </r>
  <r>
    <x v="26"/>
    <x v="24"/>
    <n v="0.91500000000000004"/>
  </r>
  <r>
    <x v="26"/>
    <x v="25"/>
    <n v="1.117"/>
  </r>
  <r>
    <x v="26"/>
    <x v="26"/>
    <n v="1.2729999999999999"/>
  </r>
  <r>
    <x v="26"/>
    <x v="27"/>
    <n v="1.3560000000000001"/>
  </r>
  <r>
    <x v="26"/>
    <x v="28"/>
    <n v="1.6120000000000001"/>
  </r>
  <r>
    <x v="26"/>
    <x v="29"/>
    <n v="1.7749999999999999"/>
  </r>
  <r>
    <x v="26"/>
    <x v="30"/>
    <n v="2.032"/>
  </r>
  <r>
    <x v="26"/>
    <x v="31"/>
    <n v="2.371"/>
  </r>
  <r>
    <x v="26"/>
    <x v="32"/>
    <n v="2.5099999999999998"/>
  </r>
  <r>
    <x v="26"/>
    <x v="33"/>
    <n v="2.7229999999999999"/>
  </r>
  <r>
    <x v="26"/>
    <x v="34"/>
    <n v="3.0369999999999999"/>
  </r>
  <r>
    <x v="26"/>
    <x v="35"/>
    <n v="3.3140000000000001"/>
  </r>
  <r>
    <x v="26"/>
    <x v="36"/>
    <n v="3.56"/>
  </r>
  <r>
    <x v="26"/>
    <x v="37"/>
    <n v="3.8490000000000002"/>
  </r>
  <r>
    <x v="26"/>
    <x v="38"/>
    <n v="4.1980000000000004"/>
  </r>
  <r>
    <x v="26"/>
    <x v="39"/>
    <n v="4.5490000000000004"/>
  </r>
  <r>
    <x v="27"/>
    <x v="0"/>
    <n v="0.157"/>
  </r>
  <r>
    <x v="27"/>
    <x v="1"/>
    <n v="0.154"/>
  </r>
  <r>
    <x v="27"/>
    <x v="2"/>
    <n v="0.155"/>
  </r>
  <r>
    <x v="27"/>
    <x v="3"/>
    <n v="0.152"/>
  </r>
  <r>
    <x v="27"/>
    <x v="4"/>
    <n v="0.14499999999999999"/>
  </r>
  <r>
    <x v="27"/>
    <x v="5"/>
    <n v="0.152"/>
  </r>
  <r>
    <x v="27"/>
    <x v="6"/>
    <n v="0.21"/>
  </r>
  <r>
    <x v="27"/>
    <x v="7"/>
    <n v="0.26"/>
  </r>
  <r>
    <x v="27"/>
    <x v="8"/>
    <n v="0.29199999999999998"/>
  </r>
  <r>
    <x v="27"/>
    <x v="9"/>
    <n v="0.29499999999999998"/>
  </r>
  <r>
    <x v="27"/>
    <x v="10"/>
    <n v="0.33900000000000002"/>
  </r>
  <r>
    <x v="27"/>
    <x v="11"/>
    <n v="0.35299999999999998"/>
  </r>
  <r>
    <x v="27"/>
    <x v="12"/>
    <n v="0.39500000000000002"/>
  </r>
  <r>
    <x v="27"/>
    <x v="13"/>
    <n v="0.39800000000000002"/>
  </r>
  <r>
    <x v="27"/>
    <x v="14"/>
    <n v="0.44800000000000001"/>
  </r>
  <r>
    <x v="27"/>
    <x v="15"/>
    <n v="0.53600000000000003"/>
  </r>
  <r>
    <x v="27"/>
    <x v="16"/>
    <n v="0.55300000000000005"/>
  </r>
  <r>
    <x v="27"/>
    <x v="17"/>
    <n v="0.54"/>
  </r>
  <r>
    <x v="27"/>
    <x v="18"/>
    <n v="0.57499999999999996"/>
  </r>
  <r>
    <x v="27"/>
    <x v="19"/>
    <n v="0.65200000000000002"/>
  </r>
  <r>
    <x v="27"/>
    <x v="20"/>
    <n v="0.58899999999999997"/>
  </r>
  <r>
    <x v="27"/>
    <x v="21"/>
    <n v="0.61599999999999999"/>
  </r>
  <r>
    <x v="27"/>
    <x v="22"/>
    <n v="0.67900000000000005"/>
  </r>
  <r>
    <x v="27"/>
    <x v="23"/>
    <n v="0.89100000000000001"/>
  </r>
  <r>
    <x v="27"/>
    <x v="24"/>
    <n v="1.0229999999999999"/>
  </r>
  <r>
    <x v="27"/>
    <x v="25"/>
    <n v="1.0900000000000001"/>
  </r>
  <r>
    <x v="27"/>
    <x v="26"/>
    <n v="1.238"/>
  </r>
  <r>
    <x v="27"/>
    <x v="27"/>
    <n v="1.516"/>
  </r>
  <r>
    <x v="27"/>
    <x v="28"/>
    <n v="1.798"/>
  </r>
  <r>
    <x v="27"/>
    <x v="29"/>
    <n v="1.716"/>
  </r>
  <r>
    <x v="27"/>
    <x v="30"/>
    <n v="1.667"/>
  </r>
  <r>
    <x v="27"/>
    <x v="31"/>
    <n v="1.867"/>
  </r>
  <r>
    <x v="27"/>
    <x v="32"/>
    <n v="1.756"/>
  </r>
  <r>
    <x v="27"/>
    <x v="33"/>
    <n v="1.861"/>
  </r>
  <r>
    <x v="27"/>
    <x v="34"/>
    <n v="1.9750000000000001"/>
  </r>
  <r>
    <x v="27"/>
    <x v="35"/>
    <n v="2.11"/>
  </r>
  <r>
    <x v="27"/>
    <x v="36"/>
    <n v="2.2690000000000001"/>
  </r>
  <r>
    <x v="27"/>
    <x v="37"/>
    <n v="2.452"/>
  </r>
  <r>
    <x v="27"/>
    <x v="38"/>
    <n v="2.6589999999999998"/>
  </r>
  <r>
    <x v="27"/>
    <x v="39"/>
    <n v="2.835"/>
  </r>
  <r>
    <x v="28"/>
    <x v="0"/>
    <s v="n/a"/>
  </r>
  <r>
    <x v="28"/>
    <x v="1"/>
    <s v="n/a"/>
  </r>
  <r>
    <x v="28"/>
    <x v="2"/>
    <s v="n/a"/>
  </r>
  <r>
    <x v="28"/>
    <x v="3"/>
    <s v="n/a"/>
  </r>
  <r>
    <x v="28"/>
    <x v="4"/>
    <s v="n/a"/>
  </r>
  <r>
    <x v="28"/>
    <x v="5"/>
    <s v="n/a"/>
  </r>
  <r>
    <x v="28"/>
    <x v="6"/>
    <n v="0.20499999999999999"/>
  </r>
  <r>
    <x v="28"/>
    <x v="7"/>
    <n v="0.14099999999999999"/>
  </r>
  <r>
    <x v="28"/>
    <x v="8"/>
    <n v="0.27600000000000002"/>
  </r>
  <r>
    <x v="28"/>
    <x v="9"/>
    <n v="0.34599999999999997"/>
  </r>
  <r>
    <x v="28"/>
    <x v="10"/>
    <n v="0.89900000000000002"/>
  </r>
  <r>
    <x v="28"/>
    <x v="11"/>
    <n v="2.0110000000000001"/>
  </r>
  <r>
    <x v="28"/>
    <x v="12"/>
    <n v="2.4390000000000001"/>
  </r>
  <r>
    <x v="28"/>
    <x v="13"/>
    <n v="2.427"/>
  </r>
  <r>
    <x v="28"/>
    <x v="14"/>
    <n v="2.7650000000000001"/>
  </r>
  <r>
    <x v="28"/>
    <x v="15"/>
    <n v="3.419"/>
  </r>
  <r>
    <x v="28"/>
    <x v="16"/>
    <n v="3.4860000000000002"/>
  </r>
  <r>
    <x v="28"/>
    <x v="17"/>
    <n v="3.3919999999999999"/>
  </r>
  <r>
    <x v="28"/>
    <x v="18"/>
    <n v="3.1059999999999999"/>
  </r>
  <r>
    <x v="28"/>
    <x v="19"/>
    <n v="3.508"/>
  </r>
  <r>
    <x v="28"/>
    <x v="20"/>
    <n v="3.653"/>
  </r>
  <r>
    <x v="28"/>
    <x v="21"/>
    <n v="3.984"/>
  </r>
  <r>
    <x v="28"/>
    <x v="22"/>
    <n v="4.2830000000000004"/>
  </r>
  <r>
    <x v="28"/>
    <x v="23"/>
    <n v="4.657"/>
  </r>
  <r>
    <x v="28"/>
    <x v="24"/>
    <n v="5.3319999999999999"/>
  </r>
  <r>
    <x v="28"/>
    <x v="25"/>
    <n v="6.2930000000000001"/>
  </r>
  <r>
    <x v="28"/>
    <x v="26"/>
    <n v="7.2750000000000004"/>
  </r>
  <r>
    <x v="28"/>
    <x v="27"/>
    <n v="8.6389999999999993"/>
  </r>
  <r>
    <x v="28"/>
    <x v="28"/>
    <n v="10.352"/>
  </r>
  <r>
    <x v="28"/>
    <x v="29"/>
    <n v="10.414"/>
  </r>
  <r>
    <x v="28"/>
    <x v="30"/>
    <n v="11.255000000000001"/>
  </r>
  <r>
    <x v="28"/>
    <x v="31"/>
    <n v="12.89"/>
  </r>
  <r>
    <x v="28"/>
    <x v="32"/>
    <n v="14.134"/>
  </r>
  <r>
    <x v="28"/>
    <x v="33"/>
    <n v="15.510999999999999"/>
  </r>
  <r>
    <x v="28"/>
    <x v="34"/>
    <n v="16.899000000000001"/>
  </r>
  <r>
    <x v="28"/>
    <x v="35"/>
    <n v="18.353000000000002"/>
  </r>
  <r>
    <x v="28"/>
    <x v="36"/>
    <n v="20.082999999999998"/>
  </r>
  <r>
    <x v="28"/>
    <x v="37"/>
    <n v="21.977"/>
  </r>
  <r>
    <x v="28"/>
    <x v="38"/>
    <n v="24.039000000000001"/>
  </r>
  <r>
    <x v="28"/>
    <x v="39"/>
    <n v="26.29"/>
  </r>
  <r>
    <x v="29"/>
    <x v="0"/>
    <n v="7.649"/>
  </r>
  <r>
    <x v="29"/>
    <x v="1"/>
    <n v="8.6649999999999991"/>
  </r>
  <r>
    <x v="29"/>
    <x v="2"/>
    <n v="8.31"/>
  </r>
  <r>
    <x v="29"/>
    <x v="3"/>
    <n v="8.3759999999999994"/>
  </r>
  <r>
    <x v="29"/>
    <x v="4"/>
    <n v="8.8529999999999998"/>
  </r>
  <r>
    <x v="29"/>
    <x v="5"/>
    <n v="9.2460000000000004"/>
  </r>
  <r>
    <x v="29"/>
    <x v="6"/>
    <n v="12.052"/>
  </r>
  <r>
    <x v="29"/>
    <x v="7"/>
    <n v="13.96"/>
  </r>
  <r>
    <x v="29"/>
    <x v="8"/>
    <n v="14.176"/>
  </r>
  <r>
    <x v="29"/>
    <x v="9"/>
    <n v="12.64"/>
  </r>
  <r>
    <x v="29"/>
    <x v="10"/>
    <n v="12.654"/>
  </r>
  <r>
    <x v="29"/>
    <x v="11"/>
    <n v="14.109"/>
  </r>
  <r>
    <x v="29"/>
    <x v="12"/>
    <n v="12.930999999999999"/>
  </r>
  <r>
    <x v="29"/>
    <x v="13"/>
    <n v="13.492000000000001"/>
  </r>
  <r>
    <x v="29"/>
    <x v="14"/>
    <n v="8.9120000000000008"/>
  </r>
  <r>
    <x v="29"/>
    <x v="15"/>
    <n v="9.0359999999999996"/>
  </r>
  <r>
    <x v="29"/>
    <x v="16"/>
    <n v="10.335000000000001"/>
  </r>
  <r>
    <x v="29"/>
    <x v="17"/>
    <n v="10.343"/>
  </r>
  <r>
    <x v="29"/>
    <x v="18"/>
    <n v="9.875"/>
  </r>
  <r>
    <x v="29"/>
    <x v="19"/>
    <n v="10.423999999999999"/>
  </r>
  <r>
    <x v="29"/>
    <x v="20"/>
    <n v="9.2720000000000002"/>
  </r>
  <r>
    <x v="29"/>
    <x v="21"/>
    <n v="9.6379999999999999"/>
  </r>
  <r>
    <x v="29"/>
    <x v="22"/>
    <n v="10.888"/>
  </r>
  <r>
    <x v="29"/>
    <x v="23"/>
    <n v="13.63"/>
  </r>
  <r>
    <x v="29"/>
    <x v="24"/>
    <n v="15.784000000000001"/>
  </r>
  <r>
    <x v="29"/>
    <x v="25"/>
    <n v="16.617000000000001"/>
  </r>
  <r>
    <x v="29"/>
    <x v="26"/>
    <n v="17.97"/>
  </r>
  <r>
    <x v="29"/>
    <x v="27"/>
    <n v="20.460999999999999"/>
  </r>
  <r>
    <x v="29"/>
    <x v="28"/>
    <n v="23.431999999999999"/>
  </r>
  <r>
    <x v="29"/>
    <x v="29"/>
    <n v="23.442"/>
  </r>
  <r>
    <x v="29"/>
    <x v="30"/>
    <n v="23.667000000000002"/>
  </r>
  <r>
    <x v="29"/>
    <x v="31"/>
    <n v="26.611999999999998"/>
  </r>
  <r>
    <x v="29"/>
    <x v="32"/>
    <n v="26.486999999999998"/>
  </r>
  <r>
    <x v="29"/>
    <x v="33"/>
    <n v="29.266999999999999"/>
  </r>
  <r>
    <x v="29"/>
    <x v="34"/>
    <n v="32.162999999999997"/>
  </r>
  <r>
    <x v="29"/>
    <x v="35"/>
    <n v="34.401000000000003"/>
  </r>
  <r>
    <x v="29"/>
    <x v="36"/>
    <n v="37.313000000000002"/>
  </r>
  <r>
    <x v="29"/>
    <x v="37"/>
    <n v="40.463999999999999"/>
  </r>
  <r>
    <x v="29"/>
    <x v="38"/>
    <n v="43.84"/>
  </r>
  <r>
    <x v="29"/>
    <x v="39"/>
    <n v="47.475000000000001"/>
  </r>
  <r>
    <x v="30"/>
    <x v="0"/>
    <n v="274.37"/>
  </r>
  <r>
    <x v="30"/>
    <x v="1"/>
    <n v="306.79399999999998"/>
  </r>
  <r>
    <x v="30"/>
    <x v="2"/>
    <n v="314.16899999999998"/>
  </r>
  <r>
    <x v="30"/>
    <x v="3"/>
    <n v="340.608"/>
  </r>
  <r>
    <x v="30"/>
    <x v="4"/>
    <n v="354.22500000000002"/>
  </r>
  <r>
    <x v="30"/>
    <x v="5"/>
    <n v="362.95800000000003"/>
  </r>
  <r>
    <x v="30"/>
    <x v="6"/>
    <n v="376.38499999999999"/>
  </r>
  <r>
    <x v="30"/>
    <x v="7"/>
    <n v="430.12400000000002"/>
  </r>
  <r>
    <x v="30"/>
    <x v="8"/>
    <n v="508.31599999999997"/>
  </r>
  <r>
    <x v="30"/>
    <x v="9"/>
    <n v="566.83900000000006"/>
  </r>
  <r>
    <x v="30"/>
    <x v="10"/>
    <n v="594.61199999999997"/>
  </r>
  <r>
    <x v="30"/>
    <x v="11"/>
    <n v="610.39099999999996"/>
  </r>
  <r>
    <x v="30"/>
    <x v="12"/>
    <n v="591.33100000000002"/>
  </r>
  <r>
    <x v="30"/>
    <x v="13"/>
    <n v="575.16399999999999"/>
  </r>
  <r>
    <x v="30"/>
    <x v="14"/>
    <n v="575.98299999999995"/>
  </r>
  <r>
    <x v="30"/>
    <x v="15"/>
    <n v="602.00300000000004"/>
  </r>
  <r>
    <x v="30"/>
    <x v="16"/>
    <n v="626.96500000000003"/>
  </r>
  <r>
    <x v="30"/>
    <x v="17"/>
    <n v="650.99300000000005"/>
  </r>
  <r>
    <x v="30"/>
    <x v="18"/>
    <n v="631.44799999999998"/>
  </r>
  <r>
    <x v="30"/>
    <x v="19"/>
    <n v="674.31100000000004"/>
  </r>
  <r>
    <x v="30"/>
    <x v="20"/>
    <n v="739.45100000000002"/>
  </r>
  <r>
    <x v="30"/>
    <x v="21"/>
    <n v="732.73500000000001"/>
  </r>
  <r>
    <x v="30"/>
    <x v="22"/>
    <n v="752.52300000000002"/>
  </r>
  <r>
    <x v="30"/>
    <x v="23"/>
    <n v="887.78200000000004"/>
  </r>
  <r>
    <x v="30"/>
    <x v="24"/>
    <n v="1018.386"/>
  </r>
  <r>
    <x v="30"/>
    <x v="25"/>
    <n v="1164.1790000000001"/>
  </r>
  <r>
    <x v="30"/>
    <x v="26"/>
    <n v="1310.7950000000001"/>
  </r>
  <r>
    <x v="30"/>
    <x v="27"/>
    <n v="1457.873"/>
  </r>
  <r>
    <x v="30"/>
    <x v="28"/>
    <n v="1542.5609999999999"/>
  </r>
  <r>
    <x v="30"/>
    <x v="29"/>
    <n v="1370.8389999999999"/>
  </r>
  <r>
    <x v="30"/>
    <x v="30"/>
    <n v="1614.0719999999999"/>
  </r>
  <r>
    <x v="30"/>
    <x v="31"/>
    <n v="1778.6320000000001"/>
  </r>
  <r>
    <x v="30"/>
    <x v="32"/>
    <n v="1821.4449999999999"/>
  </r>
  <r>
    <x v="30"/>
    <x v="33"/>
    <n v="1826.769"/>
  </r>
  <r>
    <x v="30"/>
    <x v="34"/>
    <n v="1793.797"/>
  </r>
  <r>
    <x v="30"/>
    <x v="35"/>
    <n v="1873.327"/>
  </r>
  <r>
    <x v="30"/>
    <x v="36"/>
    <n v="1955.8620000000001"/>
  </r>
  <r>
    <x v="30"/>
    <x v="37"/>
    <n v="2045.7670000000001"/>
  </r>
  <r>
    <x v="30"/>
    <x v="38"/>
    <n v="2109.2179999999998"/>
  </r>
  <r>
    <x v="30"/>
    <x v="39"/>
    <n v="2122.0970000000002"/>
  </r>
  <r>
    <x v="31"/>
    <x v="0"/>
    <n v="0.68899999999999995"/>
  </r>
  <r>
    <x v="31"/>
    <x v="1"/>
    <n v="0.71699999999999997"/>
  </r>
  <r>
    <x v="31"/>
    <x v="2"/>
    <n v="0.69399999999999995"/>
  </r>
  <r>
    <x v="31"/>
    <x v="3"/>
    <n v="0.66600000000000004"/>
  </r>
  <r>
    <x v="31"/>
    <x v="4"/>
    <n v="0.64700000000000002"/>
  </r>
  <r>
    <x v="31"/>
    <x v="5"/>
    <n v="0.85199999999999998"/>
  </r>
  <r>
    <x v="31"/>
    <x v="6"/>
    <n v="1.117"/>
  </r>
  <r>
    <x v="31"/>
    <x v="7"/>
    <n v="1.23"/>
  </r>
  <r>
    <x v="31"/>
    <x v="8"/>
    <n v="1.3240000000000001"/>
  </r>
  <r>
    <x v="31"/>
    <x v="9"/>
    <n v="1.3069999999999999"/>
  </r>
  <r>
    <x v="31"/>
    <x v="10"/>
    <n v="1.5169999999999999"/>
  </r>
  <r>
    <x v="31"/>
    <x v="11"/>
    <n v="1.446"/>
  </r>
  <r>
    <x v="31"/>
    <x v="12"/>
    <n v="1.4419999999999999"/>
  </r>
  <r>
    <x v="31"/>
    <x v="13"/>
    <n v="1.2629999999999999"/>
  </r>
  <r>
    <x v="31"/>
    <x v="14"/>
    <n v="0.82799999999999996"/>
  </r>
  <r>
    <x v="31"/>
    <x v="15"/>
    <n v="1.0780000000000001"/>
  </r>
  <r>
    <x v="31"/>
    <x v="16"/>
    <n v="0.96499999999999997"/>
  </r>
  <r>
    <x v="31"/>
    <x v="17"/>
    <n v="0.94499999999999995"/>
  </r>
  <r>
    <x v="31"/>
    <x v="18"/>
    <n v="1"/>
  </r>
  <r>
    <x v="31"/>
    <x v="19"/>
    <n v="1.002"/>
  </r>
  <r>
    <x v="31"/>
    <x v="20"/>
    <n v="0.88500000000000001"/>
  </r>
  <r>
    <x v="31"/>
    <x v="21"/>
    <n v="0.89700000000000002"/>
  </r>
  <r>
    <x v="31"/>
    <x v="22"/>
    <n v="0.96299999999999997"/>
  </r>
  <r>
    <x v="31"/>
    <x v="23"/>
    <n v="1.1100000000000001"/>
  </r>
  <r>
    <x v="31"/>
    <x v="24"/>
    <n v="1.2569999999999999"/>
  </r>
  <r>
    <x v="31"/>
    <x v="25"/>
    <n v="1.337"/>
  </r>
  <r>
    <x v="31"/>
    <x v="26"/>
    <n v="1.4610000000000001"/>
  </r>
  <r>
    <x v="31"/>
    <x v="27"/>
    <n v="1.698"/>
  </r>
  <r>
    <x v="31"/>
    <x v="28"/>
    <n v="1.9850000000000001"/>
  </r>
  <r>
    <x v="31"/>
    <x v="29"/>
    <n v="1.982"/>
  </r>
  <r>
    <x v="31"/>
    <x v="30"/>
    <n v="1.986"/>
  </r>
  <r>
    <x v="31"/>
    <x v="31"/>
    <n v="2.1960000000000002"/>
  </r>
  <r>
    <x v="31"/>
    <x v="32"/>
    <n v="2.1720000000000002"/>
  </r>
  <r>
    <x v="31"/>
    <x v="33"/>
    <n v="1.538"/>
  </r>
  <r>
    <x v="31"/>
    <x v="34"/>
    <n v="1.7310000000000001"/>
  </r>
  <r>
    <x v="31"/>
    <x v="35"/>
    <n v="1.964"/>
  </r>
  <r>
    <x v="31"/>
    <x v="36"/>
    <n v="2.1579999999999999"/>
  </r>
  <r>
    <x v="31"/>
    <x v="37"/>
    <n v="2.3969999999999998"/>
  </r>
  <r>
    <x v="31"/>
    <x v="38"/>
    <n v="2.661"/>
  </r>
  <r>
    <x v="31"/>
    <x v="39"/>
    <n v="2.9359999999999999"/>
  </r>
  <r>
    <x v="32"/>
    <x v="0"/>
    <n v="0.73799999999999999"/>
  </r>
  <r>
    <x v="32"/>
    <x v="1"/>
    <n v="0.873"/>
  </r>
  <r>
    <x v="32"/>
    <x v="2"/>
    <n v="0.84399999999999997"/>
  </r>
  <r>
    <x v="32"/>
    <x v="3"/>
    <n v="0.84399999999999997"/>
  </r>
  <r>
    <x v="32"/>
    <x v="4"/>
    <n v="0.90700000000000003"/>
  </r>
  <r>
    <x v="32"/>
    <x v="5"/>
    <n v="0.98299999999999998"/>
  </r>
  <r>
    <x v="32"/>
    <x v="6"/>
    <n v="1.2110000000000001"/>
  </r>
  <r>
    <x v="32"/>
    <x v="7"/>
    <n v="1.3720000000000001"/>
  </r>
  <r>
    <x v="32"/>
    <x v="8"/>
    <n v="1.6040000000000001"/>
  </r>
  <r>
    <x v="32"/>
    <x v="9"/>
    <n v="1.5149999999999999"/>
  </r>
  <r>
    <x v="32"/>
    <x v="10"/>
    <n v="1.8260000000000001"/>
  </r>
  <r>
    <x v="32"/>
    <x v="11"/>
    <n v="1.8089999999999999"/>
  </r>
  <r>
    <x v="32"/>
    <x v="12"/>
    <n v="1.8859999999999999"/>
  </r>
  <r>
    <x v="32"/>
    <x v="13"/>
    <n v="1.6479999999999999"/>
  </r>
  <r>
    <x v="32"/>
    <x v="14"/>
    <n v="1.335"/>
  </r>
  <r>
    <x v="32"/>
    <x v="15"/>
    <n v="1.6359999999999999"/>
  </r>
  <r>
    <x v="32"/>
    <x v="16"/>
    <n v="1.819"/>
  </r>
  <r>
    <x v="32"/>
    <x v="17"/>
    <n v="1.748"/>
  </r>
  <r>
    <x v="32"/>
    <x v="18"/>
    <n v="1.9750000000000001"/>
  </r>
  <r>
    <x v="32"/>
    <x v="19"/>
    <n v="1.7390000000000001"/>
  </r>
  <r>
    <x v="32"/>
    <x v="20"/>
    <n v="1.5720000000000001"/>
  </r>
  <r>
    <x v="32"/>
    <x v="21"/>
    <n v="1.9359999999999999"/>
  </r>
  <r>
    <x v="32"/>
    <x v="22"/>
    <n v="2.2570000000000001"/>
  </r>
  <r>
    <x v="32"/>
    <x v="23"/>
    <n v="3.1019999999999999"/>
  </r>
  <r>
    <x v="32"/>
    <x v="24"/>
    <n v="5.0030000000000001"/>
  </r>
  <r>
    <x v="32"/>
    <x v="25"/>
    <n v="6.6580000000000004"/>
  </r>
  <r>
    <x v="32"/>
    <x v="26"/>
    <n v="7.4290000000000003"/>
  </r>
  <r>
    <x v="32"/>
    <x v="27"/>
    <n v="8.6509999999999998"/>
  </r>
  <r>
    <x v="32"/>
    <x v="28"/>
    <n v="10.401"/>
  </r>
  <r>
    <x v="32"/>
    <x v="29"/>
    <n v="9.2780000000000005"/>
  </r>
  <r>
    <x v="32"/>
    <x v="30"/>
    <n v="10.678000000000001"/>
  </r>
  <r>
    <x v="32"/>
    <x v="31"/>
    <n v="12.167999999999999"/>
  </r>
  <r>
    <x v="32"/>
    <x v="32"/>
    <n v="12.375"/>
  </r>
  <r>
    <x v="32"/>
    <x v="33"/>
    <n v="13.412000000000001"/>
  </r>
  <r>
    <x v="32"/>
    <x v="34"/>
    <n v="15.840999999999999"/>
  </r>
  <r>
    <x v="32"/>
    <x v="35"/>
    <n v="17.562000000000001"/>
  </r>
  <r>
    <x v="32"/>
    <x v="36"/>
    <n v="19.991"/>
  </r>
  <r>
    <x v="32"/>
    <x v="37"/>
    <n v="21.805"/>
  </r>
  <r>
    <x v="32"/>
    <x v="38"/>
    <n v="22.573"/>
  </r>
  <r>
    <x v="32"/>
    <x v="39"/>
    <n v="23.786999999999999"/>
  </r>
  <r>
    <x v="33"/>
    <x v="0"/>
    <n v="28.7"/>
  </r>
  <r>
    <x v="33"/>
    <x v="1"/>
    <n v="33.981000000000002"/>
  </r>
  <r>
    <x v="33"/>
    <x v="2"/>
    <n v="25.337"/>
  </r>
  <r>
    <x v="33"/>
    <x v="3"/>
    <n v="20.581"/>
  </r>
  <r>
    <x v="33"/>
    <x v="4"/>
    <n v="20.013999999999999"/>
  </r>
  <r>
    <x v="33"/>
    <x v="5"/>
    <n v="17.161000000000001"/>
  </r>
  <r>
    <x v="33"/>
    <x v="6"/>
    <n v="18.449000000000002"/>
  </r>
  <r>
    <x v="33"/>
    <x v="7"/>
    <n v="21.759"/>
  </r>
  <r>
    <x v="33"/>
    <x v="8"/>
    <n v="25.65"/>
  </r>
  <r>
    <x v="33"/>
    <x v="9"/>
    <n v="29.547000000000001"/>
  </r>
  <r>
    <x v="33"/>
    <x v="10"/>
    <n v="32.850999999999999"/>
  </r>
  <r>
    <x v="33"/>
    <x v="11"/>
    <n v="37.811999999999998"/>
  </r>
  <r>
    <x v="33"/>
    <x v="12"/>
    <n v="46.064999999999998"/>
  </r>
  <r>
    <x v="33"/>
    <x v="13"/>
    <n v="49.284999999999997"/>
  </r>
  <r>
    <x v="33"/>
    <x v="14"/>
    <n v="56.86"/>
  </r>
  <r>
    <x v="33"/>
    <x v="15"/>
    <n v="73.272000000000006"/>
  </r>
  <r>
    <x v="33"/>
    <x v="16"/>
    <n v="77.677000000000007"/>
  </r>
  <r>
    <x v="33"/>
    <x v="17"/>
    <n v="84.834999999999994"/>
  </r>
  <r>
    <x v="33"/>
    <x v="18"/>
    <n v="81.542000000000002"/>
  </r>
  <r>
    <x v="33"/>
    <x v="19"/>
    <n v="75.236999999999995"/>
  </r>
  <r>
    <x v="33"/>
    <x v="20"/>
    <n v="77.981999999999999"/>
  </r>
  <r>
    <x v="33"/>
    <x v="21"/>
    <n v="71.284999999999997"/>
  </r>
  <r>
    <x v="33"/>
    <x v="22"/>
    <n v="70.102999999999994"/>
  </r>
  <r>
    <x v="33"/>
    <x v="23"/>
    <n v="76.097999999999999"/>
  </r>
  <r>
    <x v="33"/>
    <x v="24"/>
    <n v="99.27"/>
  </r>
  <r>
    <x v="33"/>
    <x v="25"/>
    <n v="123.06"/>
  </r>
  <r>
    <x v="33"/>
    <x v="26"/>
    <n v="154.72200000000001"/>
  </r>
  <r>
    <x v="33"/>
    <x v="27"/>
    <n v="173.08500000000001"/>
  </r>
  <r>
    <x v="33"/>
    <x v="28"/>
    <n v="179.571"/>
  </r>
  <r>
    <x v="33"/>
    <x v="29"/>
    <n v="172.12799999999999"/>
  </r>
  <r>
    <x v="33"/>
    <x v="30"/>
    <n v="217.32599999999999"/>
  </r>
  <r>
    <x v="33"/>
    <x v="31"/>
    <n v="250.84200000000001"/>
  </r>
  <r>
    <x v="33"/>
    <x v="32"/>
    <n v="266.3"/>
  </r>
  <r>
    <x v="33"/>
    <x v="33"/>
    <n v="276.971"/>
  </r>
  <r>
    <x v="33"/>
    <x v="34"/>
    <n v="264.09500000000003"/>
  </r>
  <r>
    <x v="33"/>
    <x v="35"/>
    <n v="279.64999999999998"/>
  </r>
  <r>
    <x v="33"/>
    <x v="36"/>
    <n v="297.714"/>
  </r>
  <r>
    <x v="33"/>
    <x v="37"/>
    <n v="317.71300000000002"/>
  </r>
  <r>
    <x v="33"/>
    <x v="38"/>
    <n v="340.33600000000001"/>
  </r>
  <r>
    <x v="33"/>
    <x v="39"/>
    <n v="364.90499999999997"/>
  </r>
  <r>
    <x v="34"/>
    <x v="0"/>
    <n v="309.06"/>
  </r>
  <r>
    <x v="34"/>
    <x v="1"/>
    <n v="292.36599999999999"/>
  </r>
  <r>
    <x v="34"/>
    <x v="2"/>
    <n v="286.56099999999998"/>
  </r>
  <r>
    <x v="34"/>
    <x v="3"/>
    <n v="307.46899999999999"/>
  </r>
  <r>
    <x v="34"/>
    <x v="4"/>
    <n v="316.51900000000001"/>
  </r>
  <r>
    <x v="34"/>
    <x v="5"/>
    <n v="312.77999999999997"/>
  </r>
  <r>
    <x v="34"/>
    <x v="6"/>
    <n v="303.17700000000002"/>
  </r>
  <r>
    <x v="34"/>
    <x v="7"/>
    <n v="330.05500000000001"/>
  </r>
  <r>
    <x v="34"/>
    <x v="8"/>
    <n v="411.73599999999999"/>
  </r>
  <r>
    <x v="34"/>
    <x v="9"/>
    <n v="459.78300000000002"/>
  </r>
  <r>
    <x v="34"/>
    <x v="10"/>
    <n v="404.495"/>
  </r>
  <r>
    <x v="34"/>
    <x v="11"/>
    <n v="424.11599999999999"/>
  </r>
  <r>
    <x v="34"/>
    <x v="12"/>
    <n v="499.85899999999998"/>
  </r>
  <r>
    <x v="34"/>
    <x v="13"/>
    <n v="641.06399999999996"/>
  </r>
  <r>
    <x v="34"/>
    <x v="14"/>
    <n v="582.673"/>
  </r>
  <r>
    <x v="34"/>
    <x v="15"/>
    <n v="756.96400000000006"/>
  </r>
  <r>
    <x v="34"/>
    <x v="16"/>
    <n v="892.01"/>
  </r>
  <r>
    <x v="34"/>
    <x v="17"/>
    <n v="985.04399999999998"/>
  </r>
  <r>
    <x v="34"/>
    <x v="18"/>
    <n v="1045.2"/>
  </r>
  <r>
    <x v="34"/>
    <x v="19"/>
    <n v="1100.7750000000001"/>
  </r>
  <r>
    <x v="34"/>
    <x v="20"/>
    <n v="1192.854"/>
  </r>
  <r>
    <x v="34"/>
    <x v="21"/>
    <n v="1317.2360000000001"/>
  </r>
  <r>
    <x v="34"/>
    <x v="22"/>
    <n v="1455.56"/>
  </r>
  <r>
    <x v="34"/>
    <x v="23"/>
    <n v="1650.5139999999999"/>
  </r>
  <r>
    <x v="34"/>
    <x v="24"/>
    <n v="1944.674"/>
  </r>
  <r>
    <x v="34"/>
    <x v="25"/>
    <n v="2287.2579999999998"/>
  </r>
  <r>
    <x v="34"/>
    <x v="26"/>
    <n v="2793.1590000000001"/>
  </r>
  <r>
    <x v="34"/>
    <x v="27"/>
    <n v="3504.605"/>
  </r>
  <r>
    <x v="34"/>
    <x v="28"/>
    <n v="4547.7160000000003"/>
  </r>
  <r>
    <x v="34"/>
    <x v="29"/>
    <n v="5105.7690000000002"/>
  </r>
  <r>
    <x v="34"/>
    <x v="30"/>
    <n v="5949.6480000000001"/>
  </r>
  <r>
    <x v="34"/>
    <x v="31"/>
    <n v="7314.482"/>
  </r>
  <r>
    <x v="34"/>
    <x v="32"/>
    <n v="8386.6769999999997"/>
  </r>
  <r>
    <x v="34"/>
    <x v="33"/>
    <n v="9469.1239999999998"/>
  </r>
  <r>
    <x v="34"/>
    <x v="34"/>
    <n v="10355.35"/>
  </r>
  <r>
    <x v="34"/>
    <x v="35"/>
    <n v="11285.127"/>
  </r>
  <r>
    <x v="34"/>
    <x v="36"/>
    <n v="12235.115"/>
  </r>
  <r>
    <x v="34"/>
    <x v="37"/>
    <n v="13263.313"/>
  </r>
  <r>
    <x v="34"/>
    <x v="38"/>
    <n v="14353.005999999999"/>
  </r>
  <r>
    <x v="34"/>
    <x v="39"/>
    <n v="15518.856"/>
  </r>
  <r>
    <x v="35"/>
    <x v="0"/>
    <n v="46.381999999999998"/>
  </r>
  <r>
    <x v="35"/>
    <x v="1"/>
    <n v="50.531999999999996"/>
  </r>
  <r>
    <x v="35"/>
    <x v="2"/>
    <n v="54.112000000000002"/>
  </r>
  <r>
    <x v="35"/>
    <x v="3"/>
    <n v="53.783000000000001"/>
  </r>
  <r>
    <x v="35"/>
    <x v="4"/>
    <n v="53.121000000000002"/>
  </r>
  <r>
    <x v="35"/>
    <x v="5"/>
    <n v="48.459000000000003"/>
  </r>
  <r>
    <x v="35"/>
    <x v="6"/>
    <n v="48.524999999999999"/>
  </r>
  <r>
    <x v="35"/>
    <x v="7"/>
    <n v="50.511000000000003"/>
  </r>
  <r>
    <x v="35"/>
    <x v="8"/>
    <n v="54.454999999999998"/>
  </r>
  <r>
    <x v="35"/>
    <x v="9"/>
    <n v="54.908999999999999"/>
  </r>
  <r>
    <x v="35"/>
    <x v="10"/>
    <n v="55.929000000000002"/>
  </r>
  <r>
    <x v="35"/>
    <x v="11"/>
    <n v="57.27"/>
  </r>
  <r>
    <x v="35"/>
    <x v="12"/>
    <n v="68.435000000000002"/>
  </r>
  <r>
    <x v="35"/>
    <x v="13"/>
    <n v="77.492999999999995"/>
  </r>
  <r>
    <x v="35"/>
    <x v="14"/>
    <n v="97.415999999999997"/>
  </r>
  <r>
    <x v="35"/>
    <x v="15"/>
    <n v="110.298"/>
  </r>
  <r>
    <x v="35"/>
    <x v="16"/>
    <n v="119.443"/>
  </r>
  <r>
    <x v="35"/>
    <x v="17"/>
    <n v="112.18"/>
  </r>
  <r>
    <x v="35"/>
    <x v="18"/>
    <n v="108.617"/>
  </r>
  <r>
    <x v="35"/>
    <x v="19"/>
    <n v="96.442999999999998"/>
  </r>
  <r>
    <x v="35"/>
    <x v="20"/>
    <n v="99.876000000000005"/>
  </r>
  <r>
    <x v="35"/>
    <x v="21"/>
    <n v="98.212000000000003"/>
  </r>
  <r>
    <x v="35"/>
    <x v="22"/>
    <n v="97.962999999999994"/>
  </r>
  <r>
    <x v="35"/>
    <x v="23"/>
    <n v="94.641000000000005"/>
  </r>
  <r>
    <x v="35"/>
    <x v="24"/>
    <n v="117.08199999999999"/>
  </r>
  <r>
    <x v="35"/>
    <x v="25"/>
    <n v="146.566"/>
  </r>
  <r>
    <x v="35"/>
    <x v="26"/>
    <n v="162.59"/>
  </r>
  <r>
    <x v="35"/>
    <x v="27"/>
    <n v="207.416"/>
  </r>
  <r>
    <x v="35"/>
    <x v="28"/>
    <n v="243.982"/>
  </r>
  <r>
    <x v="35"/>
    <x v="29"/>
    <n v="233.822"/>
  </r>
  <r>
    <x v="35"/>
    <x v="30"/>
    <n v="287.01799999999997"/>
  </r>
  <r>
    <x v="35"/>
    <x v="31"/>
    <n v="336.346"/>
  </r>
  <r>
    <x v="35"/>
    <x v="32"/>
    <n v="369.78899999999999"/>
  </r>
  <r>
    <x v="35"/>
    <x v="33"/>
    <n v="378.41500000000002"/>
  </r>
  <r>
    <x v="35"/>
    <x v="34"/>
    <n v="400.11700000000002"/>
  </r>
  <r>
    <x v="35"/>
    <x v="35"/>
    <n v="427.13900000000001"/>
  </r>
  <r>
    <x v="35"/>
    <x v="36"/>
    <n v="453.63"/>
  </r>
  <r>
    <x v="35"/>
    <x v="37"/>
    <n v="482.18299999999999"/>
  </r>
  <r>
    <x v="35"/>
    <x v="38"/>
    <n v="512.72900000000004"/>
  </r>
  <r>
    <x v="35"/>
    <x v="39"/>
    <n v="546.90200000000004"/>
  </r>
  <r>
    <x v="36"/>
    <x v="0"/>
    <n v="0.13500000000000001"/>
  </r>
  <r>
    <x v="36"/>
    <x v="1"/>
    <n v="0.11899999999999999"/>
  </r>
  <r>
    <x v="36"/>
    <x v="2"/>
    <n v="0.113"/>
  </r>
  <r>
    <x v="36"/>
    <x v="3"/>
    <n v="0.109"/>
  </r>
  <r>
    <x v="36"/>
    <x v="4"/>
    <n v="0.105"/>
  </r>
  <r>
    <x v="36"/>
    <x v="5"/>
    <n v="0.115"/>
  </r>
  <r>
    <x v="36"/>
    <x v="6"/>
    <n v="0.16200000000000001"/>
  </r>
  <r>
    <x v="36"/>
    <x v="7"/>
    <n v="0.19600000000000001"/>
  </r>
  <r>
    <x v="36"/>
    <x v="8"/>
    <n v="0.20699999999999999"/>
  </r>
  <r>
    <x v="36"/>
    <x v="9"/>
    <n v="0.19900000000000001"/>
  </r>
  <r>
    <x v="36"/>
    <x v="10"/>
    <n v="0.25"/>
  </r>
  <r>
    <x v="36"/>
    <x v="11"/>
    <n v="0.247"/>
  </r>
  <r>
    <x v="36"/>
    <x v="12"/>
    <n v="0.26600000000000001"/>
  </r>
  <r>
    <x v="36"/>
    <x v="13"/>
    <n v="0.26400000000000001"/>
  </r>
  <r>
    <x v="36"/>
    <x v="14"/>
    <n v="0.186"/>
  </r>
  <r>
    <x v="36"/>
    <x v="15"/>
    <n v="0.23200000000000001"/>
  </r>
  <r>
    <x v="36"/>
    <x v="16"/>
    <n v="0.23"/>
  </r>
  <r>
    <x v="36"/>
    <x v="17"/>
    <n v="0.21199999999999999"/>
  </r>
  <r>
    <x v="36"/>
    <x v="18"/>
    <n v="0.215"/>
  </r>
  <r>
    <x v="36"/>
    <x v="19"/>
    <n v="0.223"/>
  </r>
  <r>
    <x v="36"/>
    <x v="20"/>
    <n v="0.20200000000000001"/>
  </r>
  <r>
    <x v="36"/>
    <x v="21"/>
    <n v="0.22"/>
  </r>
  <r>
    <x v="36"/>
    <x v="22"/>
    <n v="0.252"/>
  </r>
  <r>
    <x v="36"/>
    <x v="23"/>
    <n v="0.32500000000000001"/>
  </r>
  <r>
    <x v="36"/>
    <x v="24"/>
    <n v="0.36299999999999999"/>
  </r>
  <r>
    <x v="36"/>
    <x v="25"/>
    <n v="0.38800000000000001"/>
  </r>
  <r>
    <x v="36"/>
    <x v="26"/>
    <n v="0.40400000000000003"/>
  </r>
  <r>
    <x v="36"/>
    <x v="27"/>
    <n v="0.46700000000000003"/>
  </r>
  <r>
    <x v="36"/>
    <x v="28"/>
    <n v="0.53200000000000003"/>
  </r>
  <r>
    <x v="36"/>
    <x v="29"/>
    <n v="0.53600000000000003"/>
  </r>
  <r>
    <x v="36"/>
    <x v="30"/>
    <n v="0.54400000000000004"/>
  </r>
  <r>
    <x v="36"/>
    <x v="31"/>
    <n v="0.61099999999999999"/>
  </r>
  <r>
    <x v="36"/>
    <x v="32"/>
    <n v="0.59599999999999997"/>
  </r>
  <r>
    <x v="36"/>
    <x v="33"/>
    <n v="0.65800000000000003"/>
  </r>
  <r>
    <x v="36"/>
    <x v="34"/>
    <n v="0.72199999999999998"/>
  </r>
  <r>
    <x v="36"/>
    <x v="35"/>
    <n v="0.79200000000000004"/>
  </r>
  <r>
    <x v="36"/>
    <x v="36"/>
    <n v="0.85899999999999999"/>
  </r>
  <r>
    <x v="36"/>
    <x v="37"/>
    <n v="0.93600000000000005"/>
  </r>
  <r>
    <x v="36"/>
    <x v="38"/>
    <n v="1.024"/>
  </r>
  <r>
    <x v="36"/>
    <x v="39"/>
    <n v="1.1180000000000001"/>
  </r>
  <r>
    <x v="37"/>
    <x v="0"/>
    <n v="68.605999999999995"/>
  </r>
  <r>
    <x v="37"/>
    <x v="1"/>
    <n v="59.725999999999999"/>
  </r>
  <r>
    <x v="37"/>
    <x v="2"/>
    <n v="64.938999999999993"/>
  </r>
  <r>
    <x v="37"/>
    <x v="3"/>
    <n v="52.378"/>
  </r>
  <r>
    <x v="37"/>
    <x v="4"/>
    <n v="34.951000000000001"/>
  </r>
  <r>
    <x v="37"/>
    <x v="5"/>
    <n v="31.943000000000001"/>
  </r>
  <r>
    <x v="37"/>
    <x v="6"/>
    <n v="35.840000000000003"/>
  </r>
  <r>
    <x v="37"/>
    <x v="7"/>
    <n v="33.932000000000002"/>
  </r>
  <r>
    <x v="37"/>
    <x v="8"/>
    <n v="39.314"/>
  </r>
  <r>
    <x v="37"/>
    <x v="9"/>
    <n v="40.006"/>
  </r>
  <r>
    <x v="37"/>
    <x v="10"/>
    <n v="41.448"/>
  </r>
  <r>
    <x v="37"/>
    <x v="11"/>
    <n v="40.25"/>
  </r>
  <r>
    <x v="37"/>
    <x v="12"/>
    <n v="36.332999999999998"/>
  </r>
  <r>
    <x v="37"/>
    <x v="13"/>
    <n v="47.45"/>
  </r>
  <r>
    <x v="37"/>
    <x v="14"/>
    <n v="25.745999999999999"/>
  </r>
  <r>
    <x v="37"/>
    <x v="15"/>
    <n v="25.021000000000001"/>
  </r>
  <r>
    <x v="37"/>
    <x v="16"/>
    <n v="32.098999999999997"/>
  </r>
  <r>
    <x v="37"/>
    <x v="17"/>
    <n v="28.818999999999999"/>
  </r>
  <r>
    <x v="37"/>
    <x v="18"/>
    <n v="21.088999999999999"/>
  </r>
  <r>
    <x v="37"/>
    <x v="19"/>
    <n v="19.146999999999998"/>
  </r>
  <r>
    <x v="37"/>
    <x v="20"/>
    <n v="19.077000000000002"/>
  </r>
  <r>
    <x v="37"/>
    <x v="21"/>
    <n v="8.173"/>
  </r>
  <r>
    <x v="37"/>
    <x v="22"/>
    <n v="8.7189999999999994"/>
  </r>
  <r>
    <x v="37"/>
    <x v="23"/>
    <n v="8.9540000000000006"/>
  </r>
  <r>
    <x v="37"/>
    <x v="24"/>
    <n v="10.340999999999999"/>
  </r>
  <r>
    <x v="37"/>
    <x v="25"/>
    <n v="11.951000000000001"/>
  </r>
  <r>
    <x v="37"/>
    <x v="26"/>
    <n v="14.297000000000001"/>
  </r>
  <r>
    <x v="37"/>
    <x v="27"/>
    <n v="16.388000000000002"/>
  </r>
  <r>
    <x v="37"/>
    <x v="28"/>
    <n v="19.073"/>
  </r>
  <r>
    <x v="37"/>
    <x v="29"/>
    <n v="18.106000000000002"/>
  </r>
  <r>
    <x v="37"/>
    <x v="30"/>
    <n v="20.5"/>
  </r>
  <r>
    <x v="37"/>
    <x v="31"/>
    <n v="23.87"/>
  </r>
  <r>
    <x v="37"/>
    <x v="32"/>
    <n v="27.483000000000001"/>
  </r>
  <r>
    <x v="37"/>
    <x v="33"/>
    <n v="29.896000000000001"/>
  </r>
  <r>
    <x v="37"/>
    <x v="34"/>
    <n v="32.664999999999999"/>
  </r>
  <r>
    <x v="37"/>
    <x v="35"/>
    <n v="35.570999999999998"/>
  </r>
  <r>
    <x v="37"/>
    <x v="36"/>
    <n v="38.802"/>
  </r>
  <r>
    <x v="37"/>
    <x v="37"/>
    <n v="42.235999999999997"/>
  </r>
  <r>
    <x v="37"/>
    <x v="38"/>
    <n v="45.823"/>
  </r>
  <r>
    <x v="37"/>
    <x v="39"/>
    <n v="49.110999999999997"/>
  </r>
  <r>
    <x v="38"/>
    <x v="0"/>
    <n v="2.0830000000000002"/>
  </r>
  <r>
    <x v="38"/>
    <x v="1"/>
    <n v="1.708"/>
  </r>
  <r>
    <x v="38"/>
    <x v="2"/>
    <n v="1.4890000000000001"/>
  </r>
  <r>
    <x v="38"/>
    <x v="3"/>
    <n v="1.3540000000000001"/>
  </r>
  <r>
    <x v="38"/>
    <x v="4"/>
    <n v="1.2450000000000001"/>
  </r>
  <r>
    <x v="38"/>
    <x v="5"/>
    <n v="1.276"/>
  </r>
  <r>
    <x v="38"/>
    <x v="6"/>
    <n v="1.746"/>
  </r>
  <r>
    <x v="38"/>
    <x v="7"/>
    <n v="2.121"/>
  </r>
  <r>
    <x v="38"/>
    <x v="8"/>
    <n v="2.2570000000000001"/>
  </r>
  <r>
    <x v="38"/>
    <x v="9"/>
    <n v="2.3839999999999999"/>
  </r>
  <r>
    <x v="38"/>
    <x v="10"/>
    <n v="2.7989999999999999"/>
  </r>
  <r>
    <x v="38"/>
    <x v="11"/>
    <n v="2.7250000000000001"/>
  </r>
  <r>
    <x v="38"/>
    <x v="12"/>
    <n v="2.9329999999999998"/>
  </r>
  <r>
    <x v="38"/>
    <x v="13"/>
    <n v="2.6840000000000002"/>
  </r>
  <r>
    <x v="38"/>
    <x v="14"/>
    <n v="1.7689999999999999"/>
  </r>
  <r>
    <x v="38"/>
    <x v="15"/>
    <n v="2.1160000000000001"/>
  </r>
  <r>
    <x v="38"/>
    <x v="16"/>
    <n v="2.54"/>
  </r>
  <r>
    <x v="38"/>
    <x v="17"/>
    <n v="2.323"/>
  </r>
  <r>
    <x v="38"/>
    <x v="18"/>
    <n v="1.9490000000000001"/>
  </r>
  <r>
    <x v="38"/>
    <x v="19"/>
    <n v="2.3540000000000001"/>
  </r>
  <r>
    <x v="38"/>
    <x v="20"/>
    <n v="3.22"/>
  </r>
  <r>
    <x v="38"/>
    <x v="21"/>
    <n v="2.794"/>
  </r>
  <r>
    <x v="38"/>
    <x v="22"/>
    <n v="3.02"/>
  </r>
  <r>
    <x v="38"/>
    <x v="23"/>
    <n v="3.5030000000000001"/>
  </r>
  <r>
    <x v="38"/>
    <x v="24"/>
    <n v="4.6550000000000002"/>
  </r>
  <r>
    <x v="38"/>
    <x v="25"/>
    <n v="6.0979999999999999"/>
  </r>
  <r>
    <x v="38"/>
    <x v="26"/>
    <n v="7.7380000000000004"/>
  </r>
  <r>
    <x v="38"/>
    <x v="27"/>
    <n v="8.407"/>
  </r>
  <r>
    <x v="38"/>
    <x v="28"/>
    <n v="11.914999999999999"/>
  </r>
  <r>
    <x v="38"/>
    <x v="29"/>
    <n v="9.6180000000000003"/>
  </r>
  <r>
    <x v="38"/>
    <x v="30"/>
    <n v="12.029"/>
  </r>
  <r>
    <x v="38"/>
    <x v="31"/>
    <n v="14.433"/>
  </r>
  <r>
    <x v="38"/>
    <x v="32"/>
    <n v="13.678000000000001"/>
  </r>
  <r>
    <x v="38"/>
    <x v="33"/>
    <n v="13.478"/>
  </r>
  <r>
    <x v="38"/>
    <x v="34"/>
    <n v="14.114000000000001"/>
  </r>
  <r>
    <x v="38"/>
    <x v="35"/>
    <n v="15.118"/>
  </r>
  <r>
    <x v="38"/>
    <x v="36"/>
    <n v="16.068000000000001"/>
  </r>
  <r>
    <x v="38"/>
    <x v="37"/>
    <n v="18.57"/>
  </r>
  <r>
    <x v="38"/>
    <x v="38"/>
    <n v="18.978999999999999"/>
  </r>
  <r>
    <x v="38"/>
    <x v="39"/>
    <n v="18.716000000000001"/>
  </r>
  <r>
    <x v="39"/>
    <x v="0"/>
    <n v="4.8310000000000004"/>
  </r>
  <r>
    <x v="39"/>
    <x v="1"/>
    <n v="2.6240000000000001"/>
  </r>
  <r>
    <x v="39"/>
    <x v="2"/>
    <n v="2.6070000000000002"/>
  </r>
  <r>
    <x v="39"/>
    <x v="3"/>
    <n v="3.1469999999999998"/>
  </r>
  <r>
    <x v="39"/>
    <x v="4"/>
    <n v="3.661"/>
  </r>
  <r>
    <x v="39"/>
    <x v="5"/>
    <n v="3.923"/>
  </r>
  <r>
    <x v="39"/>
    <x v="6"/>
    <n v="4.4039999999999999"/>
  </r>
  <r>
    <x v="39"/>
    <x v="7"/>
    <n v="4.5330000000000004"/>
  </r>
  <r>
    <x v="39"/>
    <x v="8"/>
    <n v="4.6139999999999999"/>
  </r>
  <r>
    <x v="39"/>
    <x v="9"/>
    <n v="5.2249999999999996"/>
  </r>
  <r>
    <x v="39"/>
    <x v="10"/>
    <n v="5.71"/>
  </r>
  <r>
    <x v="39"/>
    <x v="11"/>
    <n v="7.1589999999999998"/>
  </r>
  <r>
    <x v="39"/>
    <x v="12"/>
    <n v="8.5749999999999993"/>
  </r>
  <r>
    <x v="39"/>
    <x v="13"/>
    <n v="9.6379999999999999"/>
  </r>
  <r>
    <x v="39"/>
    <x v="14"/>
    <n v="10.557"/>
  </r>
  <r>
    <x v="39"/>
    <x v="15"/>
    <n v="11.714"/>
  </r>
  <r>
    <x v="39"/>
    <x v="16"/>
    <n v="11.845000000000001"/>
  </r>
  <r>
    <x v="39"/>
    <x v="17"/>
    <n v="12.827999999999999"/>
  </r>
  <r>
    <x v="39"/>
    <x v="18"/>
    <n v="14.101000000000001"/>
  </r>
  <r>
    <x v="39"/>
    <x v="19"/>
    <n v="15.795"/>
  </r>
  <r>
    <x v="39"/>
    <x v="20"/>
    <n v="15.946999999999999"/>
  </r>
  <r>
    <x v="39"/>
    <x v="21"/>
    <n v="16.404"/>
  </r>
  <r>
    <x v="39"/>
    <x v="22"/>
    <n v="16.844000000000001"/>
  </r>
  <r>
    <x v="39"/>
    <x v="23"/>
    <n v="17.518000000000001"/>
  </r>
  <r>
    <x v="39"/>
    <x v="24"/>
    <n v="18.594999999999999"/>
  </r>
  <r>
    <x v="39"/>
    <x v="25"/>
    <n v="19.965"/>
  </r>
  <r>
    <x v="39"/>
    <x v="26"/>
    <n v="22.526"/>
  </r>
  <r>
    <x v="39"/>
    <x v="27"/>
    <n v="26.321999999999999"/>
  </r>
  <r>
    <x v="39"/>
    <x v="28"/>
    <n v="29.838000000000001"/>
  </r>
  <r>
    <x v="39"/>
    <x v="29"/>
    <n v="29.382999999999999"/>
  </r>
  <r>
    <x v="39"/>
    <x v="30"/>
    <n v="36.298000000000002"/>
  </r>
  <r>
    <x v="39"/>
    <x v="31"/>
    <n v="41.237000000000002"/>
  </r>
  <r>
    <x v="39"/>
    <x v="32"/>
    <n v="45.375"/>
  </r>
  <r>
    <x v="39"/>
    <x v="33"/>
    <n v="49.621000000000002"/>
  </r>
  <r>
    <x v="39"/>
    <x v="34"/>
    <n v="50.460999999999999"/>
  </r>
  <r>
    <x v="39"/>
    <x v="35"/>
    <n v="54.398000000000003"/>
  </r>
  <r>
    <x v="39"/>
    <x v="36"/>
    <n v="58.015000000000001"/>
  </r>
  <r>
    <x v="39"/>
    <x v="37"/>
    <n v="62.023000000000003"/>
  </r>
  <r>
    <x v="39"/>
    <x v="38"/>
    <n v="66.152000000000001"/>
  </r>
  <r>
    <x v="39"/>
    <x v="39"/>
    <n v="70.513999999999996"/>
  </r>
  <r>
    <x v="40"/>
    <x v="0"/>
    <n v="10.329000000000001"/>
  </r>
  <r>
    <x v="40"/>
    <x v="1"/>
    <n v="8.56"/>
  </r>
  <r>
    <x v="40"/>
    <x v="2"/>
    <n v="7.681"/>
  </r>
  <r>
    <x v="40"/>
    <x v="3"/>
    <n v="6.931"/>
  </r>
  <r>
    <x v="40"/>
    <x v="4"/>
    <n v="6.91"/>
  </r>
  <r>
    <x v="40"/>
    <x v="5"/>
    <n v="7.048"/>
  </r>
  <r>
    <x v="40"/>
    <x v="6"/>
    <n v="9.4339999999999993"/>
  </r>
  <r>
    <x v="40"/>
    <x v="7"/>
    <n v="10.378"/>
  </r>
  <r>
    <x v="40"/>
    <x v="8"/>
    <n v="10.488"/>
  </r>
  <r>
    <x v="40"/>
    <x v="9"/>
    <n v="10.038"/>
  </r>
  <r>
    <x v="40"/>
    <x v="10"/>
    <n v="11.106999999999999"/>
  </r>
  <r>
    <x v="40"/>
    <x v="11"/>
    <n v="10.795"/>
  </r>
  <r>
    <x v="40"/>
    <x v="12"/>
    <n v="11.474"/>
  </r>
  <r>
    <x v="40"/>
    <x v="13"/>
    <n v="11.364000000000001"/>
  </r>
  <r>
    <x v="40"/>
    <x v="14"/>
    <n v="8.5530000000000008"/>
  </r>
  <r>
    <x v="40"/>
    <x v="15"/>
    <n v="11.318"/>
  </r>
  <r>
    <x v="40"/>
    <x v="16"/>
    <n v="12.488"/>
  </r>
  <r>
    <x v="40"/>
    <x v="17"/>
    <n v="12.172000000000001"/>
  </r>
  <r>
    <x v="40"/>
    <x v="18"/>
    <n v="13.252000000000001"/>
  </r>
  <r>
    <x v="40"/>
    <x v="19"/>
    <n v="12.935"/>
  </r>
  <r>
    <x v="40"/>
    <x v="20"/>
    <n v="10.433"/>
  </r>
  <r>
    <x v="40"/>
    <x v="21"/>
    <n v="11.161"/>
  </r>
  <r>
    <x v="40"/>
    <x v="22"/>
    <n v="13.355"/>
  </r>
  <r>
    <x v="40"/>
    <x v="23"/>
    <n v="16.666"/>
  </r>
  <r>
    <x v="40"/>
    <x v="24"/>
    <n v="17.834"/>
  </r>
  <r>
    <x v="40"/>
    <x v="25"/>
    <n v="16.286999999999999"/>
  </r>
  <r>
    <x v="40"/>
    <x v="26"/>
    <n v="18.748000000000001"/>
  </r>
  <r>
    <x v="40"/>
    <x v="27"/>
    <n v="21.67"/>
  </r>
  <r>
    <x v="40"/>
    <x v="28"/>
    <n v="22.529"/>
  </r>
  <r>
    <x v="40"/>
    <x v="29"/>
    <n v="25.513000000000002"/>
  </r>
  <r>
    <x v="40"/>
    <x v="30"/>
    <n v="24.835999999999999"/>
  </r>
  <r>
    <x v="40"/>
    <x v="31"/>
    <n v="24.062999999999999"/>
  </r>
  <r>
    <x v="40"/>
    <x v="32"/>
    <n v="27.669"/>
  </r>
  <r>
    <x v="40"/>
    <x v="33"/>
    <n v="32.061"/>
  </r>
  <r>
    <x v="40"/>
    <x v="34"/>
    <n v="33.963000000000001"/>
  </r>
  <r>
    <x v="40"/>
    <x v="35"/>
    <n v="38.168999999999997"/>
  </r>
  <r>
    <x v="40"/>
    <x v="36"/>
    <n v="41.999000000000002"/>
  </r>
  <r>
    <x v="40"/>
    <x v="37"/>
    <n v="45.926000000000002"/>
  </r>
  <r>
    <x v="40"/>
    <x v="38"/>
    <n v="50.012"/>
  </r>
  <r>
    <x v="40"/>
    <x v="39"/>
    <n v="54.037999999999997"/>
  </r>
  <r>
    <x v="41"/>
    <x v="0"/>
    <s v="n/a"/>
  </r>
  <r>
    <x v="41"/>
    <x v="1"/>
    <s v="n/a"/>
  </r>
  <r>
    <x v="41"/>
    <x v="2"/>
    <s v="n/a"/>
  </r>
  <r>
    <x v="41"/>
    <x v="3"/>
    <s v="n/a"/>
  </r>
  <r>
    <x v="41"/>
    <x v="4"/>
    <s v="n/a"/>
  </r>
  <r>
    <x v="41"/>
    <x v="5"/>
    <s v="n/a"/>
  </r>
  <r>
    <x v="41"/>
    <x v="6"/>
    <s v="n/a"/>
  </r>
  <r>
    <x v="41"/>
    <x v="7"/>
    <s v="n/a"/>
  </r>
  <r>
    <x v="41"/>
    <x v="8"/>
    <s v="n/a"/>
  </r>
  <r>
    <x v="41"/>
    <x v="9"/>
    <s v="n/a"/>
  </r>
  <r>
    <x v="41"/>
    <x v="10"/>
    <s v="n/a"/>
  </r>
  <r>
    <x v="41"/>
    <x v="11"/>
    <s v="n/a"/>
  </r>
  <r>
    <x v="41"/>
    <x v="12"/>
    <n v="12.089"/>
  </r>
  <r>
    <x v="41"/>
    <x v="13"/>
    <n v="12.815"/>
  </r>
  <r>
    <x v="41"/>
    <x v="14"/>
    <n v="17.143999999999998"/>
  </r>
  <r>
    <x v="41"/>
    <x v="15"/>
    <n v="22.119"/>
  </r>
  <r>
    <x v="41"/>
    <x v="16"/>
    <n v="23.303999999999998"/>
  </r>
  <r>
    <x v="41"/>
    <x v="17"/>
    <n v="20.225000000000001"/>
  </r>
  <r>
    <x v="41"/>
    <x v="18"/>
    <n v="21.550999999999998"/>
  </r>
  <r>
    <x v="41"/>
    <x v="19"/>
    <n v="19.896999999999998"/>
  </r>
  <r>
    <x v="41"/>
    <x v="20"/>
    <n v="21.516999999999999"/>
  </r>
  <r>
    <x v="41"/>
    <x v="21"/>
    <n v="23.027000000000001"/>
  </r>
  <r>
    <x v="41"/>
    <x v="22"/>
    <n v="26.545999999999999"/>
  </r>
  <r>
    <x v="41"/>
    <x v="23"/>
    <n v="34.218000000000004"/>
  </r>
  <r>
    <x v="41"/>
    <x v="24"/>
    <n v="41.046999999999997"/>
  </r>
  <r>
    <x v="41"/>
    <x v="25"/>
    <n v="44.850999999999999"/>
  </r>
  <r>
    <x v="41"/>
    <x v="26"/>
    <n v="49.914999999999999"/>
  </r>
  <r>
    <x v="41"/>
    <x v="27"/>
    <n v="59.427"/>
  </r>
  <r>
    <x v="41"/>
    <x v="28"/>
    <n v="69.679000000000002"/>
  </r>
  <r>
    <x v="41"/>
    <x v="29"/>
    <n v="62.292999999999999"/>
  </r>
  <r>
    <x v="41"/>
    <x v="30"/>
    <n v="58.954000000000001"/>
  </r>
  <r>
    <x v="41"/>
    <x v="31"/>
    <n v="61.55"/>
  </r>
  <r>
    <x v="41"/>
    <x v="32"/>
    <n v="55.982999999999997"/>
  </r>
  <r>
    <x v="41"/>
    <x v="33"/>
    <n v="57.371000000000002"/>
  </r>
  <r>
    <x v="41"/>
    <x v="34"/>
    <n v="58.325000000000003"/>
  </r>
  <r>
    <x v="41"/>
    <x v="35"/>
    <n v="59.911000000000001"/>
  </r>
  <r>
    <x v="41"/>
    <x v="36"/>
    <n v="62.088999999999999"/>
  </r>
  <r>
    <x v="41"/>
    <x v="37"/>
    <n v="65.558000000000007"/>
  </r>
  <r>
    <x v="41"/>
    <x v="38"/>
    <n v="69.846000000000004"/>
  </r>
  <r>
    <x v="41"/>
    <x v="39"/>
    <n v="74.259"/>
  </r>
  <r>
    <x v="42"/>
    <x v="0"/>
    <n v="2.1269999999999998"/>
  </r>
  <r>
    <x v="42"/>
    <x v="1"/>
    <n v="2.0609999999999999"/>
  </r>
  <r>
    <x v="42"/>
    <x v="2"/>
    <n v="2.1320000000000001"/>
  </r>
  <r>
    <x v="42"/>
    <x v="3"/>
    <n v="2.1339999999999999"/>
  </r>
  <r>
    <x v="42"/>
    <x v="4"/>
    <n v="2.25"/>
  </r>
  <r>
    <x v="42"/>
    <x v="5"/>
    <n v="2.4"/>
  </r>
  <r>
    <x v="42"/>
    <x v="6"/>
    <n v="3.0489999999999999"/>
  </r>
  <r>
    <x v="42"/>
    <x v="7"/>
    <n v="3.6579999999999999"/>
  </r>
  <r>
    <x v="42"/>
    <x v="8"/>
    <n v="4.218"/>
  </r>
  <r>
    <x v="42"/>
    <x v="9"/>
    <n v="4.5049999999999999"/>
  </r>
  <r>
    <x v="42"/>
    <x v="10"/>
    <n v="5.5179999999999998"/>
  </r>
  <r>
    <x v="42"/>
    <x v="11"/>
    <n v="5.6950000000000003"/>
  </r>
  <r>
    <x v="42"/>
    <x v="12"/>
    <n v="6.8250000000000002"/>
  </r>
  <r>
    <x v="42"/>
    <x v="13"/>
    <n v="6.5250000000000004"/>
  </r>
  <r>
    <x v="42"/>
    <x v="14"/>
    <n v="7.3579999999999997"/>
  </r>
  <r>
    <x v="42"/>
    <x v="15"/>
    <n v="9.1349999999999998"/>
  </r>
  <r>
    <x v="42"/>
    <x v="16"/>
    <n v="9.23"/>
  </r>
  <r>
    <x v="42"/>
    <x v="17"/>
    <n v="8.7880000000000003"/>
  </r>
  <r>
    <x v="42"/>
    <x v="18"/>
    <n v="9.4329999999999998"/>
  </r>
  <r>
    <x v="42"/>
    <x v="19"/>
    <n v="9.6549999999999994"/>
  </r>
  <r>
    <x v="42"/>
    <x v="20"/>
    <n v="9.1969999999999992"/>
  </r>
  <r>
    <x v="42"/>
    <x v="21"/>
    <n v="9.6059999999999999"/>
  </r>
  <r>
    <x v="42"/>
    <x v="22"/>
    <n v="10.475"/>
  </r>
  <r>
    <x v="42"/>
    <x v="23"/>
    <n v="13.176"/>
  </r>
  <r>
    <x v="42"/>
    <x v="24"/>
    <n v="15.659000000000001"/>
  </r>
  <r>
    <x v="42"/>
    <x v="25"/>
    <n v="16.920000000000002"/>
  </r>
  <r>
    <x v="42"/>
    <x v="26"/>
    <n v="18.420999999999999"/>
  </r>
  <r>
    <x v="42"/>
    <x v="27"/>
    <n v="21.77"/>
  </r>
  <r>
    <x v="42"/>
    <x v="28"/>
    <n v="25.25"/>
  </r>
  <r>
    <x v="42"/>
    <x v="29"/>
    <n v="23.472999999999999"/>
  </r>
  <r>
    <x v="42"/>
    <x v="30"/>
    <n v="23.096"/>
  </r>
  <r>
    <x v="42"/>
    <x v="31"/>
    <n v="24.875"/>
  </r>
  <r>
    <x v="42"/>
    <x v="32"/>
    <n v="22.78"/>
  </r>
  <r>
    <x v="42"/>
    <x v="33"/>
    <n v="21.919"/>
  </r>
  <r>
    <x v="42"/>
    <x v="34"/>
    <n v="21.343"/>
  </r>
  <r>
    <x v="42"/>
    <x v="35"/>
    <n v="21.411000000000001"/>
  </r>
  <r>
    <x v="42"/>
    <x v="36"/>
    <n v="22.198"/>
  </r>
  <r>
    <x v="42"/>
    <x v="37"/>
    <n v="23.248999999999999"/>
  </r>
  <r>
    <x v="42"/>
    <x v="38"/>
    <n v="24.379000000000001"/>
  </r>
  <r>
    <x v="42"/>
    <x v="39"/>
    <n v="25.555"/>
  </r>
  <r>
    <x v="43"/>
    <x v="0"/>
    <s v="n/a"/>
  </r>
  <r>
    <x v="43"/>
    <x v="1"/>
    <s v="n/a"/>
  </r>
  <r>
    <x v="43"/>
    <x v="2"/>
    <s v="n/a"/>
  </r>
  <r>
    <x v="43"/>
    <x v="3"/>
    <s v="n/a"/>
  </r>
  <r>
    <x v="43"/>
    <x v="4"/>
    <s v="n/a"/>
  </r>
  <r>
    <x v="43"/>
    <x v="5"/>
    <s v="n/a"/>
  </r>
  <r>
    <x v="43"/>
    <x v="6"/>
    <s v="n/a"/>
  </r>
  <r>
    <x v="43"/>
    <x v="7"/>
    <s v="n/a"/>
  </r>
  <r>
    <x v="43"/>
    <x v="8"/>
    <s v="n/a"/>
  </r>
  <r>
    <x v="43"/>
    <x v="9"/>
    <s v="n/a"/>
  </r>
  <r>
    <x v="43"/>
    <x v="10"/>
    <s v="n/a"/>
  </r>
  <r>
    <x v="43"/>
    <x v="11"/>
    <s v="n/a"/>
  </r>
  <r>
    <x v="43"/>
    <x v="12"/>
    <s v="n/a"/>
  </r>
  <r>
    <x v="43"/>
    <x v="13"/>
    <s v="n/a"/>
  </r>
  <r>
    <x v="43"/>
    <x v="14"/>
    <s v="n/a"/>
  </r>
  <r>
    <x v="43"/>
    <x v="15"/>
    <n v="57.786000000000001"/>
  </r>
  <r>
    <x v="43"/>
    <x v="16"/>
    <n v="64.894999999999996"/>
  </r>
  <r>
    <x v="43"/>
    <x v="17"/>
    <n v="59.463999999999999"/>
  </r>
  <r>
    <x v="43"/>
    <x v="18"/>
    <n v="63.863"/>
  </r>
  <r>
    <x v="43"/>
    <x v="19"/>
    <n v="62.165999999999997"/>
  </r>
  <r>
    <x v="43"/>
    <x v="20"/>
    <n v="58.802999999999997"/>
  </r>
  <r>
    <x v="43"/>
    <x v="21"/>
    <n v="64.376000000000005"/>
  </r>
  <r>
    <x v="43"/>
    <x v="22"/>
    <n v="78.424999999999997"/>
  </r>
  <r>
    <x v="43"/>
    <x v="23"/>
    <n v="95.293000000000006"/>
  </r>
  <r>
    <x v="43"/>
    <x v="24"/>
    <n v="113.977"/>
  </r>
  <r>
    <x v="43"/>
    <x v="25"/>
    <n v="130.066"/>
  </r>
  <r>
    <x v="43"/>
    <x v="26"/>
    <n v="148.374"/>
  </r>
  <r>
    <x v="43"/>
    <x v="27"/>
    <n v="180.47900000000001"/>
  </r>
  <r>
    <x v="43"/>
    <x v="28"/>
    <n v="225.42699999999999"/>
  </r>
  <r>
    <x v="43"/>
    <x v="29"/>
    <n v="197.18700000000001"/>
  </r>
  <r>
    <x v="43"/>
    <x v="30"/>
    <n v="198.494"/>
  </r>
  <r>
    <x v="43"/>
    <x v="31"/>
    <n v="216.06100000000001"/>
  </r>
  <r>
    <x v="43"/>
    <x v="32"/>
    <n v="196.446"/>
  </r>
  <r>
    <x v="43"/>
    <x v="33"/>
    <n v="198.45"/>
  </r>
  <r>
    <x v="43"/>
    <x v="34"/>
    <n v="200.00800000000001"/>
  </r>
  <r>
    <x v="43"/>
    <x v="35"/>
    <n v="208.87200000000001"/>
  </r>
  <r>
    <x v="43"/>
    <x v="36"/>
    <n v="216.708"/>
  </r>
  <r>
    <x v="43"/>
    <x v="37"/>
    <n v="223.47499999999999"/>
  </r>
  <r>
    <x v="43"/>
    <x v="38"/>
    <n v="229.19200000000001"/>
  </r>
  <r>
    <x v="43"/>
    <x v="39"/>
    <n v="232.55"/>
  </r>
  <r>
    <x v="44"/>
    <x v="0"/>
    <n v="69.709000000000003"/>
  </r>
  <r>
    <x v="44"/>
    <x v="1"/>
    <n v="60.374000000000002"/>
  </r>
  <r>
    <x v="44"/>
    <x v="2"/>
    <n v="58.936999999999998"/>
  </r>
  <r>
    <x v="44"/>
    <x v="3"/>
    <n v="59.204999999999998"/>
  </r>
  <r>
    <x v="44"/>
    <x v="4"/>
    <n v="57.715000000000003"/>
  </r>
  <r>
    <x v="44"/>
    <x v="5"/>
    <n v="61.204000000000001"/>
  </r>
  <r>
    <x v="44"/>
    <x v="6"/>
    <n v="86.366"/>
  </r>
  <r>
    <x v="44"/>
    <x v="7"/>
    <n v="107.366"/>
  </r>
  <r>
    <x v="44"/>
    <x v="8"/>
    <n v="113.23"/>
  </r>
  <r>
    <x v="44"/>
    <x v="9"/>
    <n v="110.059"/>
  </r>
  <r>
    <x v="44"/>
    <x v="10"/>
    <n v="135.839"/>
  </r>
  <r>
    <x v="44"/>
    <x v="11"/>
    <n v="136.69499999999999"/>
  </r>
  <r>
    <x v="44"/>
    <x v="12"/>
    <n v="150.19499999999999"/>
  </r>
  <r>
    <x v="44"/>
    <x v="13"/>
    <n v="140.626"/>
  </r>
  <r>
    <x v="44"/>
    <x v="14"/>
    <n v="153.59399999999999"/>
  </r>
  <r>
    <x v="44"/>
    <x v="15"/>
    <n v="181.98500000000001"/>
  </r>
  <r>
    <x v="44"/>
    <x v="16"/>
    <n v="184.43700000000001"/>
  </r>
  <r>
    <x v="44"/>
    <x v="17"/>
    <n v="170.43700000000001"/>
  </r>
  <r>
    <x v="44"/>
    <x v="18"/>
    <n v="173.65299999999999"/>
  </r>
  <r>
    <x v="44"/>
    <x v="19"/>
    <n v="173.94399999999999"/>
  </r>
  <r>
    <x v="44"/>
    <x v="20"/>
    <n v="160.08199999999999"/>
  </r>
  <r>
    <x v="44"/>
    <x v="21"/>
    <n v="160.476"/>
  </r>
  <r>
    <x v="44"/>
    <x v="22"/>
    <n v="173.881"/>
  </r>
  <r>
    <x v="44"/>
    <x v="23"/>
    <n v="212.62299999999999"/>
  </r>
  <r>
    <x v="44"/>
    <x v="24"/>
    <n v="244.72800000000001"/>
  </r>
  <r>
    <x v="44"/>
    <x v="25"/>
    <n v="257.67599999999999"/>
  </r>
  <r>
    <x v="44"/>
    <x v="26"/>
    <n v="274.37700000000001"/>
  </r>
  <r>
    <x v="44"/>
    <x v="27"/>
    <n v="311.41800000000001"/>
  </r>
  <r>
    <x v="44"/>
    <x v="28"/>
    <n v="343.88099999999997"/>
  </r>
  <r>
    <x v="44"/>
    <x v="29"/>
    <n v="310.54500000000002"/>
  </r>
  <r>
    <x v="44"/>
    <x v="30"/>
    <n v="312.94900000000001"/>
  </r>
  <r>
    <x v="44"/>
    <x v="31"/>
    <n v="333.74400000000003"/>
  </r>
  <r>
    <x v="44"/>
    <x v="32"/>
    <n v="315.16399999999999"/>
  </r>
  <r>
    <x v="44"/>
    <x v="33"/>
    <n v="330.61399999999998"/>
  </r>
  <r>
    <x v="44"/>
    <x v="34"/>
    <n v="347.19600000000003"/>
  </r>
  <r>
    <x v="44"/>
    <x v="35"/>
    <n v="361.33499999999998"/>
  </r>
  <r>
    <x v="44"/>
    <x v="36"/>
    <n v="375.45299999999997"/>
  </r>
  <r>
    <x v="44"/>
    <x v="37"/>
    <n v="393.06799999999998"/>
  </r>
  <r>
    <x v="44"/>
    <x v="38"/>
    <n v="413.76"/>
  </r>
  <r>
    <x v="44"/>
    <x v="39"/>
    <n v="434.75400000000002"/>
  </r>
  <r>
    <x v="45"/>
    <x v="0"/>
    <s v="n/a"/>
  </r>
  <r>
    <x v="45"/>
    <x v="1"/>
    <s v="n/a"/>
  </r>
  <r>
    <x v="45"/>
    <x v="2"/>
    <s v="n/a"/>
  </r>
  <r>
    <x v="45"/>
    <x v="3"/>
    <s v="n/a"/>
  </r>
  <r>
    <x v="45"/>
    <x v="4"/>
    <s v="n/a"/>
  </r>
  <r>
    <x v="45"/>
    <x v="5"/>
    <s v="n/a"/>
  </r>
  <r>
    <x v="45"/>
    <x v="6"/>
    <s v="n/a"/>
  </r>
  <r>
    <x v="45"/>
    <x v="7"/>
    <s v="n/a"/>
  </r>
  <r>
    <x v="45"/>
    <x v="8"/>
    <s v="n/a"/>
  </r>
  <r>
    <x v="45"/>
    <x v="9"/>
    <s v="n/a"/>
  </r>
  <r>
    <x v="45"/>
    <x v="10"/>
    <s v="n/a"/>
  </r>
  <r>
    <x v="45"/>
    <x v="11"/>
    <n v="0.46200000000000002"/>
  </r>
  <r>
    <x v="45"/>
    <x v="12"/>
    <n v="0.47799999999999998"/>
  </r>
  <r>
    <x v="45"/>
    <x v="13"/>
    <n v="0.46600000000000003"/>
  </r>
  <r>
    <x v="45"/>
    <x v="14"/>
    <n v="0.49199999999999999"/>
  </r>
  <r>
    <x v="45"/>
    <x v="15"/>
    <n v="0.498"/>
  </r>
  <r>
    <x v="45"/>
    <x v="16"/>
    <n v="0.49399999999999999"/>
  </r>
  <r>
    <x v="45"/>
    <x v="17"/>
    <n v="0.503"/>
  </r>
  <r>
    <x v="45"/>
    <x v="18"/>
    <n v="0.51400000000000001"/>
  </r>
  <r>
    <x v="45"/>
    <x v="19"/>
    <n v="0.54100000000000004"/>
  </r>
  <r>
    <x v="45"/>
    <x v="20"/>
    <n v="0.55600000000000005"/>
  </r>
  <r>
    <x v="45"/>
    <x v="21"/>
    <n v="0.57699999999999996"/>
  </r>
  <r>
    <x v="45"/>
    <x v="22"/>
    <n v="0.59599999999999997"/>
  </r>
  <r>
    <x v="45"/>
    <x v="23"/>
    <n v="0.628"/>
  </r>
  <r>
    <x v="45"/>
    <x v="24"/>
    <n v="0.66600000000000004"/>
  </r>
  <r>
    <x v="45"/>
    <x v="25"/>
    <n v="0.70899999999999996"/>
  </r>
  <r>
    <x v="45"/>
    <x v="26"/>
    <n v="0.76900000000000002"/>
  </r>
  <r>
    <x v="45"/>
    <x v="27"/>
    <n v="0.84799999999999998"/>
  </r>
  <r>
    <x v="45"/>
    <x v="28"/>
    <n v="0.98399999999999999"/>
  </r>
  <r>
    <x v="45"/>
    <x v="29"/>
    <n v="1.0489999999999999"/>
  </r>
  <r>
    <x v="45"/>
    <x v="30"/>
    <n v="1.129"/>
  </r>
  <r>
    <x v="45"/>
    <x v="31"/>
    <n v="1.2390000000000001"/>
  </r>
  <r>
    <x v="45"/>
    <x v="32"/>
    <n v="1.3540000000000001"/>
  </r>
  <r>
    <x v="45"/>
    <x v="33"/>
    <n v="1.4550000000000001"/>
  </r>
  <r>
    <x v="45"/>
    <x v="34"/>
    <n v="1.5820000000000001"/>
  </r>
  <r>
    <x v="45"/>
    <x v="35"/>
    <n v="1.736"/>
  </r>
  <r>
    <x v="45"/>
    <x v="36"/>
    <n v="1.9139999999999999"/>
  </r>
  <r>
    <x v="45"/>
    <x v="37"/>
    <n v="2.12"/>
  </r>
  <r>
    <x v="45"/>
    <x v="38"/>
    <n v="2.3479999999999999"/>
  </r>
  <r>
    <x v="45"/>
    <x v="39"/>
    <n v="2.5739999999999998"/>
  </r>
  <r>
    <x v="46"/>
    <x v="0"/>
    <n v="7.0999999999999994E-2"/>
  </r>
  <r>
    <x v="46"/>
    <x v="1"/>
    <n v="7.9000000000000001E-2"/>
  </r>
  <r>
    <x v="46"/>
    <x v="2"/>
    <n v="8.5999999999999993E-2"/>
  </r>
  <r>
    <x v="46"/>
    <x v="3"/>
    <n v="9.5000000000000001E-2"/>
  </r>
  <r>
    <x v="46"/>
    <x v="4"/>
    <n v="0.107"/>
  </r>
  <r>
    <x v="46"/>
    <x v="5"/>
    <n v="0.11799999999999999"/>
  </r>
  <r>
    <x v="46"/>
    <x v="6"/>
    <n v="0.13400000000000001"/>
  </r>
  <r>
    <x v="46"/>
    <x v="7"/>
    <n v="0.151"/>
  </r>
  <r>
    <x v="46"/>
    <x v="8"/>
    <n v="0.17100000000000001"/>
  </r>
  <r>
    <x v="46"/>
    <x v="9"/>
    <n v="0.182"/>
  </r>
  <r>
    <x v="46"/>
    <x v="10"/>
    <n v="0.19800000000000001"/>
  </r>
  <r>
    <x v="46"/>
    <x v="11"/>
    <n v="0.215"/>
  </r>
  <r>
    <x v="46"/>
    <x v="12"/>
    <n v="0.22900000000000001"/>
  </r>
  <r>
    <x v="46"/>
    <x v="13"/>
    <n v="0.24"/>
  </r>
  <r>
    <x v="46"/>
    <x v="14"/>
    <n v="0.25600000000000001"/>
  </r>
  <r>
    <x v="46"/>
    <x v="15"/>
    <n v="0.26400000000000001"/>
  </r>
  <r>
    <x v="46"/>
    <x v="16"/>
    <n v="0.28199999999999997"/>
  </r>
  <r>
    <x v="46"/>
    <x v="17"/>
    <n v="0.29299999999999998"/>
  </r>
  <r>
    <x v="46"/>
    <x v="18"/>
    <n v="0.31"/>
  </r>
  <r>
    <x v="46"/>
    <x v="19"/>
    <n v="0.32"/>
  </r>
  <r>
    <x v="46"/>
    <x v="20"/>
    <n v="0.32100000000000001"/>
  </r>
  <r>
    <x v="46"/>
    <x v="21"/>
    <n v="0.32800000000000001"/>
  </r>
  <r>
    <x v="46"/>
    <x v="22"/>
    <n v="0.32400000000000001"/>
  </r>
  <r>
    <x v="46"/>
    <x v="23"/>
    <n v="0.33700000000000002"/>
  </r>
  <r>
    <x v="46"/>
    <x v="24"/>
    <n v="0.36099999999999999"/>
  </r>
  <r>
    <x v="46"/>
    <x v="25"/>
    <n v="0.35599999999999998"/>
  </r>
  <r>
    <x v="46"/>
    <x v="26"/>
    <n v="0.38200000000000001"/>
  </r>
  <r>
    <x v="46"/>
    <x v="27"/>
    <n v="0.41299999999999998"/>
  </r>
  <r>
    <x v="46"/>
    <x v="28"/>
    <n v="0.45200000000000001"/>
  </r>
  <r>
    <x v="46"/>
    <x v="29"/>
    <n v="0.48199999999999998"/>
  </r>
  <r>
    <x v="46"/>
    <x v="30"/>
    <n v="0.47499999999999998"/>
  </r>
  <r>
    <x v="46"/>
    <x v="31"/>
    <n v="0.49099999999999999"/>
  </r>
  <r>
    <x v="46"/>
    <x v="32"/>
    <n v="0.496"/>
  </r>
  <r>
    <x v="46"/>
    <x v="33"/>
    <n v="0.497"/>
  </r>
  <r>
    <x v="46"/>
    <x v="34"/>
    <n v="0.51400000000000001"/>
  </r>
  <r>
    <x v="46"/>
    <x v="35"/>
    <n v="0.53100000000000003"/>
  </r>
  <r>
    <x v="46"/>
    <x v="36"/>
    <n v="0.55200000000000005"/>
  </r>
  <r>
    <x v="46"/>
    <x v="37"/>
    <n v="0.57599999999999996"/>
  </r>
  <r>
    <x v="46"/>
    <x v="38"/>
    <n v="0.60099999999999998"/>
  </r>
  <r>
    <x v="46"/>
    <x v="39"/>
    <n v="0.624"/>
  </r>
  <r>
    <x v="47"/>
    <x v="0"/>
    <n v="9.2479999999999993"/>
  </r>
  <r>
    <x v="47"/>
    <x v="1"/>
    <n v="10.342000000000001"/>
  </r>
  <r>
    <x v="47"/>
    <x v="2"/>
    <n v="9.7479999999999993"/>
  </r>
  <r>
    <x v="47"/>
    <x v="3"/>
    <n v="10.089"/>
  </r>
  <r>
    <x v="47"/>
    <x v="4"/>
    <n v="15.858000000000001"/>
  </r>
  <r>
    <x v="47"/>
    <x v="5"/>
    <n v="6.9279999999999999"/>
  </r>
  <r>
    <x v="47"/>
    <x v="6"/>
    <n v="8.4149999999999991"/>
  </r>
  <r>
    <x v="47"/>
    <x v="7"/>
    <n v="8.8559999999999999"/>
  </r>
  <r>
    <x v="47"/>
    <x v="8"/>
    <n v="8.11"/>
  </r>
  <r>
    <x v="47"/>
    <x v="9"/>
    <n v="9.16"/>
  </r>
  <r>
    <x v="47"/>
    <x v="10"/>
    <n v="8.5259999999999998"/>
  </r>
  <r>
    <x v="47"/>
    <x v="11"/>
    <n v="10.544"/>
  </r>
  <r>
    <x v="47"/>
    <x v="12"/>
    <n v="12.303000000000001"/>
  </r>
  <r>
    <x v="47"/>
    <x v="13"/>
    <n v="13.851000000000001"/>
  </r>
  <r>
    <x v="47"/>
    <x v="14"/>
    <n v="15.472"/>
  </r>
  <r>
    <x v="47"/>
    <x v="15"/>
    <n v="17.504000000000001"/>
  </r>
  <r>
    <x v="47"/>
    <x v="16"/>
    <n v="19.364999999999998"/>
  </r>
  <r>
    <x v="47"/>
    <x v="17"/>
    <n v="20.914000000000001"/>
  </r>
  <r>
    <x v="47"/>
    <x v="18"/>
    <n v="22.609000000000002"/>
  </r>
  <r>
    <x v="47"/>
    <x v="19"/>
    <n v="23.164999999999999"/>
  </r>
  <r>
    <x v="47"/>
    <x v="20"/>
    <n v="25.613"/>
  </r>
  <r>
    <x v="47"/>
    <x v="21"/>
    <n v="26.588000000000001"/>
  </r>
  <r>
    <x v="47"/>
    <x v="22"/>
    <n v="28.242999999999999"/>
  </r>
  <r>
    <x v="47"/>
    <x v="23"/>
    <n v="22.516999999999999"/>
  </r>
  <r>
    <x v="47"/>
    <x v="24"/>
    <n v="23.366"/>
  </r>
  <r>
    <x v="47"/>
    <x v="25"/>
    <n v="36.100999999999999"/>
  </r>
  <r>
    <x v="47"/>
    <x v="26"/>
    <n v="38.253999999999998"/>
  </r>
  <r>
    <x v="47"/>
    <x v="27"/>
    <n v="43.972000000000001"/>
  </r>
  <r>
    <x v="47"/>
    <x v="28"/>
    <n v="48.07"/>
  </r>
  <r>
    <x v="47"/>
    <x v="29"/>
    <n v="48.136000000000003"/>
  </r>
  <r>
    <x v="47"/>
    <x v="30"/>
    <n v="53.802999999999997"/>
  </r>
  <r>
    <x v="47"/>
    <x v="31"/>
    <n v="58.423000000000002"/>
  </r>
  <r>
    <x v="47"/>
    <x v="32"/>
    <n v="60.396999999999998"/>
  </r>
  <r>
    <x v="47"/>
    <x v="33"/>
    <n v="61.256"/>
  </r>
  <r>
    <x v="47"/>
    <x v="34"/>
    <n v="62.484000000000002"/>
  </r>
  <r>
    <x v="47"/>
    <x v="35"/>
    <n v="64.165999999999997"/>
  </r>
  <r>
    <x v="47"/>
    <x v="36"/>
    <n v="68.575000000000003"/>
  </r>
  <r>
    <x v="47"/>
    <x v="37"/>
    <n v="72.010000000000005"/>
  </r>
  <r>
    <x v="47"/>
    <x v="38"/>
    <n v="75.617999999999995"/>
  </r>
  <r>
    <x v="47"/>
    <x v="39"/>
    <n v="79.406000000000006"/>
  </r>
  <r>
    <x v="48"/>
    <x v="0"/>
    <n v="17.047000000000001"/>
  </r>
  <r>
    <x v="48"/>
    <x v="1"/>
    <n v="17.454000000000001"/>
  </r>
  <r>
    <x v="48"/>
    <x v="2"/>
    <n v="17.425000000000001"/>
  </r>
  <r>
    <x v="48"/>
    <x v="3"/>
    <n v="15.315"/>
  </r>
  <r>
    <x v="48"/>
    <x v="4"/>
    <n v="16.297999999999998"/>
  </r>
  <r>
    <x v="48"/>
    <x v="5"/>
    <n v="19.059999999999999"/>
  </r>
  <r>
    <x v="48"/>
    <x v="6"/>
    <n v="13.986000000000001"/>
  </r>
  <r>
    <x v="48"/>
    <x v="7"/>
    <n v="13.068"/>
  </r>
  <r>
    <x v="48"/>
    <x v="8"/>
    <n v="12.428000000000001"/>
  </r>
  <r>
    <x v="48"/>
    <x v="9"/>
    <n v="12.196999999999999"/>
  </r>
  <r>
    <x v="48"/>
    <x v="10"/>
    <n v="12.385999999999999"/>
  </r>
  <r>
    <x v="48"/>
    <x v="11"/>
    <n v="13.898"/>
  </r>
  <r>
    <x v="48"/>
    <x v="12"/>
    <n v="15.196999999999999"/>
  </r>
  <r>
    <x v="48"/>
    <x v="13"/>
    <n v="17.751999999999999"/>
  </r>
  <r>
    <x v="48"/>
    <x v="14"/>
    <n v="21.407"/>
  </r>
  <r>
    <x v="48"/>
    <x v="15"/>
    <n v="23.25"/>
  </r>
  <r>
    <x v="48"/>
    <x v="16"/>
    <n v="24.33"/>
  </r>
  <r>
    <x v="48"/>
    <x v="17"/>
    <n v="27.34"/>
  </r>
  <r>
    <x v="48"/>
    <x v="18"/>
    <n v="27.81"/>
  </r>
  <r>
    <x v="48"/>
    <x v="19"/>
    <n v="19.981999999999999"/>
  </r>
  <r>
    <x v="48"/>
    <x v="20"/>
    <n v="18.542999999999999"/>
  </r>
  <r>
    <x v="48"/>
    <x v="21"/>
    <n v="24.605"/>
  </r>
  <r>
    <x v="48"/>
    <x v="22"/>
    <n v="28.548999999999999"/>
  </r>
  <r>
    <x v="48"/>
    <x v="23"/>
    <n v="32.433"/>
  </r>
  <r>
    <x v="48"/>
    <x v="24"/>
    <n v="36.591999999999999"/>
  </r>
  <r>
    <x v="48"/>
    <x v="25"/>
    <n v="41.506999999999998"/>
  </r>
  <r>
    <x v="48"/>
    <x v="26"/>
    <n v="46.802"/>
  </r>
  <r>
    <x v="48"/>
    <x v="27"/>
    <n v="51.008000000000003"/>
  </r>
  <r>
    <x v="48"/>
    <x v="28"/>
    <n v="61.762999999999998"/>
  </r>
  <r>
    <x v="48"/>
    <x v="29"/>
    <n v="62.52"/>
  </r>
  <r>
    <x v="48"/>
    <x v="30"/>
    <n v="69.555000000000007"/>
  </r>
  <r>
    <x v="48"/>
    <x v="31"/>
    <n v="79.78"/>
  </r>
  <r>
    <x v="48"/>
    <x v="32"/>
    <n v="87.498999999999995"/>
  </r>
  <r>
    <x v="48"/>
    <x v="33"/>
    <n v="93.745999999999995"/>
  </r>
  <r>
    <x v="48"/>
    <x v="34"/>
    <n v="100.485"/>
  </r>
  <r>
    <x v="48"/>
    <x v="35"/>
    <n v="106.872"/>
  </r>
  <r>
    <x v="48"/>
    <x v="36"/>
    <n v="113.983"/>
  </r>
  <r>
    <x v="48"/>
    <x v="37"/>
    <n v="123.786"/>
  </r>
  <r>
    <x v="48"/>
    <x v="38"/>
    <n v="132.65700000000001"/>
  </r>
  <r>
    <x v="48"/>
    <x v="39"/>
    <n v="142.22499999999999"/>
  </r>
  <r>
    <x v="49"/>
    <x v="0"/>
    <n v="22.370999999999999"/>
  </r>
  <r>
    <x v="49"/>
    <x v="1"/>
    <n v="24.498999999999999"/>
  </r>
  <r>
    <x v="49"/>
    <x v="2"/>
    <n v="28.986000000000001"/>
  </r>
  <r>
    <x v="49"/>
    <x v="3"/>
    <n v="35.43"/>
  </r>
  <r>
    <x v="49"/>
    <x v="4"/>
    <n v="39.837000000000003"/>
  </r>
  <r>
    <x v="49"/>
    <x v="5"/>
    <n v="46.45"/>
  </r>
  <r>
    <x v="49"/>
    <x v="6"/>
    <n v="51.429000000000002"/>
  </r>
  <r>
    <x v="49"/>
    <x v="7"/>
    <n v="73.570999999999998"/>
  </r>
  <r>
    <x v="49"/>
    <x v="8"/>
    <n v="88"/>
  </r>
  <r>
    <x v="49"/>
    <x v="9"/>
    <n v="109.714"/>
  </r>
  <r>
    <x v="49"/>
    <x v="10"/>
    <n v="91.382999999999996"/>
  </r>
  <r>
    <x v="49"/>
    <x v="11"/>
    <n v="46.06"/>
  </r>
  <r>
    <x v="49"/>
    <x v="12"/>
    <n v="42.006"/>
  </r>
  <r>
    <x v="49"/>
    <x v="13"/>
    <n v="47.100999999999999"/>
  </r>
  <r>
    <x v="49"/>
    <x v="14"/>
    <n v="51.878999999999998"/>
  </r>
  <r>
    <x v="49"/>
    <x v="15"/>
    <n v="60.162999999999997"/>
  </r>
  <r>
    <x v="49"/>
    <x v="16"/>
    <n v="67.632000000000005"/>
  </r>
  <r>
    <x v="49"/>
    <x v="17"/>
    <n v="75.864999999999995"/>
  </r>
  <r>
    <x v="49"/>
    <x v="18"/>
    <n v="84.820999999999998"/>
  </r>
  <r>
    <x v="49"/>
    <x v="19"/>
    <n v="90.385999999999996"/>
  </r>
  <r>
    <x v="49"/>
    <x v="20"/>
    <n v="99.623999999999995"/>
  </r>
  <r>
    <x v="49"/>
    <x v="21"/>
    <n v="97.266000000000005"/>
  </r>
  <r>
    <x v="49"/>
    <x v="22"/>
    <n v="85.843000000000004"/>
  </r>
  <r>
    <x v="49"/>
    <x v="23"/>
    <n v="80.994"/>
  </r>
  <r>
    <x v="49"/>
    <x v="24"/>
    <n v="78.799000000000007"/>
  </r>
  <r>
    <x v="49"/>
    <x v="25"/>
    <n v="89.519000000000005"/>
  </r>
  <r>
    <x v="49"/>
    <x v="26"/>
    <n v="107.375"/>
  </r>
  <r>
    <x v="49"/>
    <x v="27"/>
    <n v="130.346"/>
  </r>
  <r>
    <x v="49"/>
    <x v="28"/>
    <n v="162.435"/>
  </r>
  <r>
    <x v="49"/>
    <x v="29"/>
    <n v="188.608"/>
  </r>
  <r>
    <x v="49"/>
    <x v="30"/>
    <n v="218.76300000000001"/>
  </r>
  <r>
    <x v="49"/>
    <x v="31"/>
    <n v="235.59800000000001"/>
  </r>
  <r>
    <x v="49"/>
    <x v="32"/>
    <n v="262.25599999999997"/>
  </r>
  <r>
    <x v="49"/>
    <x v="33"/>
    <n v="271.42700000000002"/>
  </r>
  <r>
    <x v="49"/>
    <x v="34"/>
    <n v="284.86"/>
  </r>
  <r>
    <x v="49"/>
    <x v="35"/>
    <n v="324.267"/>
  </r>
  <r>
    <x v="49"/>
    <x v="36"/>
    <n v="365.94600000000003"/>
  </r>
  <r>
    <x v="49"/>
    <x v="37"/>
    <n v="408.04500000000002"/>
  </r>
  <r>
    <x v="49"/>
    <x v="38"/>
    <n v="461.39"/>
  </r>
  <r>
    <x v="49"/>
    <x v="39"/>
    <n v="528.67999999999995"/>
  </r>
  <r>
    <x v="50"/>
    <x v="0"/>
    <n v="3.899"/>
  </r>
  <r>
    <x v="50"/>
    <x v="1"/>
    <n v="3.4369999999999998"/>
  </r>
  <r>
    <x v="50"/>
    <x v="2"/>
    <n v="3.3940000000000001"/>
  </r>
  <r>
    <x v="50"/>
    <x v="3"/>
    <n v="3.25"/>
  </r>
  <r>
    <x v="50"/>
    <x v="4"/>
    <n v="2.3769999999999998"/>
  </r>
  <r>
    <x v="50"/>
    <x v="5"/>
    <n v="2.3109999999999999"/>
  </r>
  <r>
    <x v="50"/>
    <x v="6"/>
    <n v="2.327"/>
  </r>
  <r>
    <x v="50"/>
    <x v="7"/>
    <n v="2.3660000000000001"/>
  </r>
  <r>
    <x v="50"/>
    <x v="8"/>
    <n v="2.762"/>
  </r>
  <r>
    <x v="50"/>
    <x v="9"/>
    <n v="3.157"/>
  </r>
  <r>
    <x v="50"/>
    <x v="10"/>
    <n v="4.8010000000000002"/>
  </r>
  <r>
    <x v="50"/>
    <x v="11"/>
    <n v="5.3109999999999999"/>
  </r>
  <r>
    <x v="50"/>
    <x v="12"/>
    <n v="5.9550000000000001"/>
  </r>
  <r>
    <x v="50"/>
    <x v="13"/>
    <n v="6.9379999999999997"/>
  </r>
  <r>
    <x v="50"/>
    <x v="14"/>
    <n v="8.0860000000000003"/>
  </r>
  <r>
    <x v="50"/>
    <x v="15"/>
    <n v="9.5009999999999994"/>
  </r>
  <r>
    <x v="50"/>
    <x v="16"/>
    <n v="10.316000000000001"/>
  </r>
  <r>
    <x v="50"/>
    <x v="17"/>
    <n v="11.135"/>
  </r>
  <r>
    <x v="50"/>
    <x v="18"/>
    <n v="12.007999999999999"/>
  </r>
  <r>
    <x v="50"/>
    <x v="19"/>
    <n v="12.465"/>
  </r>
  <r>
    <x v="50"/>
    <x v="20"/>
    <n v="13.134"/>
  </r>
  <r>
    <x v="50"/>
    <x v="21"/>
    <n v="13.813000000000001"/>
  </r>
  <r>
    <x v="50"/>
    <x v="22"/>
    <n v="14.307"/>
  </r>
  <r>
    <x v="50"/>
    <x v="23"/>
    <n v="15.047000000000001"/>
  </r>
  <r>
    <x v="50"/>
    <x v="24"/>
    <n v="15.798"/>
  </r>
  <r>
    <x v="50"/>
    <x v="25"/>
    <n v="17.094000000000001"/>
  </r>
  <r>
    <x v="50"/>
    <x v="26"/>
    <n v="18.550999999999998"/>
  </r>
  <r>
    <x v="50"/>
    <x v="27"/>
    <n v="20.105"/>
  </r>
  <r>
    <x v="50"/>
    <x v="28"/>
    <n v="21.431000000000001"/>
  </r>
  <r>
    <x v="50"/>
    <x v="29"/>
    <n v="20.661000000000001"/>
  </r>
  <r>
    <x v="50"/>
    <x v="30"/>
    <n v="21.417999999999999"/>
  </r>
  <r>
    <x v="50"/>
    <x v="31"/>
    <n v="23.138999999999999"/>
  </r>
  <r>
    <x v="50"/>
    <x v="32"/>
    <n v="23.814"/>
  </r>
  <r>
    <x v="50"/>
    <x v="33"/>
    <n v="24.259"/>
  </r>
  <r>
    <x v="50"/>
    <x v="34"/>
    <n v="25.141999999999999"/>
  </r>
  <r>
    <x v="50"/>
    <x v="35"/>
    <n v="26.236999999999998"/>
  </r>
  <r>
    <x v="50"/>
    <x v="36"/>
    <n v="27.338999999999999"/>
  </r>
  <r>
    <x v="50"/>
    <x v="37"/>
    <n v="28.518999999999998"/>
  </r>
  <r>
    <x v="50"/>
    <x v="38"/>
    <n v="29.745000000000001"/>
  </r>
  <r>
    <x v="50"/>
    <x v="39"/>
    <n v="31.088000000000001"/>
  </r>
  <r>
    <x v="51"/>
    <x v="0"/>
    <n v="2.7E-2"/>
  </r>
  <r>
    <x v="51"/>
    <x v="1"/>
    <n v="2.5000000000000001E-2"/>
  </r>
  <r>
    <x v="51"/>
    <x v="2"/>
    <n v="0.03"/>
  </r>
  <r>
    <x v="51"/>
    <x v="3"/>
    <n v="3.3000000000000002E-2"/>
  </r>
  <r>
    <x v="51"/>
    <x v="4"/>
    <n v="3.6999999999999998E-2"/>
  </r>
  <r>
    <x v="51"/>
    <x v="5"/>
    <n v="6.2E-2"/>
  </r>
  <r>
    <x v="51"/>
    <x v="6"/>
    <n v="7.5999999999999998E-2"/>
  </r>
  <r>
    <x v="51"/>
    <x v="7"/>
    <n v="9.2999999999999999E-2"/>
  </r>
  <r>
    <x v="51"/>
    <x v="8"/>
    <n v="0.10100000000000001"/>
  </r>
  <r>
    <x v="51"/>
    <x v="9"/>
    <n v="8.7999999999999995E-2"/>
  </r>
  <r>
    <x v="51"/>
    <x v="10"/>
    <n v="0.112"/>
  </r>
  <r>
    <x v="51"/>
    <x v="11"/>
    <n v="0.111"/>
  </r>
  <r>
    <x v="51"/>
    <x v="12"/>
    <n v="0.13500000000000001"/>
  </r>
  <r>
    <x v="51"/>
    <x v="13"/>
    <n v="0.13600000000000001"/>
  </r>
  <r>
    <x v="51"/>
    <x v="14"/>
    <n v="0.10100000000000001"/>
  </r>
  <r>
    <x v="51"/>
    <x v="15"/>
    <n v="0.14199999999999999"/>
  </r>
  <r>
    <x v="51"/>
    <x v="16"/>
    <n v="0.23200000000000001"/>
  </r>
  <r>
    <x v="51"/>
    <x v="17"/>
    <n v="0.442"/>
  </r>
  <r>
    <x v="51"/>
    <x v="18"/>
    <n v="0.371"/>
  </r>
  <r>
    <x v="51"/>
    <x v="19"/>
    <n v="0.621"/>
  </r>
  <r>
    <x v="51"/>
    <x v="20"/>
    <n v="1.046"/>
  </r>
  <r>
    <x v="51"/>
    <x v="21"/>
    <n v="1.4610000000000001"/>
  </r>
  <r>
    <x v="51"/>
    <x v="22"/>
    <n v="1.8069999999999999"/>
  </r>
  <r>
    <x v="51"/>
    <x v="23"/>
    <n v="2.4849999999999999"/>
  </r>
  <r>
    <x v="51"/>
    <x v="24"/>
    <n v="4.4109999999999996"/>
  </r>
  <r>
    <x v="51"/>
    <x v="25"/>
    <n v="6.9160000000000004"/>
  </r>
  <r>
    <x v="51"/>
    <x v="26"/>
    <n v="8.0820000000000007"/>
  </r>
  <r>
    <x v="51"/>
    <x v="27"/>
    <n v="10.201000000000001"/>
  </r>
  <r>
    <x v="51"/>
    <x v="28"/>
    <n v="15.44"/>
  </r>
  <r>
    <x v="51"/>
    <x v="29"/>
    <n v="9.3650000000000002"/>
  </r>
  <r>
    <x v="51"/>
    <x v="30"/>
    <n v="11.583"/>
  </r>
  <r>
    <x v="51"/>
    <x v="31"/>
    <n v="15.726000000000001"/>
  </r>
  <r>
    <x v="51"/>
    <x v="32"/>
    <n v="16.498999999999999"/>
  </r>
  <r>
    <x v="51"/>
    <x v="33"/>
    <n v="15.598000000000001"/>
  </r>
  <r>
    <x v="51"/>
    <x v="34"/>
    <n v="15.396000000000001"/>
  </r>
  <r>
    <x v="51"/>
    <x v="35"/>
    <n v="13.848000000000001"/>
  </r>
  <r>
    <x v="51"/>
    <x v="36"/>
    <n v="13.956"/>
  </r>
  <r>
    <x v="51"/>
    <x v="37"/>
    <n v="13.217000000000001"/>
  </r>
  <r>
    <x v="51"/>
    <x v="38"/>
    <n v="12.271000000000001"/>
  </r>
  <r>
    <x v="51"/>
    <x v="39"/>
    <n v="11.316000000000001"/>
  </r>
  <r>
    <x v="52"/>
    <x v="0"/>
    <s v="n/a"/>
  </r>
  <r>
    <x v="52"/>
    <x v="1"/>
    <s v="n/a"/>
  </r>
  <r>
    <x v="52"/>
    <x v="2"/>
    <s v="n/a"/>
  </r>
  <r>
    <x v="52"/>
    <x v="3"/>
    <s v="n/a"/>
  </r>
  <r>
    <x v="52"/>
    <x v="4"/>
    <s v="n/a"/>
  </r>
  <r>
    <x v="52"/>
    <x v="5"/>
    <s v="n/a"/>
  </r>
  <r>
    <x v="52"/>
    <x v="6"/>
    <s v="n/a"/>
  </r>
  <r>
    <x v="52"/>
    <x v="7"/>
    <s v="n/a"/>
  </r>
  <r>
    <x v="52"/>
    <x v="8"/>
    <s v="n/a"/>
  </r>
  <r>
    <x v="52"/>
    <x v="9"/>
    <s v="n/a"/>
  </r>
  <r>
    <x v="52"/>
    <x v="10"/>
    <s v="n/a"/>
  </r>
  <r>
    <x v="52"/>
    <x v="11"/>
    <s v="n/a"/>
  </r>
  <r>
    <x v="52"/>
    <x v="12"/>
    <n v="0.78300000000000003"/>
  </r>
  <r>
    <x v="52"/>
    <x v="13"/>
    <n v="0.48299999999999998"/>
  </r>
  <r>
    <x v="52"/>
    <x v="14"/>
    <n v="0.56000000000000005"/>
  </r>
  <r>
    <x v="52"/>
    <x v="15"/>
    <n v="0.624"/>
  </r>
  <r>
    <x v="52"/>
    <x v="16"/>
    <n v="0.749"/>
  </r>
  <r>
    <x v="52"/>
    <x v="17"/>
    <n v="0.76700000000000002"/>
  </r>
  <r>
    <x v="52"/>
    <x v="18"/>
    <n v="0.80900000000000005"/>
  </r>
  <r>
    <x v="52"/>
    <x v="19"/>
    <n v="0.79400000000000004"/>
  </r>
  <r>
    <x v="52"/>
    <x v="20"/>
    <n v="0.70599999999999996"/>
  </r>
  <r>
    <x v="52"/>
    <x v="21"/>
    <n v="0.752"/>
  </r>
  <r>
    <x v="52"/>
    <x v="22"/>
    <n v="0.72899999999999998"/>
  </r>
  <r>
    <x v="52"/>
    <x v="23"/>
    <n v="0.87"/>
  </r>
  <r>
    <x v="52"/>
    <x v="24"/>
    <n v="1.109"/>
  </r>
  <r>
    <x v="52"/>
    <x v="25"/>
    <n v="1.0980000000000001"/>
  </r>
  <r>
    <x v="52"/>
    <x v="26"/>
    <n v="1.2110000000000001"/>
  </r>
  <r>
    <x v="52"/>
    <x v="27"/>
    <n v="1.3180000000000001"/>
  </r>
  <r>
    <x v="52"/>
    <x v="28"/>
    <n v="1.38"/>
  </r>
  <r>
    <x v="52"/>
    <x v="29"/>
    <n v="1.857"/>
  </r>
  <r>
    <x v="52"/>
    <x v="30"/>
    <n v="2.117"/>
  </r>
  <r>
    <x v="52"/>
    <x v="31"/>
    <n v="2.6080000000000001"/>
  </r>
  <r>
    <x v="52"/>
    <x v="32"/>
    <n v="3.0920000000000001"/>
  </r>
  <r>
    <x v="52"/>
    <x v="33"/>
    <n v="3.444"/>
  </r>
  <r>
    <x v="52"/>
    <x v="34"/>
    <n v="3.87"/>
  </r>
  <r>
    <x v="52"/>
    <x v="35"/>
    <n v="4.3449999999999998"/>
  </r>
  <r>
    <x v="52"/>
    <x v="36"/>
    <n v="4.8840000000000003"/>
  </r>
  <r>
    <x v="52"/>
    <x v="37"/>
    <n v="5.4850000000000003"/>
  </r>
  <r>
    <x v="52"/>
    <x v="38"/>
    <n v="6.2439999999999998"/>
  </r>
  <r>
    <x v="52"/>
    <x v="39"/>
    <n v="7.141"/>
  </r>
  <r>
    <x v="53"/>
    <x v="0"/>
    <s v="n/a"/>
  </r>
  <r>
    <x v="53"/>
    <x v="1"/>
    <s v="n/a"/>
  </r>
  <r>
    <x v="53"/>
    <x v="2"/>
    <s v="n/a"/>
  </r>
  <r>
    <x v="53"/>
    <x v="3"/>
    <s v="n/a"/>
  </r>
  <r>
    <x v="53"/>
    <x v="4"/>
    <s v="n/a"/>
  </r>
  <r>
    <x v="53"/>
    <x v="5"/>
    <s v="n/a"/>
  </r>
  <r>
    <x v="53"/>
    <x v="6"/>
    <s v="n/a"/>
  </r>
  <r>
    <x v="53"/>
    <x v="7"/>
    <s v="n/a"/>
  </r>
  <r>
    <x v="53"/>
    <x v="8"/>
    <s v="n/a"/>
  </r>
  <r>
    <x v="53"/>
    <x v="9"/>
    <s v="n/a"/>
  </r>
  <r>
    <x v="53"/>
    <x v="10"/>
    <s v="n/a"/>
  </r>
  <r>
    <x v="53"/>
    <x v="11"/>
    <s v="n/a"/>
  </r>
  <r>
    <x v="53"/>
    <x v="12"/>
    <s v="n/a"/>
  </r>
  <r>
    <x v="53"/>
    <x v="13"/>
    <n v="1.734"/>
  </r>
  <r>
    <x v="53"/>
    <x v="14"/>
    <n v="2.4279999999999999"/>
  </r>
  <r>
    <x v="53"/>
    <x v="15"/>
    <n v="3.7850000000000001"/>
  </r>
  <r>
    <x v="53"/>
    <x v="16"/>
    <n v="4.7359999999999998"/>
  </r>
  <r>
    <x v="53"/>
    <x v="17"/>
    <n v="5.0659999999999998"/>
  </r>
  <r>
    <x v="53"/>
    <x v="18"/>
    <n v="5.6120000000000001"/>
  </r>
  <r>
    <x v="53"/>
    <x v="19"/>
    <n v="5.73"/>
  </r>
  <r>
    <x v="53"/>
    <x v="20"/>
    <n v="5.7060000000000004"/>
  </r>
  <r>
    <x v="53"/>
    <x v="21"/>
    <n v="6.2380000000000004"/>
  </r>
  <r>
    <x v="53"/>
    <x v="22"/>
    <n v="7.3319999999999999"/>
  </r>
  <r>
    <x v="53"/>
    <x v="23"/>
    <n v="9.84"/>
  </r>
  <r>
    <x v="53"/>
    <x v="24"/>
    <n v="12.07"/>
  </r>
  <r>
    <x v="53"/>
    <x v="25"/>
    <n v="14.022"/>
  </r>
  <r>
    <x v="53"/>
    <x v="26"/>
    <n v="16.983000000000001"/>
  </r>
  <r>
    <x v="53"/>
    <x v="27"/>
    <n v="22.257000000000001"/>
  </r>
  <r>
    <x v="53"/>
    <x v="28"/>
    <n v="24.276"/>
  </r>
  <r>
    <x v="53"/>
    <x v="29"/>
    <n v="19.701000000000001"/>
  </r>
  <r>
    <x v="53"/>
    <x v="30"/>
    <n v="19.527000000000001"/>
  </r>
  <r>
    <x v="53"/>
    <x v="31"/>
    <n v="22.824000000000002"/>
  </r>
  <r>
    <x v="53"/>
    <x v="32"/>
    <n v="22.672999999999998"/>
  </r>
  <r>
    <x v="53"/>
    <x v="33"/>
    <n v="24.888000000000002"/>
  </r>
  <r>
    <x v="53"/>
    <x v="34"/>
    <n v="26.363"/>
  </r>
  <r>
    <x v="53"/>
    <x v="35"/>
    <n v="27.41"/>
  </r>
  <r>
    <x v="53"/>
    <x v="36"/>
    <n v="29.158000000000001"/>
  </r>
  <r>
    <x v="53"/>
    <x v="37"/>
    <n v="31.123000000000001"/>
  </r>
  <r>
    <x v="53"/>
    <x v="38"/>
    <n v="33.204000000000001"/>
  </r>
  <r>
    <x v="53"/>
    <x v="39"/>
    <n v="35.494999999999997"/>
  </r>
  <r>
    <x v="54"/>
    <x v="0"/>
    <n v="7.2489999999999997"/>
  </r>
  <r>
    <x v="54"/>
    <x v="1"/>
    <n v="7.4379999999999997"/>
  </r>
  <r>
    <x v="54"/>
    <x v="2"/>
    <n v="7.8259999999999996"/>
  </r>
  <r>
    <x v="54"/>
    <x v="3"/>
    <n v="8.6999999999999993"/>
  </r>
  <r>
    <x v="54"/>
    <x v="4"/>
    <n v="8.2210000000000001"/>
  </r>
  <r>
    <x v="54"/>
    <x v="5"/>
    <n v="9.6270000000000007"/>
  </r>
  <r>
    <x v="54"/>
    <x v="6"/>
    <n v="10"/>
  </r>
  <r>
    <x v="54"/>
    <x v="7"/>
    <n v="10.689"/>
  </r>
  <r>
    <x v="54"/>
    <x v="8"/>
    <n v="11.077"/>
  </r>
  <r>
    <x v="54"/>
    <x v="9"/>
    <n v="11.653"/>
  </r>
  <r>
    <x v="54"/>
    <x v="10"/>
    <n v="12.362"/>
  </r>
  <r>
    <x v="54"/>
    <x v="11"/>
    <n v="13.670999999999999"/>
  </r>
  <r>
    <x v="54"/>
    <x v="12"/>
    <n v="14.425000000000001"/>
  </r>
  <r>
    <x v="54"/>
    <x v="13"/>
    <n v="8.9740000000000002"/>
  </r>
  <r>
    <x v="54"/>
    <x v="14"/>
    <n v="7.9850000000000003"/>
  </r>
  <r>
    <x v="54"/>
    <x v="15"/>
    <n v="8.2759999999999998"/>
  </r>
  <r>
    <x v="54"/>
    <x v="16"/>
    <n v="8.6630000000000003"/>
  </r>
  <r>
    <x v="54"/>
    <x v="17"/>
    <n v="8.7439999999999998"/>
  </r>
  <r>
    <x v="54"/>
    <x v="18"/>
    <n v="7.9290000000000003"/>
  </r>
  <r>
    <x v="54"/>
    <x v="19"/>
    <n v="7.7809999999999997"/>
  </r>
  <r>
    <x v="54"/>
    <x v="20"/>
    <n v="8.0830000000000002"/>
  </r>
  <r>
    <x v="54"/>
    <x v="21"/>
    <n v="8.0719999999999992"/>
  </r>
  <r>
    <x v="54"/>
    <x v="22"/>
    <n v="7.7069999999999999"/>
  </r>
  <r>
    <x v="54"/>
    <x v="23"/>
    <n v="8.4649999999999999"/>
  </r>
  <r>
    <x v="54"/>
    <x v="24"/>
    <n v="9.9589999999999996"/>
  </r>
  <r>
    <x v="54"/>
    <x v="25"/>
    <n v="12.183"/>
  </r>
  <r>
    <x v="54"/>
    <x v="26"/>
    <n v="15.004"/>
  </r>
  <r>
    <x v="54"/>
    <x v="27"/>
    <n v="19.34"/>
  </r>
  <r>
    <x v="54"/>
    <x v="28"/>
    <n v="26.344999999999999"/>
  </r>
  <r>
    <x v="54"/>
    <x v="29"/>
    <n v="31.859000000000002"/>
  </r>
  <r>
    <x v="54"/>
    <x v="30"/>
    <n v="29.370999999999999"/>
  </r>
  <r>
    <x v="54"/>
    <x v="31"/>
    <n v="31.373000000000001"/>
  </r>
  <r>
    <x v="54"/>
    <x v="32"/>
    <n v="42.631"/>
  </r>
  <r>
    <x v="54"/>
    <x v="33"/>
    <n v="45.999000000000002"/>
  </r>
  <r>
    <x v="54"/>
    <x v="34"/>
    <n v="49.856999999999999"/>
  </r>
  <r>
    <x v="54"/>
    <x v="35"/>
    <n v="55.521999999999998"/>
  </r>
  <r>
    <x v="54"/>
    <x v="36"/>
    <n v="61.517000000000003"/>
  </r>
  <r>
    <x v="54"/>
    <x v="37"/>
    <n v="67.745000000000005"/>
  </r>
  <r>
    <x v="54"/>
    <x v="38"/>
    <n v="74.774000000000001"/>
  </r>
  <r>
    <x v="54"/>
    <x v="39"/>
    <n v="82.162999999999997"/>
  </r>
  <r>
    <x v="55"/>
    <x v="0"/>
    <n v="1.2310000000000001"/>
  </r>
  <r>
    <x v="55"/>
    <x v="1"/>
    <n v="1.264"/>
  </r>
  <r>
    <x v="55"/>
    <x v="2"/>
    <n v="1.222"/>
  </r>
  <r>
    <x v="55"/>
    <x v="3"/>
    <n v="1.149"/>
  </r>
  <r>
    <x v="55"/>
    <x v="4"/>
    <n v="1.2050000000000001"/>
  </r>
  <r>
    <x v="55"/>
    <x v="5"/>
    <n v="1.1679999999999999"/>
  </r>
  <r>
    <x v="55"/>
    <x v="6"/>
    <n v="1.32"/>
  </r>
  <r>
    <x v="55"/>
    <x v="7"/>
    <n v="1.2050000000000001"/>
  </r>
  <r>
    <x v="55"/>
    <x v="8"/>
    <n v="1.1359999999999999"/>
  </r>
  <r>
    <x v="55"/>
    <x v="9"/>
    <n v="1.21"/>
  </r>
  <r>
    <x v="55"/>
    <x v="10"/>
    <n v="1.3280000000000001"/>
  </r>
  <r>
    <x v="55"/>
    <x v="11"/>
    <n v="1.3740000000000001"/>
  </r>
  <r>
    <x v="55"/>
    <x v="12"/>
    <n v="1.522"/>
  </r>
  <r>
    <x v="55"/>
    <x v="13"/>
    <n v="1.625"/>
  </r>
  <r>
    <x v="55"/>
    <x v="14"/>
    <n v="1.8129999999999999"/>
  </r>
  <r>
    <x v="55"/>
    <x v="15"/>
    <n v="1.9770000000000001"/>
  </r>
  <r>
    <x v="55"/>
    <x v="16"/>
    <n v="2.0960000000000001"/>
  </r>
  <r>
    <x v="55"/>
    <x v="17"/>
    <n v="2.105"/>
  </r>
  <r>
    <x v="55"/>
    <x v="18"/>
    <n v="1.641"/>
  </r>
  <r>
    <x v="55"/>
    <x v="19"/>
    <n v="1.855"/>
  </r>
  <r>
    <x v="55"/>
    <x v="20"/>
    <n v="1.6719999999999999"/>
  </r>
  <r>
    <x v="55"/>
    <x v="21"/>
    <n v="1.6479999999999999"/>
  </r>
  <r>
    <x v="55"/>
    <x v="22"/>
    <n v="1.8280000000000001"/>
  </r>
  <r>
    <x v="55"/>
    <x v="23"/>
    <n v="2.2959999999999998"/>
  </r>
  <r>
    <x v="55"/>
    <x v="24"/>
    <n v="2.7040000000000002"/>
  </r>
  <r>
    <x v="55"/>
    <x v="25"/>
    <n v="2.9180000000000001"/>
  </r>
  <r>
    <x v="55"/>
    <x v="26"/>
    <n v="3.012"/>
  </r>
  <r>
    <x v="55"/>
    <x v="27"/>
    <n v="3.3050000000000002"/>
  </r>
  <r>
    <x v="55"/>
    <x v="28"/>
    <n v="3.5230000000000001"/>
  </r>
  <r>
    <x v="55"/>
    <x v="29"/>
    <n v="2.871"/>
  </r>
  <r>
    <x v="55"/>
    <x v="30"/>
    <n v="3.14"/>
  </r>
  <r>
    <x v="55"/>
    <x v="31"/>
    <n v="3.6459999999999999"/>
  </r>
  <r>
    <x v="55"/>
    <x v="32"/>
    <n v="3.85"/>
  </r>
  <r>
    <x v="55"/>
    <x v="33"/>
    <n v="4.0339999999999998"/>
  </r>
  <r>
    <x v="55"/>
    <x v="34"/>
    <n v="4.173"/>
  </r>
  <r>
    <x v="55"/>
    <x v="35"/>
    <n v="4.34"/>
  </r>
  <r>
    <x v="55"/>
    <x v="36"/>
    <n v="4.508"/>
  </r>
  <r>
    <x v="55"/>
    <x v="37"/>
    <n v="4.6959999999999997"/>
  </r>
  <r>
    <x v="55"/>
    <x v="38"/>
    <n v="4.8929999999999998"/>
  </r>
  <r>
    <x v="55"/>
    <x v="39"/>
    <n v="5.101"/>
  </r>
  <r>
    <x v="56"/>
    <x v="0"/>
    <n v="55.048000000000002"/>
  </r>
  <r>
    <x v="56"/>
    <x v="1"/>
    <n v="53.889000000000003"/>
  </r>
  <r>
    <x v="56"/>
    <x v="2"/>
    <n v="54.433999999999997"/>
  </r>
  <r>
    <x v="56"/>
    <x v="3"/>
    <n v="52.225999999999999"/>
  </r>
  <r>
    <x v="56"/>
    <x v="4"/>
    <n v="54.194000000000003"/>
  </r>
  <r>
    <x v="56"/>
    <x v="5"/>
    <n v="57.37"/>
  </r>
  <r>
    <x v="56"/>
    <x v="6"/>
    <n v="75.114000000000004"/>
  </r>
  <r>
    <x v="56"/>
    <x v="7"/>
    <n v="93.584999999999994"/>
  </r>
  <r>
    <x v="56"/>
    <x v="8"/>
    <n v="111.384"/>
  </r>
  <r>
    <x v="56"/>
    <x v="9"/>
    <n v="121.224"/>
  </r>
  <r>
    <x v="56"/>
    <x v="10"/>
    <n v="144.47"/>
  </r>
  <r>
    <x v="56"/>
    <x v="11"/>
    <n v="130.488"/>
  </r>
  <r>
    <x v="56"/>
    <x v="12"/>
    <n v="114.976"/>
  </r>
  <r>
    <x v="56"/>
    <x v="13"/>
    <n v="90.747"/>
  </r>
  <r>
    <x v="56"/>
    <x v="14"/>
    <n v="104.873"/>
  </r>
  <r>
    <x v="56"/>
    <x v="15"/>
    <n v="135.87799999999999"/>
  </r>
  <r>
    <x v="56"/>
    <x v="16"/>
    <n v="133.209"/>
  </r>
  <r>
    <x v="56"/>
    <x v="17"/>
    <n v="127.80200000000001"/>
  </r>
  <r>
    <x v="56"/>
    <x v="18"/>
    <n v="134.833"/>
  </r>
  <r>
    <x v="56"/>
    <x v="19"/>
    <n v="135.40299999999999"/>
  </r>
  <r>
    <x v="56"/>
    <x v="20"/>
    <n v="125.908"/>
  </r>
  <r>
    <x v="56"/>
    <x v="21"/>
    <n v="129.36099999999999"/>
  </r>
  <r>
    <x v="56"/>
    <x v="22"/>
    <n v="140.047"/>
  </r>
  <r>
    <x v="56"/>
    <x v="23"/>
    <n v="171.398"/>
  </r>
  <r>
    <x v="56"/>
    <x v="24"/>
    <n v="197.035"/>
  </r>
  <r>
    <x v="56"/>
    <x v="25"/>
    <n v="204.786"/>
  </r>
  <r>
    <x v="56"/>
    <x v="26"/>
    <n v="216.74199999999999"/>
  </r>
  <r>
    <x v="56"/>
    <x v="27"/>
    <n v="255.739"/>
  </r>
  <r>
    <x v="56"/>
    <x v="28"/>
    <n v="285.08699999999999"/>
  </r>
  <r>
    <x v="56"/>
    <x v="29"/>
    <n v="252.137"/>
  </r>
  <r>
    <x v="56"/>
    <x v="30"/>
    <n v="248.262"/>
  </r>
  <r>
    <x v="56"/>
    <x v="31"/>
    <n v="273.92500000000001"/>
  </r>
  <r>
    <x v="56"/>
    <x v="32"/>
    <n v="255.91800000000001"/>
  </r>
  <r>
    <x v="56"/>
    <x v="33"/>
    <n v="267.41199999999998"/>
  </r>
  <r>
    <x v="56"/>
    <x v="34"/>
    <n v="276.27499999999998"/>
  </r>
  <r>
    <x v="56"/>
    <x v="35"/>
    <n v="280.66899999999998"/>
  </r>
  <r>
    <x v="56"/>
    <x v="36"/>
    <n v="291.90600000000001"/>
  </r>
  <r>
    <x v="56"/>
    <x v="37"/>
    <n v="305.18700000000001"/>
  </r>
  <r>
    <x v="56"/>
    <x v="38"/>
    <n v="318.91000000000003"/>
  </r>
  <r>
    <x v="56"/>
    <x v="39"/>
    <n v="333.28500000000003"/>
  </r>
  <r>
    <x v="57"/>
    <x v="0"/>
    <n v="704.48299999999995"/>
  </r>
  <r>
    <x v="57"/>
    <x v="1"/>
    <n v="621.00300000000004"/>
  </r>
  <r>
    <x v="57"/>
    <x v="2"/>
    <n v="589.98500000000001"/>
  </r>
  <r>
    <x v="57"/>
    <x v="3"/>
    <n v="564.49199999999996"/>
  </r>
  <r>
    <x v="57"/>
    <x v="4"/>
    <n v="534.30999999999995"/>
  </r>
  <r>
    <x v="57"/>
    <x v="5"/>
    <n v="559.63599999999997"/>
  </r>
  <r>
    <x v="57"/>
    <x v="6"/>
    <n v="775.92899999999997"/>
  </r>
  <r>
    <x v="57"/>
    <x v="7"/>
    <n v="939.31700000000001"/>
  </r>
  <r>
    <x v="57"/>
    <x v="8"/>
    <n v="1025.5450000000001"/>
  </r>
  <r>
    <x v="57"/>
    <x v="9"/>
    <n v="1031.095"/>
  </r>
  <r>
    <x v="57"/>
    <x v="10"/>
    <n v="1278.57"/>
  </r>
  <r>
    <x v="57"/>
    <x v="11"/>
    <n v="1279.902"/>
  </r>
  <r>
    <x v="57"/>
    <x v="12"/>
    <n v="1411.665"/>
  </r>
  <r>
    <x v="57"/>
    <x v="13"/>
    <n v="1331.5229999999999"/>
  </r>
  <r>
    <x v="57"/>
    <x v="14"/>
    <n v="1404.3209999999999"/>
  </r>
  <r>
    <x v="57"/>
    <x v="15"/>
    <n v="1610.933"/>
  </r>
  <r>
    <x v="57"/>
    <x v="16"/>
    <n v="1614.607"/>
  </r>
  <r>
    <x v="57"/>
    <x v="17"/>
    <n v="1462.3879999999999"/>
  </r>
  <r>
    <x v="57"/>
    <x v="18"/>
    <n v="1512.8440000000001"/>
  </r>
  <r>
    <x v="57"/>
    <x v="19"/>
    <n v="1502.2449999999999"/>
  </r>
  <r>
    <x v="57"/>
    <x v="20"/>
    <n v="1372.452"/>
  </r>
  <r>
    <x v="57"/>
    <x v="21"/>
    <n v="1383.4059999999999"/>
  </r>
  <r>
    <x v="57"/>
    <x v="22"/>
    <n v="1505.6489999999999"/>
  </r>
  <r>
    <x v="57"/>
    <x v="23"/>
    <n v="1851.66"/>
  </r>
  <r>
    <x v="57"/>
    <x v="24"/>
    <n v="2126.9949999999999"/>
  </r>
  <r>
    <x v="57"/>
    <x v="25"/>
    <n v="2207.4499999999998"/>
  </r>
  <r>
    <x v="57"/>
    <x v="26"/>
    <n v="2327.0520000000001"/>
  </r>
  <r>
    <x v="57"/>
    <x v="27"/>
    <n v="2666.8049999999998"/>
  </r>
  <r>
    <x v="57"/>
    <x v="28"/>
    <n v="2937.3209999999999"/>
  </r>
  <r>
    <x v="57"/>
    <x v="29"/>
    <n v="2700.6579999999999"/>
  </r>
  <r>
    <x v="57"/>
    <x v="30"/>
    <n v="2651.7719999999999"/>
  </r>
  <r>
    <x v="57"/>
    <x v="31"/>
    <n v="2865.3040000000001"/>
  </r>
  <r>
    <x v="57"/>
    <x v="32"/>
    <n v="2688.21"/>
  </r>
  <r>
    <x v="57"/>
    <x v="33"/>
    <n v="2807.306"/>
  </r>
  <r>
    <x v="57"/>
    <x v="34"/>
    <n v="2902.33"/>
  </r>
  <r>
    <x v="57"/>
    <x v="35"/>
    <n v="2935.3560000000002"/>
  </r>
  <r>
    <x v="57"/>
    <x v="36"/>
    <n v="3026.5059999999999"/>
  </r>
  <r>
    <x v="57"/>
    <x v="37"/>
    <n v="3142.3339999999998"/>
  </r>
  <r>
    <x v="57"/>
    <x v="38"/>
    <n v="3263.4879999999998"/>
  </r>
  <r>
    <x v="57"/>
    <x v="39"/>
    <n v="3392.819"/>
  </r>
  <r>
    <x v="58"/>
    <x v="0"/>
    <n v="4.7249999999999996"/>
  </r>
  <r>
    <x v="58"/>
    <x v="1"/>
    <n v="4.2610000000000001"/>
  </r>
  <r>
    <x v="58"/>
    <x v="2"/>
    <n v="3.9929999999999999"/>
  </r>
  <r>
    <x v="58"/>
    <x v="3"/>
    <n v="3.823"/>
  </r>
  <r>
    <x v="58"/>
    <x v="4"/>
    <n v="3.677"/>
  </r>
  <r>
    <x v="58"/>
    <x v="5"/>
    <n v="3.8719999999999999"/>
  </r>
  <r>
    <x v="58"/>
    <x v="6"/>
    <n v="5.0679999999999996"/>
  </r>
  <r>
    <x v="58"/>
    <x v="7"/>
    <n v="3.8340000000000001"/>
  </r>
  <r>
    <x v="58"/>
    <x v="8"/>
    <n v="4.2279999999999998"/>
  </r>
  <r>
    <x v="58"/>
    <x v="9"/>
    <n v="4.6210000000000004"/>
  </r>
  <r>
    <x v="58"/>
    <x v="10"/>
    <n v="6.57"/>
  </r>
  <r>
    <x v="58"/>
    <x v="11"/>
    <n v="5.9640000000000004"/>
  </r>
  <r>
    <x v="58"/>
    <x v="12"/>
    <n v="6.173"/>
  </r>
  <r>
    <x v="58"/>
    <x v="13"/>
    <n v="5.9669999999999996"/>
  </r>
  <r>
    <x v="58"/>
    <x v="14"/>
    <n v="4.6260000000000003"/>
  </r>
  <r>
    <x v="58"/>
    <x v="15"/>
    <n v="5.4729999999999999"/>
  </r>
  <r>
    <x v="58"/>
    <x v="16"/>
    <n v="6.2850000000000001"/>
  </r>
  <r>
    <x v="58"/>
    <x v="17"/>
    <n v="5.88"/>
  </r>
  <r>
    <x v="58"/>
    <x v="18"/>
    <n v="4.9489999999999998"/>
  </r>
  <r>
    <x v="58"/>
    <x v="19"/>
    <n v="5.1470000000000002"/>
  </r>
  <r>
    <x v="58"/>
    <x v="20"/>
    <n v="5.5940000000000003"/>
  </r>
  <r>
    <x v="58"/>
    <x v="21"/>
    <n v="5.202"/>
  </r>
  <r>
    <x v="58"/>
    <x v="22"/>
    <n v="5.4969999999999999"/>
  </r>
  <r>
    <x v="58"/>
    <x v="23"/>
    <n v="6.7190000000000003"/>
  </r>
  <r>
    <x v="58"/>
    <x v="24"/>
    <n v="8"/>
  </r>
  <r>
    <x v="58"/>
    <x v="25"/>
    <n v="9.6969999999999992"/>
  </r>
  <r>
    <x v="58"/>
    <x v="26"/>
    <n v="10.563000000000001"/>
  </r>
  <r>
    <x v="58"/>
    <x v="27"/>
    <n v="12.509"/>
  </r>
  <r>
    <x v="58"/>
    <x v="28"/>
    <n v="15.686"/>
  </r>
  <r>
    <x v="58"/>
    <x v="29"/>
    <n v="12.031000000000001"/>
  </r>
  <r>
    <x v="58"/>
    <x v="30"/>
    <n v="14.568"/>
  </r>
  <r>
    <x v="58"/>
    <x v="31"/>
    <n v="18.812000000000001"/>
  </r>
  <r>
    <x v="58"/>
    <x v="32"/>
    <n v="17.856999999999999"/>
  </r>
  <r>
    <x v="58"/>
    <x v="33"/>
    <n v="19.265999999999998"/>
  </r>
  <r>
    <x v="58"/>
    <x v="34"/>
    <n v="20.675000000000001"/>
  </r>
  <r>
    <x v="58"/>
    <x v="35"/>
    <n v="21.724"/>
  </r>
  <r>
    <x v="58"/>
    <x v="36"/>
    <n v="23.061"/>
  </r>
  <r>
    <x v="58"/>
    <x v="37"/>
    <n v="24.609000000000002"/>
  </r>
  <r>
    <x v="58"/>
    <x v="38"/>
    <n v="26.344000000000001"/>
  </r>
  <r>
    <x v="58"/>
    <x v="39"/>
    <n v="28.257000000000001"/>
  </r>
  <r>
    <x v="59"/>
    <x v="0"/>
    <n v="0.36399999999999999"/>
  </r>
  <r>
    <x v="59"/>
    <x v="1"/>
    <n v="0.39300000000000002"/>
  </r>
  <r>
    <x v="59"/>
    <x v="2"/>
    <n v="0.34599999999999997"/>
  </r>
  <r>
    <x v="59"/>
    <x v="3"/>
    <n v="0.35299999999999998"/>
  </r>
  <r>
    <x v="59"/>
    <x v="4"/>
    <n v="0.30299999999999999"/>
  </r>
  <r>
    <x v="59"/>
    <x v="5"/>
    <n v="0.27600000000000002"/>
  </r>
  <r>
    <x v="59"/>
    <x v="6"/>
    <n v="0.31"/>
  </r>
  <r>
    <x v="59"/>
    <x v="7"/>
    <n v="0.29399999999999998"/>
  </r>
  <r>
    <x v="59"/>
    <x v="8"/>
    <n v="0.35"/>
  </r>
  <r>
    <x v="59"/>
    <x v="9"/>
    <n v="0.39900000000000002"/>
  </r>
  <r>
    <x v="59"/>
    <x v="10"/>
    <n v="0.42"/>
  </r>
  <r>
    <x v="59"/>
    <x v="11"/>
    <n v="0.505"/>
  </r>
  <r>
    <x v="59"/>
    <x v="12"/>
    <n v="0.48099999999999998"/>
  </r>
  <r>
    <x v="59"/>
    <x v="13"/>
    <n v="0.54200000000000004"/>
  </r>
  <r>
    <x v="59"/>
    <x v="14"/>
    <n v="0.52900000000000003"/>
  </r>
  <r>
    <x v="59"/>
    <x v="15"/>
    <n v="0.55100000000000005"/>
  </r>
  <r>
    <x v="59"/>
    <x v="16"/>
    <n v="0.57799999999999996"/>
  </r>
  <r>
    <x v="59"/>
    <x v="17"/>
    <n v="0.59099999999999997"/>
  </r>
  <r>
    <x v="59"/>
    <x v="18"/>
    <n v="0.60699999999999998"/>
  </r>
  <r>
    <x v="59"/>
    <x v="19"/>
    <n v="0.623"/>
  </r>
  <r>
    <x v="59"/>
    <x v="20"/>
    <n v="0.61"/>
  </r>
  <r>
    <x v="59"/>
    <x v="21"/>
    <n v="0.60399999999999998"/>
  </r>
  <r>
    <x v="59"/>
    <x v="22"/>
    <n v="0.53900000000000003"/>
  </r>
  <r>
    <x v="59"/>
    <x v="23"/>
    <n v="0.53300000000000003"/>
  </r>
  <r>
    <x v="59"/>
    <x v="24"/>
    <n v="0.57899999999999996"/>
  </r>
  <r>
    <x v="59"/>
    <x v="25"/>
    <n v="0.624"/>
  </r>
  <r>
    <x v="59"/>
    <x v="26"/>
    <n v="0.65500000000000003"/>
  </r>
  <r>
    <x v="59"/>
    <x v="27"/>
    <n v="0.79900000000000004"/>
  </r>
  <r>
    <x v="59"/>
    <x v="28"/>
    <n v="0.96399999999999997"/>
  </r>
  <r>
    <x v="59"/>
    <x v="29"/>
    <n v="0.90100000000000002"/>
  </r>
  <r>
    <x v="59"/>
    <x v="30"/>
    <n v="0.96399999999999997"/>
  </r>
  <r>
    <x v="59"/>
    <x v="31"/>
    <n v="0.90300000000000002"/>
  </r>
  <r>
    <x v="59"/>
    <x v="32"/>
    <n v="0.90800000000000003"/>
  </r>
  <r>
    <x v="59"/>
    <x v="33"/>
    <n v="0.85"/>
  </r>
  <r>
    <x v="59"/>
    <x v="34"/>
    <n v="0.91800000000000004"/>
  </r>
  <r>
    <x v="59"/>
    <x v="35"/>
    <n v="0.995"/>
  </r>
  <r>
    <x v="59"/>
    <x v="36"/>
    <n v="1.0669999999999999"/>
  </r>
  <r>
    <x v="59"/>
    <x v="37"/>
    <n v="1.145"/>
  </r>
  <r>
    <x v="59"/>
    <x v="38"/>
    <n v="1.23"/>
  </r>
  <r>
    <x v="59"/>
    <x v="39"/>
    <n v="1.321"/>
  </r>
  <r>
    <x v="60"/>
    <x v="0"/>
    <s v="n/a"/>
  </r>
  <r>
    <x v="60"/>
    <x v="1"/>
    <s v="n/a"/>
  </r>
  <r>
    <x v="60"/>
    <x v="2"/>
    <s v="n/a"/>
  </r>
  <r>
    <x v="60"/>
    <x v="3"/>
    <s v="n/a"/>
  </r>
  <r>
    <x v="60"/>
    <x v="4"/>
    <s v="n/a"/>
  </r>
  <r>
    <x v="60"/>
    <x v="5"/>
    <s v="n/a"/>
  </r>
  <r>
    <x v="60"/>
    <x v="6"/>
    <s v="n/a"/>
  </r>
  <r>
    <x v="60"/>
    <x v="7"/>
    <s v="n/a"/>
  </r>
  <r>
    <x v="60"/>
    <x v="8"/>
    <s v="n/a"/>
  </r>
  <r>
    <x v="60"/>
    <x v="9"/>
    <s v="n/a"/>
  </r>
  <r>
    <x v="60"/>
    <x v="10"/>
    <s v="n/a"/>
  </r>
  <r>
    <x v="60"/>
    <x v="11"/>
    <s v="n/a"/>
  </r>
  <r>
    <x v="60"/>
    <x v="12"/>
    <s v="n/a"/>
  </r>
  <r>
    <x v="60"/>
    <x v="13"/>
    <s v="n/a"/>
  </r>
  <r>
    <x v="60"/>
    <x v="14"/>
    <n v="0.82299999999999995"/>
  </r>
  <r>
    <x v="60"/>
    <x v="15"/>
    <n v="1.897"/>
  </r>
  <r>
    <x v="60"/>
    <x v="16"/>
    <n v="3.0459999999999998"/>
  </r>
  <r>
    <x v="60"/>
    <x v="17"/>
    <n v="3.5750000000000002"/>
  </r>
  <r>
    <x v="60"/>
    <x v="18"/>
    <n v="3.62"/>
  </r>
  <r>
    <x v="60"/>
    <x v="19"/>
    <n v="2.8029999999999999"/>
  </r>
  <r>
    <x v="60"/>
    <x v="20"/>
    <n v="3.0419999999999998"/>
  </r>
  <r>
    <x v="60"/>
    <x v="21"/>
    <n v="3.2050000000000001"/>
  </r>
  <r>
    <x v="60"/>
    <x v="22"/>
    <n v="3.395"/>
  </r>
  <r>
    <x v="60"/>
    <x v="23"/>
    <n v="3.9910000000000001"/>
  </r>
  <r>
    <x v="60"/>
    <x v="24"/>
    <n v="5.1260000000000003"/>
  </r>
  <r>
    <x v="60"/>
    <x v="25"/>
    <n v="6.4109999999999996"/>
  </r>
  <r>
    <x v="60"/>
    <x v="26"/>
    <n v="7.7450000000000001"/>
  </r>
  <r>
    <x v="60"/>
    <x v="27"/>
    <n v="10.173"/>
  </r>
  <r>
    <x v="60"/>
    <x v="28"/>
    <n v="12.795"/>
  </r>
  <r>
    <x v="60"/>
    <x v="29"/>
    <n v="10.766999999999999"/>
  </r>
  <r>
    <x v="60"/>
    <x v="30"/>
    <n v="11.638"/>
  </r>
  <r>
    <x v="60"/>
    <x v="31"/>
    <n v="14.435"/>
  </r>
  <r>
    <x v="60"/>
    <x v="32"/>
    <n v="15.847"/>
  </r>
  <r>
    <x v="60"/>
    <x v="33"/>
    <n v="16.126999999999999"/>
  </r>
  <r>
    <x v="60"/>
    <x v="34"/>
    <n v="16.125"/>
  </r>
  <r>
    <x v="60"/>
    <x v="35"/>
    <n v="17.457999999999998"/>
  </r>
  <r>
    <x v="60"/>
    <x v="36"/>
    <n v="18.88"/>
  </r>
  <r>
    <x v="60"/>
    <x v="37"/>
    <n v="20.402999999999999"/>
  </r>
  <r>
    <x v="60"/>
    <x v="38"/>
    <n v="22.053999999999998"/>
  </r>
  <r>
    <x v="60"/>
    <x v="39"/>
    <n v="23.835999999999999"/>
  </r>
  <r>
    <x v="61"/>
    <x v="0"/>
    <n v="826.14200000000005"/>
  </r>
  <r>
    <x v="61"/>
    <x v="1"/>
    <n v="695.07399999999996"/>
  </r>
  <r>
    <x v="61"/>
    <x v="2"/>
    <n v="671.15499999999997"/>
  </r>
  <r>
    <x v="61"/>
    <x v="3"/>
    <n v="669.57299999999998"/>
  </r>
  <r>
    <x v="61"/>
    <x v="4"/>
    <n v="630.85299999999995"/>
  </r>
  <r>
    <x v="61"/>
    <x v="5"/>
    <n v="639.69500000000005"/>
  </r>
  <r>
    <x v="61"/>
    <x v="6"/>
    <n v="913.64099999999996"/>
  </r>
  <r>
    <x v="61"/>
    <x v="7"/>
    <n v="1136.9290000000001"/>
  </r>
  <r>
    <x v="61"/>
    <x v="8"/>
    <n v="1225.7280000000001"/>
  </r>
  <r>
    <x v="61"/>
    <x v="9"/>
    <n v="1216.796"/>
  </r>
  <r>
    <x v="61"/>
    <x v="10"/>
    <n v="1547.0260000000001"/>
  </r>
  <r>
    <x v="61"/>
    <x v="11"/>
    <n v="1815.0609999999999"/>
  </r>
  <r>
    <x v="61"/>
    <x v="12"/>
    <n v="2068.9630000000002"/>
  </r>
  <r>
    <x v="61"/>
    <x v="13"/>
    <n v="2008.5519999999999"/>
  </r>
  <r>
    <x v="61"/>
    <x v="14"/>
    <n v="2152.7399999999998"/>
  </r>
  <r>
    <x v="61"/>
    <x v="15"/>
    <n v="2525.0169999999998"/>
  </r>
  <r>
    <x v="61"/>
    <x v="16"/>
    <n v="2437.8119999999999"/>
  </r>
  <r>
    <x v="61"/>
    <x v="17"/>
    <n v="2159.8679999999999"/>
  </r>
  <r>
    <x v="61"/>
    <x v="18"/>
    <n v="2181.1619999999998"/>
  </r>
  <r>
    <x v="61"/>
    <x v="19"/>
    <n v="2133.8440000000001"/>
  </r>
  <r>
    <x v="61"/>
    <x v="20"/>
    <n v="1891.934"/>
  </r>
  <r>
    <x v="61"/>
    <x v="21"/>
    <n v="1882.511"/>
  </r>
  <r>
    <x v="61"/>
    <x v="22"/>
    <n v="2013.691"/>
  </r>
  <r>
    <x v="61"/>
    <x v="23"/>
    <n v="2428.4520000000002"/>
  </r>
  <r>
    <x v="61"/>
    <x v="24"/>
    <n v="2729.9229999999998"/>
  </r>
  <r>
    <x v="61"/>
    <x v="25"/>
    <n v="2771.0569999999998"/>
  </r>
  <r>
    <x v="61"/>
    <x v="26"/>
    <n v="2905.4450000000002"/>
  </r>
  <r>
    <x v="61"/>
    <x v="27"/>
    <n v="3328.5889999999999"/>
  </r>
  <r>
    <x v="61"/>
    <x v="28"/>
    <n v="3640.7269999999999"/>
  </r>
  <r>
    <x v="61"/>
    <x v="29"/>
    <n v="3306.78"/>
  </r>
  <r>
    <x v="61"/>
    <x v="30"/>
    <n v="3310.6"/>
  </r>
  <r>
    <x v="61"/>
    <x v="31"/>
    <n v="3631.4349999999999"/>
  </r>
  <r>
    <x v="61"/>
    <x v="32"/>
    <n v="3427.8530000000001"/>
  </r>
  <r>
    <x v="61"/>
    <x v="33"/>
    <n v="3635.9589999999998"/>
  </r>
  <r>
    <x v="61"/>
    <x v="34"/>
    <n v="3820.4639999999999"/>
  </r>
  <r>
    <x v="61"/>
    <x v="35"/>
    <n v="3908.7950000000001"/>
  </r>
  <r>
    <x v="61"/>
    <x v="36"/>
    <n v="4062.8809999999999"/>
  </r>
  <r>
    <x v="61"/>
    <x v="37"/>
    <n v="4232.5320000000002"/>
  </r>
  <r>
    <x v="61"/>
    <x v="38"/>
    <n v="4393.88"/>
  </r>
  <r>
    <x v="61"/>
    <x v="39"/>
    <n v="4555.7969999999996"/>
  </r>
  <r>
    <x v="62"/>
    <x v="0"/>
    <n v="25.956"/>
  </r>
  <r>
    <x v="62"/>
    <x v="1"/>
    <n v="21.669"/>
  </r>
  <r>
    <x v="62"/>
    <x v="2"/>
    <n v="36.688000000000002"/>
  </r>
  <r>
    <x v="62"/>
    <x v="3"/>
    <n v="12.249000000000001"/>
  </r>
  <r>
    <x v="62"/>
    <x v="4"/>
    <n v="8.0530000000000008"/>
  </r>
  <r>
    <x v="62"/>
    <x v="5"/>
    <n v="8.0459999999999994"/>
  </r>
  <r>
    <x v="62"/>
    <x v="6"/>
    <n v="6.74"/>
  </r>
  <r>
    <x v="62"/>
    <x v="7"/>
    <n v="6.7119999999999997"/>
  </r>
  <r>
    <x v="62"/>
    <x v="8"/>
    <n v="7.2309999999999999"/>
  </r>
  <r>
    <x v="62"/>
    <x v="9"/>
    <n v="7.4139999999999997"/>
  </r>
  <r>
    <x v="62"/>
    <x v="10"/>
    <n v="8.8350000000000009"/>
  </r>
  <r>
    <x v="62"/>
    <x v="11"/>
    <n v="11.118"/>
  </r>
  <r>
    <x v="62"/>
    <x v="12"/>
    <n v="11.257"/>
  </r>
  <r>
    <x v="62"/>
    <x v="13"/>
    <n v="8.8859999999999992"/>
  </r>
  <r>
    <x v="62"/>
    <x v="14"/>
    <n v="7.859"/>
  </r>
  <r>
    <x v="62"/>
    <x v="15"/>
    <n v="8.4030000000000005"/>
  </r>
  <r>
    <x v="62"/>
    <x v="16"/>
    <n v="9.18"/>
  </r>
  <r>
    <x v="62"/>
    <x v="17"/>
    <n v="10.613"/>
  </r>
  <r>
    <x v="62"/>
    <x v="18"/>
    <n v="11.916"/>
  </r>
  <r>
    <x v="62"/>
    <x v="19"/>
    <n v="12.664999999999999"/>
  </r>
  <r>
    <x v="62"/>
    <x v="20"/>
    <n v="7.3620000000000001"/>
  </r>
  <r>
    <x v="62"/>
    <x v="21"/>
    <n v="7.4349999999999996"/>
  </r>
  <r>
    <x v="62"/>
    <x v="22"/>
    <n v="9.4819999999999993"/>
  </r>
  <r>
    <x v="62"/>
    <x v="23"/>
    <n v="11.186"/>
  </r>
  <r>
    <x v="62"/>
    <x v="24"/>
    <n v="14.557"/>
  </r>
  <r>
    <x v="62"/>
    <x v="25"/>
    <n v="17.408999999999999"/>
  </r>
  <r>
    <x v="62"/>
    <x v="26"/>
    <n v="20.41"/>
  </r>
  <r>
    <x v="62"/>
    <x v="27"/>
    <n v="24.757999999999999"/>
  </r>
  <r>
    <x v="62"/>
    <x v="28"/>
    <n v="28.527999999999999"/>
  </r>
  <r>
    <x v="62"/>
    <x v="29"/>
    <n v="25.978000000000002"/>
  </r>
  <r>
    <x v="62"/>
    <x v="30"/>
    <n v="32.173999999999999"/>
  </r>
  <r>
    <x v="62"/>
    <x v="31"/>
    <n v="39.564999999999998"/>
  </r>
  <r>
    <x v="62"/>
    <x v="32"/>
    <n v="41.741"/>
  </r>
  <r>
    <x v="62"/>
    <x v="33"/>
    <n v="47.83"/>
  </r>
  <r>
    <x v="62"/>
    <x v="34"/>
    <n v="35.475000000000001"/>
  </r>
  <r>
    <x v="62"/>
    <x v="35"/>
    <n v="32.606999999999999"/>
  </r>
  <r>
    <x v="62"/>
    <x v="36"/>
    <n v="34.664000000000001"/>
  </r>
  <r>
    <x v="62"/>
    <x v="37"/>
    <n v="38.158000000000001"/>
  </r>
  <r>
    <x v="62"/>
    <x v="38"/>
    <n v="42.103999999999999"/>
  </r>
  <r>
    <x v="62"/>
    <x v="39"/>
    <n v="44.749000000000002"/>
  </r>
  <r>
    <x v="63"/>
    <x v="0"/>
    <n v="53.640999999999998"/>
  </r>
  <r>
    <x v="63"/>
    <x v="1"/>
    <n v="49.500999999999998"/>
  </r>
  <r>
    <x v="63"/>
    <x v="2"/>
    <n v="51.655000000000001"/>
  </r>
  <r>
    <x v="63"/>
    <x v="3"/>
    <n v="46.703000000000003"/>
  </r>
  <r>
    <x v="63"/>
    <x v="4"/>
    <n v="45.482999999999997"/>
  </r>
  <r>
    <x v="63"/>
    <x v="5"/>
    <n v="45.133000000000003"/>
  </r>
  <r>
    <x v="63"/>
    <x v="6"/>
    <n v="53.103000000000002"/>
  </r>
  <r>
    <x v="63"/>
    <x v="7"/>
    <n v="61.784999999999997"/>
  </r>
  <r>
    <x v="63"/>
    <x v="8"/>
    <n v="71.950999999999993"/>
  </r>
  <r>
    <x v="63"/>
    <x v="9"/>
    <n v="74.564999999999998"/>
  </r>
  <r>
    <x v="63"/>
    <x v="10"/>
    <n v="92.194999999999993"/>
  </r>
  <r>
    <x v="63"/>
    <x v="11"/>
    <n v="99.421999999999997"/>
  </r>
  <r>
    <x v="63"/>
    <x v="12"/>
    <n v="109.557"/>
  </r>
  <r>
    <x v="63"/>
    <x v="13"/>
    <n v="102.60899999999999"/>
  </r>
  <r>
    <x v="63"/>
    <x v="14"/>
    <n v="109.825"/>
  </r>
  <r>
    <x v="63"/>
    <x v="15"/>
    <n v="131.81800000000001"/>
  </r>
  <r>
    <x v="63"/>
    <x v="16"/>
    <n v="139.31200000000001"/>
  </r>
  <r>
    <x v="63"/>
    <x v="17"/>
    <n v="136.071"/>
  </r>
  <r>
    <x v="63"/>
    <x v="18"/>
    <n v="136.77099999999999"/>
  </r>
  <r>
    <x v="63"/>
    <x v="19"/>
    <n v="140.839"/>
  </r>
  <r>
    <x v="63"/>
    <x v="20"/>
    <n v="127.605"/>
  </r>
  <r>
    <x v="63"/>
    <x v="21"/>
    <n v="131.14400000000001"/>
  </r>
  <r>
    <x v="63"/>
    <x v="22"/>
    <n v="147.91"/>
  </r>
  <r>
    <x v="63"/>
    <x v="23"/>
    <n v="194.99100000000001"/>
  </r>
  <r>
    <x v="63"/>
    <x v="24"/>
    <n v="230.34200000000001"/>
  </r>
  <r>
    <x v="63"/>
    <x v="25"/>
    <n v="240.49299999999999"/>
  </r>
  <r>
    <x v="63"/>
    <x v="26"/>
    <n v="261.95600000000002"/>
  </r>
  <r>
    <x v="63"/>
    <x v="27"/>
    <n v="305.87099999999998"/>
  </r>
  <r>
    <x v="63"/>
    <x v="28"/>
    <n v="343.2"/>
  </r>
  <r>
    <x v="63"/>
    <x v="29"/>
    <n v="321.84899999999999"/>
  </r>
  <r>
    <x v="63"/>
    <x v="30"/>
    <n v="294.77100000000002"/>
  </r>
  <r>
    <x v="63"/>
    <x v="31"/>
    <n v="290.15300000000002"/>
  </r>
  <r>
    <x v="63"/>
    <x v="32"/>
    <n v="248.56200000000001"/>
  </r>
  <r>
    <x v="63"/>
    <x v="33"/>
    <n v="241.79599999999999"/>
  </r>
  <r>
    <x v="63"/>
    <x v="34"/>
    <n v="246.39699999999999"/>
  </r>
  <r>
    <x v="63"/>
    <x v="35"/>
    <n v="252.41800000000001"/>
  </r>
  <r>
    <x v="63"/>
    <x v="36"/>
    <n v="266.154"/>
  </r>
  <r>
    <x v="63"/>
    <x v="37"/>
    <n v="281.31"/>
  </r>
  <r>
    <x v="63"/>
    <x v="38"/>
    <n v="296.66300000000001"/>
  </r>
  <r>
    <x v="63"/>
    <x v="39"/>
    <n v="314.87599999999998"/>
  </r>
  <r>
    <x v="64"/>
    <x v="0"/>
    <n v="0.10100000000000001"/>
  </r>
  <r>
    <x v="64"/>
    <x v="1"/>
    <n v="0.106"/>
  </r>
  <r>
    <x v="64"/>
    <x v="2"/>
    <n v="0.115"/>
  </r>
  <r>
    <x v="64"/>
    <x v="3"/>
    <n v="0.123"/>
  </r>
  <r>
    <x v="64"/>
    <x v="4"/>
    <n v="0.13300000000000001"/>
  </r>
  <r>
    <x v="64"/>
    <x v="5"/>
    <n v="0.155"/>
  </r>
  <r>
    <x v="64"/>
    <x v="6"/>
    <n v="0.17399999999999999"/>
  </r>
  <r>
    <x v="64"/>
    <x v="7"/>
    <n v="0.20200000000000001"/>
  </r>
  <r>
    <x v="64"/>
    <x v="8"/>
    <n v="0.223"/>
  </r>
  <r>
    <x v="64"/>
    <x v="9"/>
    <n v="0.25800000000000001"/>
  </r>
  <r>
    <x v="64"/>
    <x v="10"/>
    <n v="0.26800000000000002"/>
  </r>
  <r>
    <x v="64"/>
    <x v="11"/>
    <n v="0.29199999999999998"/>
  </r>
  <r>
    <x v="64"/>
    <x v="12"/>
    <n v="0.30399999999999999"/>
  </r>
  <r>
    <x v="64"/>
    <x v="13"/>
    <n v="0.30299999999999999"/>
  </r>
  <r>
    <x v="64"/>
    <x v="14"/>
    <n v="0.318"/>
  </r>
  <r>
    <x v="64"/>
    <x v="15"/>
    <n v="0.33500000000000002"/>
  </r>
  <r>
    <x v="64"/>
    <x v="16"/>
    <n v="0.36099999999999999"/>
  </r>
  <r>
    <x v="64"/>
    <x v="17"/>
    <n v="0.38900000000000001"/>
  </r>
  <r>
    <x v="64"/>
    <x v="18"/>
    <n v="0.44500000000000001"/>
  </r>
  <r>
    <x v="64"/>
    <x v="19"/>
    <n v="0.48199999999999998"/>
  </r>
  <r>
    <x v="64"/>
    <x v="20"/>
    <n v="0.52"/>
  </r>
  <r>
    <x v="64"/>
    <x v="21"/>
    <n v="0.52"/>
  </r>
  <r>
    <x v="64"/>
    <x v="22"/>
    <n v="0.54"/>
  </r>
  <r>
    <x v="64"/>
    <x v="23"/>
    <n v="0.59099999999999997"/>
  </r>
  <r>
    <x v="64"/>
    <x v="24"/>
    <n v="0.59899999999999998"/>
  </r>
  <r>
    <x v="64"/>
    <x v="25"/>
    <n v="0.69499999999999995"/>
  </r>
  <r>
    <x v="64"/>
    <x v="26"/>
    <n v="0.69899999999999995"/>
  </r>
  <r>
    <x v="64"/>
    <x v="27"/>
    <n v="0.75900000000000001"/>
  </r>
  <r>
    <x v="64"/>
    <x v="28"/>
    <n v="0.82599999999999996"/>
  </r>
  <r>
    <x v="64"/>
    <x v="29"/>
    <n v="0.77100000000000002"/>
  </r>
  <r>
    <x v="64"/>
    <x v="30"/>
    <n v="0.77100000000000002"/>
  </r>
  <r>
    <x v="64"/>
    <x v="31"/>
    <n v="0.77900000000000003"/>
  </r>
  <r>
    <x v="64"/>
    <x v="32"/>
    <n v="0.80200000000000005"/>
  </r>
  <r>
    <x v="64"/>
    <x v="33"/>
    <n v="0.81399999999999995"/>
  </r>
  <r>
    <x v="64"/>
    <x v="34"/>
    <n v="0.83899999999999997"/>
  </r>
  <r>
    <x v="64"/>
    <x v="35"/>
    <n v="0.86599999999999999"/>
  </r>
  <r>
    <x v="64"/>
    <x v="36"/>
    <n v="0.90300000000000002"/>
  </r>
  <r>
    <x v="64"/>
    <x v="37"/>
    <n v="0.94399999999999995"/>
  </r>
  <r>
    <x v="64"/>
    <x v="38"/>
    <n v="0.99299999999999999"/>
  </r>
  <r>
    <x v="64"/>
    <x v="39"/>
    <n v="1.046"/>
  </r>
  <r>
    <x v="65"/>
    <x v="0"/>
    <n v="7.319"/>
  </r>
  <r>
    <x v="65"/>
    <x v="1"/>
    <n v="7.9950000000000001"/>
  </r>
  <r>
    <x v="65"/>
    <x v="2"/>
    <n v="8.0980000000000008"/>
  </r>
  <r>
    <x v="65"/>
    <x v="3"/>
    <n v="8.4060000000000006"/>
  </r>
  <r>
    <x v="65"/>
    <x v="4"/>
    <n v="8.7959999999999994"/>
  </r>
  <r>
    <x v="65"/>
    <x v="5"/>
    <n v="10.385"/>
  </r>
  <r>
    <x v="65"/>
    <x v="6"/>
    <n v="5.6150000000000002"/>
  </r>
  <r>
    <x v="65"/>
    <x v="7"/>
    <n v="6.5019999999999998"/>
  </r>
  <r>
    <x v="65"/>
    <x v="8"/>
    <n v="7.0419999999999998"/>
  </r>
  <r>
    <x v="65"/>
    <x v="9"/>
    <n v="8.1180000000000003"/>
  </r>
  <r>
    <x v="65"/>
    <x v="10"/>
    <n v="7.0679999999999996"/>
  </r>
  <r>
    <x v="65"/>
    <x v="11"/>
    <n v="8.6999999999999993"/>
  </r>
  <r>
    <x v="65"/>
    <x v="12"/>
    <n v="9.5969999999999995"/>
  </r>
  <r>
    <x v="65"/>
    <x v="13"/>
    <n v="10.461"/>
  </r>
  <r>
    <x v="65"/>
    <x v="14"/>
    <n v="11.839"/>
  </r>
  <r>
    <x v="65"/>
    <x v="15"/>
    <n v="13.315"/>
  </r>
  <r>
    <x v="65"/>
    <x v="16"/>
    <n v="14.201000000000001"/>
  </r>
  <r>
    <x v="65"/>
    <x v="17"/>
    <n v="16.088999999999999"/>
  </r>
  <r>
    <x v="65"/>
    <x v="18"/>
    <n v="17.305"/>
  </r>
  <r>
    <x v="65"/>
    <x v="19"/>
    <n v="16.489999999999998"/>
  </r>
  <r>
    <x v="65"/>
    <x v="20"/>
    <n v="17.187000000000001"/>
  </r>
  <r>
    <x v="65"/>
    <x v="21"/>
    <n v="18.702999999999999"/>
  </r>
  <r>
    <x v="65"/>
    <x v="22"/>
    <n v="20.777000000000001"/>
  </r>
  <r>
    <x v="65"/>
    <x v="23"/>
    <n v="21.917999999999999"/>
  </r>
  <r>
    <x v="65"/>
    <x v="24"/>
    <n v="23.965"/>
  </r>
  <r>
    <x v="65"/>
    <x v="25"/>
    <n v="27.210999999999999"/>
  </r>
  <r>
    <x v="65"/>
    <x v="26"/>
    <n v="30.231000000000002"/>
  </r>
  <r>
    <x v="65"/>
    <x v="27"/>
    <n v="34.113"/>
  </r>
  <r>
    <x v="65"/>
    <x v="28"/>
    <n v="39.137"/>
  </r>
  <r>
    <x v="65"/>
    <x v="29"/>
    <n v="37.734000000000002"/>
  </r>
  <r>
    <x v="65"/>
    <x v="30"/>
    <n v="41.338000000000001"/>
  </r>
  <r>
    <x v="65"/>
    <x v="31"/>
    <n v="47.655000000000001"/>
  </r>
  <r>
    <x v="65"/>
    <x v="32"/>
    <n v="50.387999999999998"/>
  </r>
  <r>
    <x v="65"/>
    <x v="33"/>
    <n v="53.796999999999997"/>
  </r>
  <r>
    <x v="65"/>
    <x v="34"/>
    <n v="58.298000000000002"/>
  </r>
  <r>
    <x v="65"/>
    <x v="35"/>
    <n v="62.625"/>
  </r>
  <r>
    <x v="65"/>
    <x v="36"/>
    <n v="66.801000000000002"/>
  </r>
  <r>
    <x v="65"/>
    <x v="37"/>
    <n v="71.036000000000001"/>
  </r>
  <r>
    <x v="65"/>
    <x v="38"/>
    <n v="75.388999999999996"/>
  </r>
  <r>
    <x v="65"/>
    <x v="39"/>
    <n v="79.960999999999999"/>
  </r>
  <r>
    <x v="66"/>
    <x v="0"/>
    <n v="1.7250000000000001"/>
  </r>
  <r>
    <x v="66"/>
    <x v="1"/>
    <n v="1.7110000000000001"/>
  </r>
  <r>
    <x v="66"/>
    <x v="2"/>
    <n v="1.6779999999999999"/>
  </r>
  <r>
    <x v="66"/>
    <x v="3"/>
    <n v="1.641"/>
  </r>
  <r>
    <x v="66"/>
    <x v="4"/>
    <n v="1.6719999999999999"/>
  </r>
  <r>
    <x v="66"/>
    <x v="5"/>
    <n v="1.7769999999999999"/>
  </r>
  <r>
    <x v="66"/>
    <x v="6"/>
    <n v="1.923"/>
  </r>
  <r>
    <x v="66"/>
    <x v="7"/>
    <n v="2.0419999999999998"/>
  </r>
  <r>
    <x v="66"/>
    <x v="8"/>
    <n v="2.3839999999999999"/>
  </r>
  <r>
    <x v="66"/>
    <x v="9"/>
    <n v="2.4319999999999999"/>
  </r>
  <r>
    <x v="66"/>
    <x v="10"/>
    <n v="2.6669999999999998"/>
  </r>
  <r>
    <x v="66"/>
    <x v="11"/>
    <n v="3.0150000000000001"/>
  </r>
  <r>
    <x v="66"/>
    <x v="12"/>
    <n v="3.2850000000000001"/>
  </r>
  <r>
    <x v="66"/>
    <x v="13"/>
    <n v="3.2789999999999999"/>
  </r>
  <r>
    <x v="66"/>
    <x v="14"/>
    <n v="3.383"/>
  </r>
  <r>
    <x v="66"/>
    <x v="15"/>
    <n v="3.694"/>
  </r>
  <r>
    <x v="66"/>
    <x v="16"/>
    <n v="3.8690000000000002"/>
  </r>
  <r>
    <x v="66"/>
    <x v="17"/>
    <n v="3.7839999999999998"/>
  </r>
  <r>
    <x v="66"/>
    <x v="18"/>
    <n v="3.5880000000000001"/>
  </r>
  <r>
    <x v="66"/>
    <x v="19"/>
    <n v="3.4609999999999999"/>
  </r>
  <r>
    <x v="66"/>
    <x v="20"/>
    <n v="3.1120000000000001"/>
  </r>
  <r>
    <x v="66"/>
    <x v="21"/>
    <n v="3.0350000000000001"/>
  </r>
  <r>
    <x v="66"/>
    <x v="22"/>
    <n v="3.2090000000000001"/>
  </r>
  <r>
    <x v="66"/>
    <x v="23"/>
    <n v="3.4460000000000002"/>
  </r>
  <r>
    <x v="66"/>
    <x v="24"/>
    <n v="3.6659999999999999"/>
  </r>
  <r>
    <x v="66"/>
    <x v="25"/>
    <n v="2.9369999999999998"/>
  </r>
  <r>
    <x v="66"/>
    <x v="26"/>
    <n v="2.903"/>
  </r>
  <r>
    <x v="66"/>
    <x v="27"/>
    <n v="4.157"/>
  </r>
  <r>
    <x v="66"/>
    <x v="28"/>
    <n v="4.5170000000000003"/>
  </r>
  <r>
    <x v="66"/>
    <x v="29"/>
    <n v="4.6349999999999998"/>
  </r>
  <r>
    <x v="66"/>
    <x v="30"/>
    <n v="4.9290000000000003"/>
  </r>
  <r>
    <x v="66"/>
    <x v="31"/>
    <n v="5.1239999999999997"/>
  </r>
  <r>
    <x v="66"/>
    <x v="32"/>
    <n v="5.6319999999999997"/>
  </r>
  <r>
    <x v="66"/>
    <x v="33"/>
    <n v="6.23"/>
  </r>
  <r>
    <x v="66"/>
    <x v="34"/>
    <n v="6.77"/>
  </r>
  <r>
    <x v="66"/>
    <x v="35"/>
    <n v="7.4550000000000001"/>
  </r>
  <r>
    <x v="66"/>
    <x v="36"/>
    <n v="8.0960000000000001"/>
  </r>
  <r>
    <x v="66"/>
    <x v="37"/>
    <n v="8.7530000000000001"/>
  </r>
  <r>
    <x v="66"/>
    <x v="38"/>
    <n v="9.2750000000000004"/>
  </r>
  <r>
    <x v="66"/>
    <x v="39"/>
    <n v="9.76"/>
  </r>
  <r>
    <x v="67"/>
    <x v="0"/>
    <n v="0.23899999999999999"/>
  </r>
  <r>
    <x v="67"/>
    <x v="1"/>
    <n v="0.30499999999999999"/>
  </r>
  <r>
    <x v="67"/>
    <x v="2"/>
    <n v="0.34699999999999998"/>
  </r>
  <r>
    <x v="67"/>
    <x v="3"/>
    <n v="0.39200000000000002"/>
  </r>
  <r>
    <x v="67"/>
    <x v="4"/>
    <n v="0.27200000000000002"/>
  </r>
  <r>
    <x v="67"/>
    <x v="5"/>
    <n v="0.4"/>
  </r>
  <r>
    <x v="67"/>
    <x v="6"/>
    <n v="0.39100000000000001"/>
  </r>
  <r>
    <x v="67"/>
    <x v="7"/>
    <n v="0.33100000000000002"/>
  </r>
  <r>
    <x v="67"/>
    <x v="8"/>
    <n v="0.308"/>
  </r>
  <r>
    <x v="67"/>
    <x v="9"/>
    <n v="0.37"/>
  </r>
  <r>
    <x v="67"/>
    <x v="10"/>
    <n v="0.45"/>
  </r>
  <r>
    <x v="67"/>
    <x v="11"/>
    <n v="0.441"/>
  </r>
  <r>
    <x v="67"/>
    <x v="12"/>
    <n v="0.39"/>
  </r>
  <r>
    <x v="67"/>
    <x v="13"/>
    <n v="0.40699999999999997"/>
  </r>
  <r>
    <x v="67"/>
    <x v="14"/>
    <n v="0.40500000000000003"/>
  </r>
  <r>
    <x v="67"/>
    <x v="15"/>
    <n v="0.76900000000000002"/>
  </r>
  <r>
    <x v="67"/>
    <x v="16"/>
    <n v="0.86199999999999999"/>
  </r>
  <r>
    <x v="67"/>
    <x v="17"/>
    <n v="0.53700000000000003"/>
  </r>
  <r>
    <x v="67"/>
    <x v="18"/>
    <n v="0.40300000000000002"/>
  </r>
  <r>
    <x v="67"/>
    <x v="19"/>
    <n v="0.41099999999999998"/>
  </r>
  <r>
    <x v="67"/>
    <x v="20"/>
    <n v="0.371"/>
  </r>
  <r>
    <x v="67"/>
    <x v="21"/>
    <n v="0.39300000000000002"/>
  </r>
  <r>
    <x v="67"/>
    <x v="22"/>
    <n v="0.41699999999999998"/>
  </r>
  <r>
    <x v="67"/>
    <x v="23"/>
    <n v="0.47699999999999998"/>
  </r>
  <r>
    <x v="67"/>
    <x v="24"/>
    <n v="0.53200000000000003"/>
  </r>
  <r>
    <x v="67"/>
    <x v="25"/>
    <n v="0.58799999999999997"/>
  </r>
  <r>
    <x v="67"/>
    <x v="26"/>
    <n v="0.59199999999999997"/>
  </r>
  <r>
    <x v="67"/>
    <x v="27"/>
    <n v="0.69699999999999995"/>
  </r>
  <r>
    <x v="67"/>
    <x v="28"/>
    <n v="0.86799999999999999"/>
  </r>
  <r>
    <x v="67"/>
    <x v="29"/>
    <n v="0.82799999999999996"/>
  </r>
  <r>
    <x v="67"/>
    <x v="30"/>
    <n v="0.84899999999999998"/>
  </r>
  <r>
    <x v="67"/>
    <x v="31"/>
    <n v="1.105"/>
  </r>
  <r>
    <x v="67"/>
    <x v="32"/>
    <n v="0.95899999999999996"/>
  </r>
  <r>
    <x v="67"/>
    <x v="33"/>
    <n v="0.96399999999999997"/>
  </r>
  <r>
    <x v="67"/>
    <x v="34"/>
    <n v="1.04"/>
  </r>
  <r>
    <x v="67"/>
    <x v="35"/>
    <n v="1.1000000000000001"/>
  </r>
  <r>
    <x v="67"/>
    <x v="36"/>
    <n v="1.1719999999999999"/>
  </r>
  <r>
    <x v="67"/>
    <x v="37"/>
    <n v="1.2549999999999999"/>
  </r>
  <r>
    <x v="67"/>
    <x v="38"/>
    <n v="1.341"/>
  </r>
  <r>
    <x v="67"/>
    <x v="39"/>
    <n v="1.4330000000000001"/>
  </r>
  <r>
    <x v="68"/>
    <x v="0"/>
    <n v="0.55900000000000005"/>
  </r>
  <r>
    <x v="68"/>
    <x v="1"/>
    <n v="0.53600000000000003"/>
  </r>
  <r>
    <x v="68"/>
    <x v="2"/>
    <n v="0.45900000000000002"/>
  </r>
  <r>
    <x v="68"/>
    <x v="3"/>
    <n v="0.46600000000000003"/>
  </r>
  <r>
    <x v="68"/>
    <x v="4"/>
    <n v="0.434"/>
  </r>
  <r>
    <x v="68"/>
    <x v="5"/>
    <n v="0.46300000000000002"/>
  </r>
  <r>
    <x v="68"/>
    <x v="6"/>
    <n v="0.52300000000000002"/>
  </r>
  <r>
    <x v="68"/>
    <x v="7"/>
    <n v="0.48399999999999999"/>
  </r>
  <r>
    <x v="68"/>
    <x v="8"/>
    <n v="0.61499999999999999"/>
  </r>
  <r>
    <x v="68"/>
    <x v="9"/>
    <n v="0.61699999999999999"/>
  </r>
  <r>
    <x v="68"/>
    <x v="10"/>
    <n v="0.64300000000000002"/>
  </r>
  <r>
    <x v="68"/>
    <x v="11"/>
    <n v="0.54900000000000004"/>
  </r>
  <r>
    <x v="68"/>
    <x v="12"/>
    <n v="0.59699999999999998"/>
  </r>
  <r>
    <x v="68"/>
    <x v="13"/>
    <n v="0.71099999999999997"/>
  </r>
  <r>
    <x v="68"/>
    <x v="14"/>
    <n v="0.86399999999999999"/>
  </r>
  <r>
    <x v="68"/>
    <x v="15"/>
    <n v="0.99"/>
  </r>
  <r>
    <x v="68"/>
    <x v="16"/>
    <n v="1.1200000000000001"/>
  </r>
  <r>
    <x v="68"/>
    <x v="17"/>
    <n v="1.179"/>
  </r>
  <r>
    <x v="68"/>
    <x v="18"/>
    <n v="1.1339999999999999"/>
  </r>
  <r>
    <x v="68"/>
    <x v="19"/>
    <n v="1.107"/>
  </r>
  <r>
    <x v="68"/>
    <x v="20"/>
    <n v="1.123"/>
  </r>
  <r>
    <x v="68"/>
    <x v="21"/>
    <n v="1.1259999999999999"/>
  </r>
  <r>
    <x v="68"/>
    <x v="22"/>
    <n v="1.1599999999999999"/>
  </r>
  <r>
    <x v="68"/>
    <x v="23"/>
    <n v="1.1919999999999999"/>
  </r>
  <r>
    <x v="68"/>
    <x v="24"/>
    <n v="1.2509999999999999"/>
  </r>
  <r>
    <x v="68"/>
    <x v="25"/>
    <n v="1.3120000000000001"/>
  </r>
  <r>
    <x v="68"/>
    <x v="26"/>
    <n v="1.458"/>
  </r>
  <r>
    <x v="68"/>
    <x v="27"/>
    <n v="1.7390000000000001"/>
  </r>
  <r>
    <x v="68"/>
    <x v="28"/>
    <n v="1.923"/>
  </r>
  <r>
    <x v="68"/>
    <x v="29"/>
    <n v="2.024"/>
  </r>
  <r>
    <x v="68"/>
    <x v="30"/>
    <n v="2.2589999999999999"/>
  </r>
  <r>
    <x v="68"/>
    <x v="31"/>
    <n v="2.577"/>
  </r>
  <r>
    <x v="68"/>
    <x v="32"/>
    <n v="2.851"/>
  </r>
  <r>
    <x v="68"/>
    <x v="33"/>
    <n v="2.99"/>
  </r>
  <r>
    <x v="68"/>
    <x v="34"/>
    <n v="3.1419999999999999"/>
  </r>
  <r>
    <x v="68"/>
    <x v="35"/>
    <n v="3.3330000000000002"/>
  </r>
  <r>
    <x v="68"/>
    <x v="36"/>
    <n v="3.5609999999999999"/>
  </r>
  <r>
    <x v="68"/>
    <x v="37"/>
    <n v="3.8010000000000002"/>
  </r>
  <r>
    <x v="68"/>
    <x v="38"/>
    <n v="4.0389999999999997"/>
  </r>
  <r>
    <x v="68"/>
    <x v="39"/>
    <n v="4.26"/>
  </r>
  <r>
    <x v="69"/>
    <x v="0"/>
    <n v="1.546"/>
  </r>
  <r>
    <x v="69"/>
    <x v="1"/>
    <n v="1.702"/>
  </r>
  <r>
    <x v="69"/>
    <x v="2"/>
    <n v="1.77"/>
  </r>
  <r>
    <x v="69"/>
    <x v="3"/>
    <n v="1.9"/>
  </r>
  <r>
    <x v="69"/>
    <x v="4"/>
    <n v="2.105"/>
  </r>
  <r>
    <x v="69"/>
    <x v="5"/>
    <n v="2.3370000000000002"/>
  </r>
  <r>
    <x v="69"/>
    <x v="6"/>
    <n v="2.597"/>
  </r>
  <r>
    <x v="69"/>
    <x v="7"/>
    <n v="1.2789999999999999"/>
  </r>
  <r>
    <x v="69"/>
    <x v="8"/>
    <n v="0.84099999999999997"/>
  </r>
  <r>
    <x v="69"/>
    <x v="9"/>
    <n v="0.77800000000000002"/>
  </r>
  <r>
    <x v="69"/>
    <x v="10"/>
    <n v="0.99"/>
  </r>
  <r>
    <x v="69"/>
    <x v="11"/>
    <n v="0.88800000000000001"/>
  </r>
  <r>
    <x v="69"/>
    <x v="12"/>
    <n v="0.53300000000000003"/>
  </r>
  <r>
    <x v="69"/>
    <x v="13"/>
    <n v="0.61"/>
  </r>
  <r>
    <x v="69"/>
    <x v="14"/>
    <n v="1.7749999999999999"/>
  </r>
  <r>
    <x v="69"/>
    <x v="15"/>
    <n v="2.8130000000000002"/>
  </r>
  <r>
    <x v="69"/>
    <x v="16"/>
    <n v="2.9079999999999999"/>
  </r>
  <r>
    <x v="69"/>
    <x v="17"/>
    <n v="3.339"/>
  </r>
  <r>
    <x v="69"/>
    <x v="18"/>
    <n v="3.7240000000000002"/>
  </r>
  <r>
    <x v="69"/>
    <x v="19"/>
    <n v="4.1539999999999999"/>
  </r>
  <r>
    <x v="69"/>
    <x v="20"/>
    <n v="3.9540000000000002"/>
  </r>
  <r>
    <x v="69"/>
    <x v="21"/>
    <n v="3.5960000000000001"/>
  </r>
  <r>
    <x v="69"/>
    <x v="22"/>
    <n v="3.472"/>
  </r>
  <r>
    <x v="69"/>
    <x v="23"/>
    <n v="2.96"/>
  </r>
  <r>
    <x v="69"/>
    <x v="24"/>
    <n v="3.5379999999999998"/>
  </r>
  <r>
    <x v="69"/>
    <x v="25"/>
    <n v="4.3099999999999996"/>
  </r>
  <r>
    <x v="69"/>
    <x v="26"/>
    <n v="4.7560000000000002"/>
  </r>
  <r>
    <x v="69"/>
    <x v="27"/>
    <n v="5.8849999999999998"/>
  </r>
  <r>
    <x v="69"/>
    <x v="28"/>
    <n v="6.55"/>
  </r>
  <r>
    <x v="69"/>
    <x v="29"/>
    <n v="6.5839999999999996"/>
  </r>
  <r>
    <x v="69"/>
    <x v="30"/>
    <n v="6.62"/>
  </r>
  <r>
    <x v="69"/>
    <x v="31"/>
    <n v="7.516"/>
  </r>
  <r>
    <x v="69"/>
    <x v="32"/>
    <n v="7.89"/>
  </r>
  <r>
    <x v="69"/>
    <x v="33"/>
    <n v="8.4580000000000002"/>
  </r>
  <r>
    <x v="69"/>
    <x v="34"/>
    <n v="8.9190000000000005"/>
  </r>
  <r>
    <x v="69"/>
    <x v="35"/>
    <n v="9.4179999999999993"/>
  </r>
  <r>
    <x v="69"/>
    <x v="36"/>
    <n v="10.032"/>
  </r>
  <r>
    <x v="69"/>
    <x v="37"/>
    <n v="10.734999999999999"/>
  </r>
  <r>
    <x v="69"/>
    <x v="38"/>
    <n v="11.488"/>
  </r>
  <r>
    <x v="69"/>
    <x v="39"/>
    <n v="12.294"/>
  </r>
  <r>
    <x v="70"/>
    <x v="0"/>
    <n v="3.0609999999999999"/>
  </r>
  <r>
    <x v="70"/>
    <x v="1"/>
    <n v="3.3639999999999999"/>
  </r>
  <r>
    <x v="70"/>
    <x v="2"/>
    <n v="3.464"/>
  </r>
  <r>
    <x v="70"/>
    <x v="3"/>
    <n v="3.6709999999999998"/>
  </r>
  <r>
    <x v="70"/>
    <x v="4"/>
    <n v="3.96"/>
  </r>
  <r>
    <x v="70"/>
    <x v="5"/>
    <n v="4.3419999999999996"/>
  </r>
  <r>
    <x v="70"/>
    <x v="6"/>
    <n v="4.5430000000000001"/>
  </r>
  <r>
    <x v="70"/>
    <x v="7"/>
    <n v="4.9539999999999997"/>
  </r>
  <r>
    <x v="70"/>
    <x v="8"/>
    <n v="5.5179999999999998"/>
  </r>
  <r>
    <x v="70"/>
    <x v="9"/>
    <n v="6.1639999999999997"/>
  </r>
  <r>
    <x v="70"/>
    <x v="10"/>
    <n v="3.637"/>
  </r>
  <r>
    <x v="70"/>
    <x v="11"/>
    <n v="3.661"/>
  </r>
  <r>
    <x v="70"/>
    <x v="12"/>
    <n v="4.0789999999999997"/>
  </r>
  <r>
    <x v="70"/>
    <x v="13"/>
    <n v="4.1829999999999998"/>
  </r>
  <r>
    <x v="70"/>
    <x v="14"/>
    <n v="4.0949999999999998"/>
  </r>
  <r>
    <x v="70"/>
    <x v="15"/>
    <n v="4.7240000000000002"/>
  </r>
  <r>
    <x v="70"/>
    <x v="16"/>
    <n v="4.8140000000000001"/>
  </r>
  <r>
    <x v="70"/>
    <x v="17"/>
    <n v="5.5620000000000003"/>
  </r>
  <r>
    <x v="70"/>
    <x v="18"/>
    <n v="6.2060000000000004"/>
  </r>
  <r>
    <x v="70"/>
    <x v="19"/>
    <n v="6.4119999999999999"/>
  </r>
  <r>
    <x v="70"/>
    <x v="20"/>
    <n v="7.1040000000000001"/>
  </r>
  <r>
    <x v="70"/>
    <x v="21"/>
    <n v="7.5659999999999998"/>
  </r>
  <r>
    <x v="70"/>
    <x v="22"/>
    <n v="7.7750000000000004"/>
  </r>
  <r>
    <x v="70"/>
    <x v="23"/>
    <n v="8.14"/>
  </r>
  <r>
    <x v="70"/>
    <x v="24"/>
    <n v="8.7720000000000002"/>
  </r>
  <r>
    <x v="70"/>
    <x v="25"/>
    <n v="9.6720000000000006"/>
  </r>
  <r>
    <x v="70"/>
    <x v="26"/>
    <n v="10.842000000000001"/>
  </r>
  <r>
    <x v="70"/>
    <x v="27"/>
    <n v="12.275"/>
  </r>
  <r>
    <x v="70"/>
    <x v="28"/>
    <n v="13.79"/>
  </r>
  <r>
    <x v="70"/>
    <x v="29"/>
    <n v="14.486000000000001"/>
  </r>
  <r>
    <x v="70"/>
    <x v="30"/>
    <n v="15.73"/>
  </r>
  <r>
    <x v="70"/>
    <x v="31"/>
    <n v="17.649000000000001"/>
  </r>
  <r>
    <x v="70"/>
    <x v="32"/>
    <n v="18.5"/>
  </r>
  <r>
    <x v="70"/>
    <x v="33"/>
    <n v="18.489000000000001"/>
  </r>
  <r>
    <x v="70"/>
    <x v="34"/>
    <n v="19.372"/>
  </r>
  <r>
    <x v="70"/>
    <x v="35"/>
    <n v="20.257999999999999"/>
  </r>
  <r>
    <x v="70"/>
    <x v="36"/>
    <n v="21.01"/>
  </r>
  <r>
    <x v="70"/>
    <x v="37"/>
    <n v="21.706"/>
  </r>
  <r>
    <x v="70"/>
    <x v="38"/>
    <n v="22.390999999999998"/>
  </r>
  <r>
    <x v="70"/>
    <x v="39"/>
    <n v="23.097999999999999"/>
  </r>
  <r>
    <x v="71"/>
    <x v="0"/>
    <n v="29.251999999999999"/>
  </r>
  <r>
    <x v="71"/>
    <x v="1"/>
    <n v="31.411000000000001"/>
  </r>
  <r>
    <x v="71"/>
    <x v="2"/>
    <n v="32.677999999999997"/>
  </r>
  <r>
    <x v="71"/>
    <x v="3"/>
    <n v="30.233000000000001"/>
  </r>
  <r>
    <x v="71"/>
    <x v="4"/>
    <n v="33.856000000000002"/>
  </r>
  <r>
    <x v="71"/>
    <x v="5"/>
    <n v="36.067999999999998"/>
  </r>
  <r>
    <x v="71"/>
    <x v="6"/>
    <n v="41.526000000000003"/>
  </r>
  <r>
    <x v="71"/>
    <x v="7"/>
    <n v="51.225999999999999"/>
  </r>
  <r>
    <x v="71"/>
    <x v="8"/>
    <n v="60.499000000000002"/>
  </r>
  <r>
    <x v="71"/>
    <x v="9"/>
    <n v="69.789000000000001"/>
  </r>
  <r>
    <x v="71"/>
    <x v="10"/>
    <n v="78.048000000000002"/>
  </r>
  <r>
    <x v="71"/>
    <x v="11"/>
    <n v="90.17"/>
  </r>
  <r>
    <x v="71"/>
    <x v="12"/>
    <n v="105.575"/>
  </r>
  <r>
    <x v="71"/>
    <x v="13"/>
    <n v="121.77200000000001"/>
  </r>
  <r>
    <x v="71"/>
    <x v="14"/>
    <n v="137.577"/>
  </r>
  <r>
    <x v="71"/>
    <x v="15"/>
    <n v="146.40299999999999"/>
  </r>
  <r>
    <x v="71"/>
    <x v="16"/>
    <n v="161.36099999999999"/>
  </r>
  <r>
    <x v="71"/>
    <x v="17"/>
    <n v="178.96899999999999"/>
  </r>
  <r>
    <x v="71"/>
    <x v="18"/>
    <n v="169.423"/>
  </r>
  <r>
    <x v="71"/>
    <x v="19"/>
    <n v="165.74299999999999"/>
  </r>
  <r>
    <x v="71"/>
    <x v="20"/>
    <n v="171.66900000000001"/>
  </r>
  <r>
    <x v="71"/>
    <x v="21"/>
    <n v="169.404"/>
  </r>
  <r>
    <x v="71"/>
    <x v="22"/>
    <n v="166.34899999999999"/>
  </r>
  <r>
    <x v="71"/>
    <x v="23"/>
    <n v="161.386"/>
  </r>
  <r>
    <x v="71"/>
    <x v="24"/>
    <n v="169.1"/>
  </r>
  <r>
    <x v="71"/>
    <x v="25"/>
    <n v="181.57"/>
  </r>
  <r>
    <x v="71"/>
    <x v="26"/>
    <n v="193.53399999999999"/>
  </r>
  <r>
    <x v="71"/>
    <x v="27"/>
    <n v="211.59899999999999"/>
  </r>
  <r>
    <x v="71"/>
    <x v="28"/>
    <n v="219.28"/>
  </r>
  <r>
    <x v="71"/>
    <x v="29"/>
    <n v="214.04599999999999"/>
  </r>
  <r>
    <x v="71"/>
    <x v="30"/>
    <n v="228.637"/>
  </r>
  <r>
    <x v="71"/>
    <x v="31"/>
    <n v="248.51400000000001"/>
  </r>
  <r>
    <x v="71"/>
    <x v="32"/>
    <n v="262.63"/>
  </r>
  <r>
    <x v="71"/>
    <x v="33"/>
    <n v="274.02699999999999"/>
  </r>
  <r>
    <x v="71"/>
    <x v="34"/>
    <n v="292.67700000000002"/>
  </r>
  <r>
    <x v="71"/>
    <x v="35"/>
    <n v="312.39400000000001"/>
  </r>
  <r>
    <x v="71"/>
    <x v="36"/>
    <n v="333.31200000000001"/>
  </r>
  <r>
    <x v="71"/>
    <x v="37"/>
    <n v="357.03699999999998"/>
  </r>
  <r>
    <x v="71"/>
    <x v="38"/>
    <n v="382.16699999999997"/>
  </r>
  <r>
    <x v="71"/>
    <x v="39"/>
    <n v="409.19900000000001"/>
  </r>
  <r>
    <x v="72"/>
    <x v="0"/>
    <n v="22.613"/>
  </r>
  <r>
    <x v="72"/>
    <x v="1"/>
    <n v="23.189"/>
  </r>
  <r>
    <x v="72"/>
    <x v="2"/>
    <n v="23.616"/>
  </r>
  <r>
    <x v="72"/>
    <x v="3"/>
    <n v="21.431999999999999"/>
  </r>
  <r>
    <x v="72"/>
    <x v="4"/>
    <n v="20.779"/>
  </r>
  <r>
    <x v="72"/>
    <x v="5"/>
    <n v="21.042000000000002"/>
  </r>
  <r>
    <x v="72"/>
    <x v="6"/>
    <n v="24.238"/>
  </r>
  <r>
    <x v="72"/>
    <x v="7"/>
    <n v="26.638999999999999"/>
  </r>
  <r>
    <x v="72"/>
    <x v="8"/>
    <n v="29.15"/>
  </r>
  <r>
    <x v="72"/>
    <x v="9"/>
    <n v="29.759"/>
  </r>
  <r>
    <x v="72"/>
    <x v="10"/>
    <n v="33.725999999999999"/>
  </r>
  <r>
    <x v="72"/>
    <x v="11"/>
    <n v="34.106000000000002"/>
  </r>
  <r>
    <x v="72"/>
    <x v="12"/>
    <n v="38.01"/>
  </r>
  <r>
    <x v="72"/>
    <x v="13"/>
    <n v="39.378"/>
  </r>
  <r>
    <x v="72"/>
    <x v="14"/>
    <n v="42.347000000000001"/>
  </r>
  <r>
    <x v="72"/>
    <x v="15"/>
    <n v="45.573999999999998"/>
  </r>
  <r>
    <x v="72"/>
    <x v="16"/>
    <n v="45.930999999999997"/>
  </r>
  <r>
    <x v="72"/>
    <x v="17"/>
    <n v="46.533000000000001"/>
  </r>
  <r>
    <x v="72"/>
    <x v="18"/>
    <n v="47.951999999999998"/>
  </r>
  <r>
    <x v="72"/>
    <x v="19"/>
    <n v="48.255000000000003"/>
  </r>
  <r>
    <x v="72"/>
    <x v="20"/>
    <n v="46.386000000000003"/>
  </r>
  <r>
    <x v="72"/>
    <x v="21"/>
    <n v="52.720999999999997"/>
  </r>
  <r>
    <x v="72"/>
    <x v="22"/>
    <n v="66.388999999999996"/>
  </r>
  <r>
    <x v="72"/>
    <x v="23"/>
    <n v="83.537999999999997"/>
  </r>
  <r>
    <x v="72"/>
    <x v="24"/>
    <n v="101.926"/>
  </r>
  <r>
    <x v="72"/>
    <x v="25"/>
    <n v="110.322"/>
  </r>
  <r>
    <x v="72"/>
    <x v="26"/>
    <n v="112.529"/>
  </r>
  <r>
    <x v="72"/>
    <x v="27"/>
    <n v="136.09200000000001"/>
  </r>
  <r>
    <x v="72"/>
    <x v="28"/>
    <n v="154.22"/>
  </r>
  <r>
    <x v="72"/>
    <x v="29"/>
    <n v="126.65"/>
  </r>
  <r>
    <x v="72"/>
    <x v="30"/>
    <n v="127.503"/>
  </r>
  <r>
    <x v="72"/>
    <x v="31"/>
    <n v="137.71799999999999"/>
  </r>
  <r>
    <x v="72"/>
    <x v="32"/>
    <n v="124.587"/>
  </r>
  <r>
    <x v="72"/>
    <x v="33"/>
    <n v="132.26"/>
  </r>
  <r>
    <x v="72"/>
    <x v="34"/>
    <n v="129.68700000000001"/>
  </r>
  <r>
    <x v="72"/>
    <x v="35"/>
    <n v="132.178"/>
  </r>
  <r>
    <x v="72"/>
    <x v="36"/>
    <n v="137.76"/>
  </r>
  <r>
    <x v="72"/>
    <x v="37"/>
    <n v="144.054"/>
  </r>
  <r>
    <x v="72"/>
    <x v="38"/>
    <n v="150.233"/>
  </r>
  <r>
    <x v="72"/>
    <x v="39"/>
    <n v="156.65799999999999"/>
  </r>
  <r>
    <x v="73"/>
    <x v="0"/>
    <n v="3.331"/>
  </r>
  <r>
    <x v="73"/>
    <x v="1"/>
    <n v="3.4369999999999998"/>
  </r>
  <r>
    <x v="73"/>
    <x v="2"/>
    <n v="3.1549999999999998"/>
  </r>
  <r>
    <x v="73"/>
    <x v="3"/>
    <n v="2.722"/>
  </r>
  <r>
    <x v="73"/>
    <x v="4"/>
    <n v="2.8180000000000001"/>
  </r>
  <r>
    <x v="73"/>
    <x v="5"/>
    <n v="2.9380000000000002"/>
  </r>
  <r>
    <x v="73"/>
    <x v="6"/>
    <n v="3.931"/>
  </r>
  <r>
    <x v="73"/>
    <x v="7"/>
    <n v="5.4390000000000001"/>
  </r>
  <r>
    <x v="73"/>
    <x v="8"/>
    <n v="6.0129999999999999"/>
  </r>
  <r>
    <x v="73"/>
    <x v="9"/>
    <n v="5.5810000000000004"/>
  </r>
  <r>
    <x v="73"/>
    <x v="10"/>
    <n v="6.3639999999999999"/>
  </r>
  <r>
    <x v="73"/>
    <x v="11"/>
    <n v="6.798"/>
  </r>
  <r>
    <x v="73"/>
    <x v="12"/>
    <n v="6.9669999999999996"/>
  </r>
  <r>
    <x v="73"/>
    <x v="13"/>
    <n v="6.1230000000000002"/>
  </r>
  <r>
    <x v="73"/>
    <x v="14"/>
    <n v="6.29"/>
  </r>
  <r>
    <x v="73"/>
    <x v="15"/>
    <n v="7.01"/>
  </r>
  <r>
    <x v="73"/>
    <x v="16"/>
    <n v="7.31"/>
  </r>
  <r>
    <x v="73"/>
    <x v="17"/>
    <n v="7.4160000000000004"/>
  </r>
  <r>
    <x v="73"/>
    <x v="18"/>
    <n v="8.2680000000000007"/>
  </r>
  <r>
    <x v="73"/>
    <x v="19"/>
    <n v="8.734"/>
  </r>
  <r>
    <x v="73"/>
    <x v="20"/>
    <n v="8.6769999999999996"/>
  </r>
  <r>
    <x v="73"/>
    <x v="21"/>
    <n v="7.9"/>
  </r>
  <r>
    <x v="73"/>
    <x v="22"/>
    <n v="8.9139999999999997"/>
  </r>
  <r>
    <x v="73"/>
    <x v="23"/>
    <n v="10.968999999999999"/>
  </r>
  <r>
    <x v="73"/>
    <x v="24"/>
    <n v="13.250999999999999"/>
  </r>
  <r>
    <x v="73"/>
    <x v="25"/>
    <n v="16.32"/>
  </r>
  <r>
    <x v="73"/>
    <x v="26"/>
    <n v="16.73"/>
  </r>
  <r>
    <x v="73"/>
    <x v="27"/>
    <n v="20.425999999999998"/>
  </r>
  <r>
    <x v="73"/>
    <x v="28"/>
    <n v="16.831"/>
  </r>
  <r>
    <x v="73"/>
    <x v="29"/>
    <n v="12.115"/>
  </r>
  <r>
    <x v="73"/>
    <x v="30"/>
    <n v="12.565"/>
  </r>
  <r>
    <x v="73"/>
    <x v="31"/>
    <n v="14.032999999999999"/>
  </r>
  <r>
    <x v="73"/>
    <x v="32"/>
    <n v="13.584"/>
  </r>
  <r>
    <x v="73"/>
    <x v="33"/>
    <n v="14.617000000000001"/>
  </r>
  <r>
    <x v="73"/>
    <x v="34"/>
    <n v="16.196999999999999"/>
  </r>
  <r>
    <x v="73"/>
    <x v="35"/>
    <n v="17.216000000000001"/>
  </r>
  <r>
    <x v="73"/>
    <x v="36"/>
    <n v="18.169"/>
  </r>
  <r>
    <x v="73"/>
    <x v="37"/>
    <n v="19.661999999999999"/>
  </r>
  <r>
    <x v="73"/>
    <x v="38"/>
    <n v="21.734999999999999"/>
  </r>
  <r>
    <x v="73"/>
    <x v="39"/>
    <n v="23.192"/>
  </r>
  <r>
    <x v="74"/>
    <x v="0"/>
    <n v="181.416"/>
  </r>
  <r>
    <x v="74"/>
    <x v="1"/>
    <n v="195.86099999999999"/>
  </r>
  <r>
    <x v="74"/>
    <x v="2"/>
    <n v="202.86099999999999"/>
  </r>
  <r>
    <x v="74"/>
    <x v="3"/>
    <n v="222.04900000000001"/>
  </r>
  <r>
    <x v="74"/>
    <x v="4"/>
    <n v="215.55600000000001"/>
  </r>
  <r>
    <x v="74"/>
    <x v="5"/>
    <n v="237.61799999999999"/>
  </r>
  <r>
    <x v="74"/>
    <x v="6"/>
    <n v="252.751"/>
  </r>
  <r>
    <x v="74"/>
    <x v="7"/>
    <n v="283.75"/>
  </r>
  <r>
    <x v="74"/>
    <x v="8"/>
    <n v="299.64499999999998"/>
  </r>
  <r>
    <x v="74"/>
    <x v="9"/>
    <n v="300.18700000000001"/>
  </r>
  <r>
    <x v="74"/>
    <x v="10"/>
    <n v="326.608"/>
  </r>
  <r>
    <x v="74"/>
    <x v="11"/>
    <n v="274.84199999999998"/>
  </r>
  <r>
    <x v="74"/>
    <x v="12"/>
    <n v="293.262"/>
  </r>
  <r>
    <x v="74"/>
    <x v="13"/>
    <n v="284.19400000000002"/>
  </r>
  <r>
    <x v="74"/>
    <x v="14"/>
    <n v="333.01400000000001"/>
  </r>
  <r>
    <x v="74"/>
    <x v="15"/>
    <n v="366.6"/>
  </r>
  <r>
    <x v="74"/>
    <x v="16"/>
    <n v="399.791"/>
  </r>
  <r>
    <x v="74"/>
    <x v="17"/>
    <n v="423.18900000000002"/>
  </r>
  <r>
    <x v="74"/>
    <x v="18"/>
    <n v="428.767"/>
  </r>
  <r>
    <x v="74"/>
    <x v="19"/>
    <n v="466.84100000000001"/>
  </r>
  <r>
    <x v="74"/>
    <x v="20"/>
    <n v="476.63600000000002"/>
  </r>
  <r>
    <x v="74"/>
    <x v="21"/>
    <n v="493.93400000000003"/>
  </r>
  <r>
    <x v="74"/>
    <x v="22"/>
    <n v="523.76800000000003"/>
  </r>
  <r>
    <x v="74"/>
    <x v="23"/>
    <n v="618.36900000000003"/>
  </r>
  <r>
    <x v="74"/>
    <x v="24"/>
    <n v="721.58900000000006"/>
  </r>
  <r>
    <x v="74"/>
    <x v="25"/>
    <n v="834.21799999999996"/>
  </r>
  <r>
    <x v="74"/>
    <x v="26"/>
    <n v="949.11800000000005"/>
  </r>
  <r>
    <x v="74"/>
    <x v="27"/>
    <n v="1238.4780000000001"/>
  </r>
  <r>
    <x v="74"/>
    <x v="28"/>
    <n v="1223.2059999999999"/>
  </r>
  <r>
    <x v="74"/>
    <x v="29"/>
    <n v="1365.3430000000001"/>
  </r>
  <r>
    <x v="74"/>
    <x v="30"/>
    <n v="1708.5409999999999"/>
  </r>
  <r>
    <x v="74"/>
    <x v="31"/>
    <n v="1880.1020000000001"/>
  </r>
  <r>
    <x v="74"/>
    <x v="32"/>
    <n v="1858.748"/>
  </r>
  <r>
    <x v="74"/>
    <x v="33"/>
    <n v="1876.8109999999999"/>
  </r>
  <r>
    <x v="74"/>
    <x v="34"/>
    <n v="2047.8109999999999"/>
  </r>
  <r>
    <x v="74"/>
    <x v="35"/>
    <n v="2247.5819999999999"/>
  </r>
  <r>
    <x v="74"/>
    <x v="36"/>
    <n v="2447.3220000000001"/>
  </r>
  <r>
    <x v="74"/>
    <x v="37"/>
    <n v="2672.5210000000002"/>
  </r>
  <r>
    <x v="74"/>
    <x v="38"/>
    <n v="2908.2640000000001"/>
  </r>
  <r>
    <x v="74"/>
    <x v="39"/>
    <n v="3181.9110000000001"/>
  </r>
  <r>
    <x v="75"/>
    <x v="0"/>
    <n v="86.31"/>
  </r>
  <r>
    <x v="75"/>
    <x v="1"/>
    <n v="96.350999999999999"/>
  </r>
  <r>
    <x v="75"/>
    <x v="2"/>
    <n v="98.915999999999997"/>
  </r>
  <r>
    <x v="75"/>
    <x v="3"/>
    <n v="89.659000000000006"/>
  </r>
  <r>
    <x v="75"/>
    <x v="4"/>
    <n v="91.813999999999993"/>
  </r>
  <r>
    <x v="75"/>
    <x v="5"/>
    <n v="91.527000000000001"/>
  </r>
  <r>
    <x v="75"/>
    <x v="6"/>
    <n v="83.915000000000006"/>
  </r>
  <r>
    <x v="75"/>
    <x v="7"/>
    <n v="79.513999999999996"/>
  </r>
  <r>
    <x v="75"/>
    <x v="8"/>
    <n v="88.278999999999996"/>
  </r>
  <r>
    <x v="75"/>
    <x v="9"/>
    <n v="100.873"/>
  </r>
  <r>
    <x v="75"/>
    <x v="10"/>
    <n v="113.773"/>
  </r>
  <r>
    <x v="75"/>
    <x v="11"/>
    <n v="127.43600000000001"/>
  </r>
  <r>
    <x v="75"/>
    <x v="12"/>
    <n v="138.321"/>
  </r>
  <r>
    <x v="75"/>
    <x v="13"/>
    <n v="158.00700000000001"/>
  </r>
  <r>
    <x v="75"/>
    <x v="14"/>
    <n v="176.88800000000001"/>
  </r>
  <r>
    <x v="75"/>
    <x v="15"/>
    <n v="202.131"/>
  </r>
  <r>
    <x v="75"/>
    <x v="16"/>
    <n v="227.37"/>
  </r>
  <r>
    <x v="75"/>
    <x v="17"/>
    <n v="215.749"/>
  </r>
  <r>
    <x v="75"/>
    <x v="18"/>
    <n v="95.444999999999993"/>
  </r>
  <r>
    <x v="75"/>
    <x v="19"/>
    <n v="140.001"/>
  </r>
  <r>
    <x v="75"/>
    <x v="20"/>
    <n v="165.02099999999999"/>
  </r>
  <r>
    <x v="75"/>
    <x v="21"/>
    <n v="160.447"/>
  </r>
  <r>
    <x v="75"/>
    <x v="22"/>
    <n v="195.661"/>
  </r>
  <r>
    <x v="75"/>
    <x v="23"/>
    <n v="234.84800000000001"/>
  </r>
  <r>
    <x v="75"/>
    <x v="24"/>
    <n v="257.03199999999998"/>
  </r>
  <r>
    <x v="75"/>
    <x v="25"/>
    <n v="285.77300000000002"/>
  </r>
  <r>
    <x v="75"/>
    <x v="26"/>
    <n v="364.363"/>
  </r>
  <r>
    <x v="75"/>
    <x v="27"/>
    <n v="432.26499999999999"/>
  </r>
  <r>
    <x v="75"/>
    <x v="28"/>
    <n v="510.49400000000003"/>
  </r>
  <r>
    <x v="75"/>
    <x v="29"/>
    <n v="538.61300000000006"/>
  </r>
  <r>
    <x v="75"/>
    <x v="30"/>
    <n v="709.34199999999998"/>
  </r>
  <r>
    <x v="75"/>
    <x v="31"/>
    <n v="845.57299999999998"/>
  </r>
  <r>
    <x v="75"/>
    <x v="32"/>
    <n v="877.80100000000004"/>
  </r>
  <r>
    <x v="75"/>
    <x v="33"/>
    <n v="870.27499999999998"/>
  </r>
  <r>
    <x v="75"/>
    <x v="34"/>
    <n v="856.06600000000003"/>
  </r>
  <r>
    <x v="75"/>
    <x v="35"/>
    <n v="914.97299999999996"/>
  </r>
  <r>
    <x v="75"/>
    <x v="36"/>
    <n v="975.27099999999996"/>
  </r>
  <r>
    <x v="75"/>
    <x v="37"/>
    <n v="1051.105"/>
  </r>
  <r>
    <x v="75"/>
    <x v="38"/>
    <n v="1137.077"/>
  </r>
  <r>
    <x v="75"/>
    <x v="39"/>
    <n v="1230.8889999999999"/>
  </r>
  <r>
    <x v="76"/>
    <x v="0"/>
    <n v="93.772000000000006"/>
  </r>
  <r>
    <x v="76"/>
    <x v="1"/>
    <n v="106.589"/>
  </r>
  <r>
    <x v="76"/>
    <x v="2"/>
    <n v="133.393"/>
  </r>
  <r>
    <x v="76"/>
    <x v="3"/>
    <n v="162.43199999999999"/>
  </r>
  <r>
    <x v="76"/>
    <x v="4"/>
    <n v="168.411"/>
  </r>
  <r>
    <x v="76"/>
    <x v="5"/>
    <n v="79.864000000000004"/>
  </r>
  <r>
    <x v="76"/>
    <x v="6"/>
    <n v="83.335999999999999"/>
  </r>
  <r>
    <x v="76"/>
    <x v="7"/>
    <n v="95.986000000000004"/>
  </r>
  <r>
    <x v="76"/>
    <x v="8"/>
    <n v="84.167000000000002"/>
  </r>
  <r>
    <x v="76"/>
    <x v="9"/>
    <n v="81.218999999999994"/>
  </r>
  <r>
    <x v="76"/>
    <x v="10"/>
    <n v="84.972999999999999"/>
  </r>
  <r>
    <x v="76"/>
    <x v="11"/>
    <n v="97.361000000000004"/>
  </r>
  <r>
    <x v="76"/>
    <x v="12"/>
    <n v="114.77500000000001"/>
  </r>
  <r>
    <x v="76"/>
    <x v="13"/>
    <n v="85.876999999999995"/>
  </r>
  <r>
    <x v="76"/>
    <x v="14"/>
    <n v="67.093999999999994"/>
  </r>
  <r>
    <x v="76"/>
    <x v="15"/>
    <n v="90.837999999999994"/>
  </r>
  <r>
    <x v="76"/>
    <x v="16"/>
    <n v="110.623"/>
  </r>
  <r>
    <x v="76"/>
    <x v="17"/>
    <n v="106.351"/>
  </r>
  <r>
    <x v="76"/>
    <x v="18"/>
    <n v="97.869"/>
  </r>
  <r>
    <x v="76"/>
    <x v="19"/>
    <n v="104.65600000000001"/>
  </r>
  <r>
    <x v="76"/>
    <x v="20"/>
    <n v="96.44"/>
  </r>
  <r>
    <x v="76"/>
    <x v="21"/>
    <n v="115.435"/>
  </r>
  <r>
    <x v="76"/>
    <x v="22"/>
    <n v="116.01900000000001"/>
  </r>
  <r>
    <x v="76"/>
    <x v="23"/>
    <n v="137.435"/>
  </r>
  <r>
    <x v="76"/>
    <x v="24"/>
    <n v="168.48099999999999"/>
  </r>
  <r>
    <x v="76"/>
    <x v="25"/>
    <n v="202.94"/>
  </r>
  <r>
    <x v="76"/>
    <x v="26"/>
    <n v="241.697"/>
  </r>
  <r>
    <x v="76"/>
    <x v="27"/>
    <n v="307.35500000000002"/>
  </r>
  <r>
    <x v="76"/>
    <x v="28"/>
    <n v="350.58800000000002"/>
  </r>
  <r>
    <x v="76"/>
    <x v="29"/>
    <n v="360.625"/>
  </r>
  <r>
    <x v="76"/>
    <x v="30"/>
    <n v="419.11799999999999"/>
  </r>
  <r>
    <x v="76"/>
    <x v="31"/>
    <n v="541.10699999999997"/>
  </r>
  <r>
    <x v="76"/>
    <x v="32"/>
    <n v="398.03"/>
  </r>
  <r>
    <x v="76"/>
    <x v="33"/>
    <n v="367.09800000000001"/>
  </r>
  <r>
    <x v="76"/>
    <x v="34"/>
    <n v="402.7"/>
  </r>
  <r>
    <x v="76"/>
    <x v="35"/>
    <n v="417.26900000000001"/>
  </r>
  <r>
    <x v="76"/>
    <x v="36"/>
    <n v="432.09199999999998"/>
  </r>
  <r>
    <x v="76"/>
    <x v="37"/>
    <n v="450.17399999999998"/>
  </r>
  <r>
    <x v="76"/>
    <x v="38"/>
    <n v="469.99"/>
  </r>
  <r>
    <x v="76"/>
    <x v="39"/>
    <n v="490.93599999999998"/>
  </r>
  <r>
    <x v="77"/>
    <x v="0"/>
    <s v="n/a"/>
  </r>
  <r>
    <x v="77"/>
    <x v="1"/>
    <s v="n/a"/>
  </r>
  <r>
    <x v="77"/>
    <x v="2"/>
    <s v="n/a"/>
  </r>
  <r>
    <x v="77"/>
    <x v="3"/>
    <s v="n/a"/>
  </r>
  <r>
    <x v="77"/>
    <x v="4"/>
    <s v="n/a"/>
  </r>
  <r>
    <x v="77"/>
    <x v="5"/>
    <s v="n/a"/>
  </r>
  <r>
    <x v="77"/>
    <x v="6"/>
    <s v="n/a"/>
  </r>
  <r>
    <x v="77"/>
    <x v="7"/>
    <s v="n/a"/>
  </r>
  <r>
    <x v="77"/>
    <x v="8"/>
    <s v="n/a"/>
  </r>
  <r>
    <x v="77"/>
    <x v="9"/>
    <s v="n/a"/>
  </r>
  <r>
    <x v="77"/>
    <x v="10"/>
    <s v="n/a"/>
  </r>
  <r>
    <x v="77"/>
    <x v="11"/>
    <s v="n/a"/>
  </r>
  <r>
    <x v="77"/>
    <x v="12"/>
    <s v="n/a"/>
  </r>
  <r>
    <x v="77"/>
    <x v="13"/>
    <s v="n/a"/>
  </r>
  <r>
    <x v="77"/>
    <x v="14"/>
    <s v="n/a"/>
  </r>
  <r>
    <x v="77"/>
    <x v="15"/>
    <s v="n/a"/>
  </r>
  <r>
    <x v="77"/>
    <x v="16"/>
    <s v="n/a"/>
  </r>
  <r>
    <x v="77"/>
    <x v="17"/>
    <s v="n/a"/>
  </r>
  <r>
    <x v="77"/>
    <x v="18"/>
    <s v="n/a"/>
  </r>
  <r>
    <x v="77"/>
    <x v="19"/>
    <s v="n/a"/>
  </r>
  <r>
    <x v="77"/>
    <x v="20"/>
    <s v="n/a"/>
  </r>
  <r>
    <x v="77"/>
    <x v="21"/>
    <s v="n/a"/>
  </r>
  <r>
    <x v="77"/>
    <x v="22"/>
    <s v="n/a"/>
  </r>
  <r>
    <x v="77"/>
    <x v="23"/>
    <s v="n/a"/>
  </r>
  <r>
    <x v="77"/>
    <x v="24"/>
    <n v="36.642000000000003"/>
  </r>
  <r>
    <x v="77"/>
    <x v="25"/>
    <n v="50.064999999999998"/>
  </r>
  <r>
    <x v="77"/>
    <x v="26"/>
    <n v="65.144000000000005"/>
  </r>
  <r>
    <x v="77"/>
    <x v="27"/>
    <n v="88.832999999999998"/>
  </r>
  <r>
    <x v="77"/>
    <x v="28"/>
    <n v="131.614"/>
  </r>
  <r>
    <x v="77"/>
    <x v="29"/>
    <n v="111.66"/>
  </r>
  <r>
    <x v="77"/>
    <x v="30"/>
    <n v="138.517"/>
  </r>
  <r>
    <x v="77"/>
    <x v="31"/>
    <n v="185.75"/>
  </r>
  <r>
    <x v="77"/>
    <x v="32"/>
    <n v="216.04400000000001"/>
  </r>
  <r>
    <x v="77"/>
    <x v="33"/>
    <n v="229.327"/>
  </r>
  <r>
    <x v="77"/>
    <x v="34"/>
    <n v="232.21799999999999"/>
  </r>
  <r>
    <x v="77"/>
    <x v="35"/>
    <n v="240.006"/>
  </r>
  <r>
    <x v="77"/>
    <x v="36"/>
    <n v="260.67399999999998"/>
  </r>
  <r>
    <x v="77"/>
    <x v="37"/>
    <n v="280.04700000000003"/>
  </r>
  <r>
    <x v="77"/>
    <x v="38"/>
    <n v="304.82499999999999"/>
  </r>
  <r>
    <x v="77"/>
    <x v="39"/>
    <n v="336.19499999999999"/>
  </r>
  <r>
    <x v="78"/>
    <x v="0"/>
    <n v="21.364999999999998"/>
  </r>
  <r>
    <x v="78"/>
    <x v="1"/>
    <n v="20.366"/>
  </r>
  <r>
    <x v="78"/>
    <x v="2"/>
    <n v="21.253"/>
  </r>
  <r>
    <x v="78"/>
    <x v="3"/>
    <n v="20.56"/>
  </r>
  <r>
    <x v="78"/>
    <x v="4"/>
    <n v="19.831"/>
  </r>
  <r>
    <x v="78"/>
    <x v="5"/>
    <n v="21.117000000000001"/>
  </r>
  <r>
    <x v="78"/>
    <x v="6"/>
    <n v="28.315999999999999"/>
  </r>
  <r>
    <x v="78"/>
    <x v="7"/>
    <n v="33.57"/>
  </r>
  <r>
    <x v="78"/>
    <x v="8"/>
    <n v="36.776000000000003"/>
  </r>
  <r>
    <x v="78"/>
    <x v="9"/>
    <n v="37.930999999999997"/>
  </r>
  <r>
    <x v="78"/>
    <x v="10"/>
    <n v="48.067"/>
  </r>
  <r>
    <x v="78"/>
    <x v="11"/>
    <n v="48.719000000000001"/>
  </r>
  <r>
    <x v="78"/>
    <x v="12"/>
    <n v="54.773000000000003"/>
  </r>
  <r>
    <x v="78"/>
    <x v="13"/>
    <n v="50.753"/>
  </r>
  <r>
    <x v="78"/>
    <x v="14"/>
    <n v="55.691000000000003"/>
  </r>
  <r>
    <x v="78"/>
    <x v="15"/>
    <n v="69.093999999999994"/>
  </r>
  <r>
    <x v="78"/>
    <x v="16"/>
    <n v="75.725999999999999"/>
  </r>
  <r>
    <x v="78"/>
    <x v="17"/>
    <n v="82.766000000000005"/>
  </r>
  <r>
    <x v="78"/>
    <x v="18"/>
    <n v="89.923000000000002"/>
  </r>
  <r>
    <x v="78"/>
    <x v="19"/>
    <n v="98.671000000000006"/>
  </r>
  <r>
    <x v="78"/>
    <x v="20"/>
    <n v="99.608999999999995"/>
  </r>
  <r>
    <x v="78"/>
    <x v="21"/>
    <n v="108.548"/>
  </r>
  <r>
    <x v="78"/>
    <x v="22"/>
    <n v="127.666"/>
  </r>
  <r>
    <x v="78"/>
    <x v="23"/>
    <n v="163.78899999999999"/>
  </r>
  <r>
    <x v="78"/>
    <x v="24"/>
    <n v="193.297"/>
  </r>
  <r>
    <x v="78"/>
    <x v="25"/>
    <n v="210.72300000000001"/>
  </r>
  <r>
    <x v="78"/>
    <x v="26"/>
    <n v="230.73699999999999"/>
  </r>
  <r>
    <x v="78"/>
    <x v="27"/>
    <n v="269.67099999999999"/>
  </r>
  <r>
    <x v="78"/>
    <x v="28"/>
    <n v="275.02"/>
  </r>
  <r>
    <x v="78"/>
    <x v="29"/>
    <n v="234.149"/>
  </r>
  <r>
    <x v="78"/>
    <x v="30"/>
    <n v="218.84299999999999"/>
  </r>
  <r>
    <x v="78"/>
    <x v="31"/>
    <n v="237.99"/>
  </r>
  <r>
    <x v="78"/>
    <x v="32"/>
    <n v="222.089"/>
  </r>
  <r>
    <x v="78"/>
    <x v="33"/>
    <n v="232.15"/>
  </r>
  <r>
    <x v="78"/>
    <x v="34"/>
    <n v="245.82"/>
  </r>
  <r>
    <x v="78"/>
    <x v="35"/>
    <n v="252.64"/>
  </r>
  <r>
    <x v="78"/>
    <x v="36"/>
    <n v="262.33100000000002"/>
  </r>
  <r>
    <x v="78"/>
    <x v="37"/>
    <n v="273.91800000000001"/>
  </r>
  <r>
    <x v="78"/>
    <x v="38"/>
    <n v="286.274"/>
  </r>
  <r>
    <x v="78"/>
    <x v="39"/>
    <n v="298.65600000000001"/>
  </r>
  <r>
    <x v="79"/>
    <x v="0"/>
    <n v="23.591000000000001"/>
  </r>
  <r>
    <x v="79"/>
    <x v="1"/>
    <n v="24.995999999999999"/>
  </r>
  <r>
    <x v="79"/>
    <x v="2"/>
    <n v="26.789000000000001"/>
  </r>
  <r>
    <x v="79"/>
    <x v="3"/>
    <n v="29.876999999999999"/>
  </r>
  <r>
    <x v="79"/>
    <x v="4"/>
    <n v="28.283999999999999"/>
  </r>
  <r>
    <x v="79"/>
    <x v="5"/>
    <n v="26.288"/>
  </r>
  <r>
    <x v="79"/>
    <x v="6"/>
    <n v="32.363"/>
  </r>
  <r>
    <x v="79"/>
    <x v="7"/>
    <n v="38.654000000000003"/>
  </r>
  <r>
    <x v="79"/>
    <x v="8"/>
    <n v="47.883000000000003"/>
  </r>
  <r>
    <x v="79"/>
    <x v="9"/>
    <n v="48.72"/>
  </r>
  <r>
    <x v="79"/>
    <x v="10"/>
    <n v="57.49"/>
  </r>
  <r>
    <x v="79"/>
    <x v="11"/>
    <n v="65.213999999999999"/>
  </r>
  <r>
    <x v="79"/>
    <x v="12"/>
    <n v="72.873000000000005"/>
  </r>
  <r>
    <x v="79"/>
    <x v="13"/>
    <n v="73.241"/>
  </r>
  <r>
    <x v="79"/>
    <x v="14"/>
    <n v="83.605999999999995"/>
  </r>
  <r>
    <x v="79"/>
    <x v="15"/>
    <n v="99.32"/>
  </r>
  <r>
    <x v="79"/>
    <x v="16"/>
    <n v="109.16200000000001"/>
  </r>
  <r>
    <x v="79"/>
    <x v="17"/>
    <n v="113.367"/>
  </r>
  <r>
    <x v="79"/>
    <x v="18"/>
    <n v="114.994"/>
  </r>
  <r>
    <x v="79"/>
    <x v="19"/>
    <n v="116.276"/>
  </r>
  <r>
    <x v="79"/>
    <x v="20"/>
    <n v="131.44999999999999"/>
  </r>
  <r>
    <x v="79"/>
    <x v="21"/>
    <n v="129.59800000000001"/>
  </r>
  <r>
    <x v="79"/>
    <x v="22"/>
    <n v="119.876"/>
  </r>
  <r>
    <x v="79"/>
    <x v="23"/>
    <n v="125.46599999999999"/>
  </r>
  <r>
    <x v="79"/>
    <x v="24"/>
    <n v="134.02099999999999"/>
  </r>
  <r>
    <x v="79"/>
    <x v="25"/>
    <n v="141.22200000000001"/>
  </r>
  <r>
    <x v="79"/>
    <x v="26"/>
    <n v="152.23099999999999"/>
  </r>
  <r>
    <x v="79"/>
    <x v="27"/>
    <n v="176.67500000000001"/>
  </r>
  <r>
    <x v="79"/>
    <x v="28"/>
    <n v="213.91900000000001"/>
  </r>
  <r>
    <x v="79"/>
    <x v="29"/>
    <n v="206.477"/>
  </r>
  <r>
    <x v="79"/>
    <x v="30"/>
    <n v="232.91"/>
  </r>
  <r>
    <x v="79"/>
    <x v="31"/>
    <n v="258.40800000000002"/>
  </r>
  <r>
    <x v="79"/>
    <x v="32"/>
    <n v="257.20499999999998"/>
  </r>
  <r>
    <x v="79"/>
    <x v="33"/>
    <n v="290.64299999999997"/>
  </r>
  <r>
    <x v="79"/>
    <x v="34"/>
    <n v="304.983"/>
  </r>
  <r>
    <x v="79"/>
    <x v="35"/>
    <n v="321.238"/>
  </r>
  <r>
    <x v="79"/>
    <x v="36"/>
    <n v="337.39699999999999"/>
  </r>
  <r>
    <x v="79"/>
    <x v="37"/>
    <n v="355.06400000000002"/>
  </r>
  <r>
    <x v="79"/>
    <x v="38"/>
    <n v="373.98399999999998"/>
  </r>
  <r>
    <x v="79"/>
    <x v="39"/>
    <n v="393.178"/>
  </r>
  <r>
    <x v="80"/>
    <x v="0"/>
    <n v="470.04"/>
  </r>
  <r>
    <x v="80"/>
    <x v="1"/>
    <n v="426.26"/>
  </r>
  <r>
    <x v="80"/>
    <x v="2"/>
    <n v="421.26799999999997"/>
  </r>
  <r>
    <x v="80"/>
    <x v="3"/>
    <n v="437.16500000000002"/>
  </r>
  <r>
    <x v="80"/>
    <x v="4"/>
    <n v="431.92099999999999"/>
  </r>
  <r>
    <x v="80"/>
    <x v="5"/>
    <n v="446.03300000000002"/>
  </r>
  <r>
    <x v="80"/>
    <x v="6"/>
    <n v="631.72299999999996"/>
  </r>
  <r>
    <x v="80"/>
    <x v="7"/>
    <n v="792.88099999999997"/>
  </r>
  <r>
    <x v="80"/>
    <x v="8"/>
    <n v="878.44899999999996"/>
  </r>
  <r>
    <x v="80"/>
    <x v="9"/>
    <n v="913.62800000000004"/>
  </r>
  <r>
    <x v="80"/>
    <x v="10"/>
    <n v="1140.2349999999999"/>
  </r>
  <r>
    <x v="80"/>
    <x v="11"/>
    <n v="1204.452"/>
  </r>
  <r>
    <x v="80"/>
    <x v="12"/>
    <n v="1278.096"/>
  </r>
  <r>
    <x v="80"/>
    <x v="13"/>
    <n v="1027.7529999999999"/>
  </r>
  <r>
    <x v="80"/>
    <x v="14"/>
    <n v="1060.058"/>
  </r>
  <r>
    <x v="80"/>
    <x v="15"/>
    <n v="1132.3620000000001"/>
  </r>
  <r>
    <x v="80"/>
    <x v="16"/>
    <n v="1266.701"/>
  </r>
  <r>
    <x v="80"/>
    <x v="17"/>
    <n v="1199.9559999999999"/>
  </r>
  <r>
    <x v="80"/>
    <x v="18"/>
    <n v="1226.171"/>
  </r>
  <r>
    <x v="80"/>
    <x v="19"/>
    <n v="1209.7660000000001"/>
  </r>
  <r>
    <x v="80"/>
    <x v="20"/>
    <n v="1107.248"/>
  </r>
  <r>
    <x v="80"/>
    <x v="21"/>
    <n v="1124.6679999999999"/>
  </r>
  <r>
    <x v="80"/>
    <x v="22"/>
    <n v="1229.5150000000001"/>
  </r>
  <r>
    <x v="80"/>
    <x v="23"/>
    <n v="1517.402"/>
  </r>
  <r>
    <x v="80"/>
    <x v="24"/>
    <n v="1737.8"/>
  </r>
  <r>
    <x v="80"/>
    <x v="25"/>
    <n v="1789.3779999999999"/>
  </r>
  <r>
    <x v="80"/>
    <x v="26"/>
    <n v="1874.722"/>
  </r>
  <r>
    <x v="80"/>
    <x v="27"/>
    <n v="2130.241"/>
  </r>
  <r>
    <x v="80"/>
    <x v="28"/>
    <n v="2318.1619999999998"/>
  </r>
  <r>
    <x v="80"/>
    <x v="29"/>
    <n v="2116.627"/>
  </r>
  <r>
    <x v="80"/>
    <x v="30"/>
    <n v="2059.1880000000001"/>
  </r>
  <r>
    <x v="80"/>
    <x v="31"/>
    <n v="2198.35"/>
  </r>
  <r>
    <x v="80"/>
    <x v="32"/>
    <n v="2014.3810000000001"/>
  </r>
  <r>
    <x v="80"/>
    <x v="33"/>
    <n v="2071.9549999999999"/>
  </r>
  <r>
    <x v="80"/>
    <x v="34"/>
    <n v="2129.2759999999998"/>
  </r>
  <r>
    <x v="80"/>
    <x v="35"/>
    <n v="2152.9879999999998"/>
  </r>
  <r>
    <x v="80"/>
    <x v="36"/>
    <n v="2223.1390000000001"/>
  </r>
  <r>
    <x v="80"/>
    <x v="37"/>
    <n v="2302.5540000000001"/>
  </r>
  <r>
    <x v="80"/>
    <x v="38"/>
    <n v="2376.527"/>
  </r>
  <r>
    <x v="80"/>
    <x v="39"/>
    <n v="2456.1350000000002"/>
  </r>
  <r>
    <x v="81"/>
    <x v="0"/>
    <n v="2.5649999999999999"/>
  </r>
  <r>
    <x v="81"/>
    <x v="1"/>
    <n v="2.8170000000000002"/>
  </r>
  <r>
    <x v="81"/>
    <x v="2"/>
    <n v="3.2349999999999999"/>
  </r>
  <r>
    <x v="81"/>
    <x v="3"/>
    <n v="2.875"/>
  </r>
  <r>
    <x v="81"/>
    <x v="4"/>
    <n v="2.1190000000000002"/>
  </r>
  <r>
    <x v="81"/>
    <x v="5"/>
    <n v="1.9930000000000001"/>
  </r>
  <r>
    <x v="81"/>
    <x v="6"/>
    <n v="2.3690000000000002"/>
  </r>
  <r>
    <x v="81"/>
    <x v="7"/>
    <n v="2.6720000000000002"/>
  </r>
  <r>
    <x v="81"/>
    <x v="8"/>
    <n v="3.1840000000000002"/>
  </r>
  <r>
    <x v="81"/>
    <x v="9"/>
    <n v="3.6920000000000002"/>
  </r>
  <r>
    <x v="81"/>
    <x v="10"/>
    <n v="4.6630000000000003"/>
  </r>
  <r>
    <x v="81"/>
    <x v="11"/>
    <n v="4.2850000000000001"/>
  </r>
  <r>
    <x v="81"/>
    <x v="12"/>
    <n v="4.3280000000000003"/>
  </r>
  <r>
    <x v="81"/>
    <x v="13"/>
    <n v="5.516"/>
  </r>
  <r>
    <x v="81"/>
    <x v="14"/>
    <n v="5.5289999999999999"/>
  </r>
  <r>
    <x v="81"/>
    <x v="15"/>
    <n v="6.5430000000000001"/>
  </r>
  <r>
    <x v="81"/>
    <x v="16"/>
    <n v="7.3940000000000001"/>
  </r>
  <r>
    <x v="81"/>
    <x v="17"/>
    <n v="8.4"/>
  </r>
  <r>
    <x v="81"/>
    <x v="18"/>
    <n v="8.7870000000000008"/>
  </r>
  <r>
    <x v="81"/>
    <x v="19"/>
    <n v="8.8870000000000005"/>
  </r>
  <r>
    <x v="81"/>
    <x v="20"/>
    <n v="9.0649999999999995"/>
  </r>
  <r>
    <x v="81"/>
    <x v="21"/>
    <n v="9.1950000000000003"/>
  </r>
  <r>
    <x v="81"/>
    <x v="22"/>
    <n v="9.7189999999999994"/>
  </r>
  <r>
    <x v="81"/>
    <x v="23"/>
    <n v="9.43"/>
  </r>
  <r>
    <x v="81"/>
    <x v="24"/>
    <n v="10.173"/>
  </r>
  <r>
    <x v="81"/>
    <x v="25"/>
    <n v="11.228"/>
  </r>
  <r>
    <x v="81"/>
    <x v="26"/>
    <n v="11.943"/>
  </r>
  <r>
    <x v="81"/>
    <x v="27"/>
    <n v="12.877000000000001"/>
  </r>
  <r>
    <x v="81"/>
    <x v="28"/>
    <n v="13.741"/>
  </r>
  <r>
    <x v="81"/>
    <x v="29"/>
    <n v="12.11"/>
  </r>
  <r>
    <x v="81"/>
    <x v="30"/>
    <n v="13.207000000000001"/>
  </r>
  <r>
    <x v="81"/>
    <x v="31"/>
    <n v="14.417999999999999"/>
  </r>
  <r>
    <x v="81"/>
    <x v="32"/>
    <n v="14.784000000000001"/>
  </r>
  <r>
    <x v="81"/>
    <x v="33"/>
    <n v="14.196"/>
  </r>
  <r>
    <x v="81"/>
    <x v="34"/>
    <n v="13.920999999999999"/>
  </r>
  <r>
    <x v="81"/>
    <x v="35"/>
    <n v="14.191000000000001"/>
  </r>
  <r>
    <x v="81"/>
    <x v="36"/>
    <n v="14.574"/>
  </r>
  <r>
    <x v="81"/>
    <x v="37"/>
    <n v="15.193"/>
  </r>
  <r>
    <x v="81"/>
    <x v="38"/>
    <n v="15.955"/>
  </r>
  <r>
    <x v="81"/>
    <x v="39"/>
    <n v="16.765999999999998"/>
  </r>
  <r>
    <x v="82"/>
    <x v="0"/>
    <n v="1086.9880000000001"/>
  </r>
  <r>
    <x v="82"/>
    <x v="1"/>
    <n v="1201.4659999999999"/>
  </r>
  <r>
    <x v="82"/>
    <x v="2"/>
    <n v="1116.8409999999999"/>
  </r>
  <r>
    <x v="82"/>
    <x v="3"/>
    <n v="1218.107"/>
  </r>
  <r>
    <x v="82"/>
    <x v="4"/>
    <n v="1294.6089999999999"/>
  </r>
  <r>
    <x v="82"/>
    <x v="5"/>
    <n v="1384.5319999999999"/>
  </r>
  <r>
    <x v="82"/>
    <x v="6"/>
    <n v="2051.0610000000001"/>
  </r>
  <r>
    <x v="82"/>
    <x v="7"/>
    <n v="2485.2370000000001"/>
  </r>
  <r>
    <x v="82"/>
    <x v="8"/>
    <n v="3015.3939999999998"/>
  </r>
  <r>
    <x v="82"/>
    <x v="9"/>
    <n v="3017.0520000000001"/>
  </r>
  <r>
    <x v="82"/>
    <x v="10"/>
    <n v="3103.6990000000001"/>
  </r>
  <r>
    <x v="82"/>
    <x v="11"/>
    <n v="3536.8029999999999"/>
  </r>
  <r>
    <x v="82"/>
    <x v="12"/>
    <n v="3852.7939999999999"/>
  </r>
  <r>
    <x v="82"/>
    <x v="13"/>
    <n v="4414.9639999999999"/>
  </r>
  <r>
    <x v="82"/>
    <x v="14"/>
    <n v="4850.3490000000002"/>
  </r>
  <r>
    <x v="82"/>
    <x v="15"/>
    <n v="5333.9269999999997"/>
  </r>
  <r>
    <x v="82"/>
    <x v="16"/>
    <n v="4706.1890000000003"/>
  </r>
  <r>
    <x v="82"/>
    <x v="17"/>
    <n v="4324.2790000000005"/>
  </r>
  <r>
    <x v="82"/>
    <x v="18"/>
    <n v="3914.5749999999998"/>
  </r>
  <r>
    <x v="82"/>
    <x v="19"/>
    <n v="4432.598"/>
  </r>
  <r>
    <x v="82"/>
    <x v="20"/>
    <n v="4731.1989999999996"/>
  </r>
  <r>
    <x v="82"/>
    <x v="21"/>
    <n v="4159.8590000000004"/>
  </r>
  <r>
    <x v="82"/>
    <x v="22"/>
    <n v="3980.819"/>
  </r>
  <r>
    <x v="82"/>
    <x v="23"/>
    <n v="4302.9399999999996"/>
  </r>
  <r>
    <x v="82"/>
    <x v="24"/>
    <n v="4655.8230000000003"/>
  </r>
  <r>
    <x v="82"/>
    <x v="25"/>
    <n v="4571.8670000000002"/>
  </r>
  <r>
    <x v="82"/>
    <x v="26"/>
    <n v="4356.75"/>
  </r>
  <r>
    <x v="82"/>
    <x v="27"/>
    <n v="4356.3469999999998"/>
  </r>
  <r>
    <x v="82"/>
    <x v="28"/>
    <n v="4849.1850000000004"/>
  </r>
  <r>
    <x v="82"/>
    <x v="29"/>
    <n v="5035.1409999999996"/>
  </r>
  <r>
    <x v="82"/>
    <x v="30"/>
    <n v="5495.3869999999997"/>
  </r>
  <r>
    <x v="82"/>
    <x v="31"/>
    <n v="5905.6310000000003"/>
  </r>
  <r>
    <x v="82"/>
    <x v="32"/>
    <n v="5937.857"/>
  </r>
  <r>
    <x v="82"/>
    <x v="33"/>
    <n v="4898.53"/>
  </r>
  <r>
    <x v="82"/>
    <x v="34"/>
    <n v="4769.8040000000001"/>
  </r>
  <r>
    <x v="82"/>
    <x v="35"/>
    <n v="4881.9120000000003"/>
  </r>
  <r>
    <x v="82"/>
    <x v="36"/>
    <n v="5001.4560000000001"/>
  </r>
  <r>
    <x v="82"/>
    <x v="37"/>
    <n v="5155.33"/>
  </r>
  <r>
    <x v="82"/>
    <x v="38"/>
    <n v="5294.89"/>
  </r>
  <r>
    <x v="82"/>
    <x v="39"/>
    <n v="5433.393"/>
  </r>
  <r>
    <x v="83"/>
    <x v="0"/>
    <n v="3.9079999999999999"/>
  </r>
  <r>
    <x v="83"/>
    <x v="1"/>
    <n v="4.3879999999999999"/>
  </r>
  <r>
    <x v="83"/>
    <x v="2"/>
    <n v="4.6840000000000002"/>
  </r>
  <r>
    <x v="83"/>
    <x v="3"/>
    <n v="4.9219999999999997"/>
  </r>
  <r>
    <x v="83"/>
    <x v="4"/>
    <n v="4.9720000000000004"/>
  </r>
  <r>
    <x v="83"/>
    <x v="5"/>
    <n v="5.0010000000000003"/>
  </r>
  <r>
    <x v="83"/>
    <x v="6"/>
    <n v="6.4039999999999999"/>
  </r>
  <r>
    <x v="83"/>
    <x v="7"/>
    <n v="6.7510000000000003"/>
  </r>
  <r>
    <x v="83"/>
    <x v="8"/>
    <n v="6.3239999999999998"/>
  </r>
  <r>
    <x v="83"/>
    <x v="9"/>
    <n v="4.2519999999999998"/>
  </r>
  <r>
    <x v="83"/>
    <x v="10"/>
    <n v="4.1609999999999996"/>
  </r>
  <r>
    <x v="83"/>
    <x v="11"/>
    <n v="4.3449999999999998"/>
  </r>
  <r>
    <x v="83"/>
    <x v="12"/>
    <n v="5.3689999999999998"/>
  </r>
  <r>
    <x v="83"/>
    <x v="13"/>
    <n v="5.532"/>
  </r>
  <r>
    <x v="83"/>
    <x v="14"/>
    <n v="6.1970000000000001"/>
  </r>
  <r>
    <x v="83"/>
    <x v="15"/>
    <n v="6.7309999999999999"/>
  </r>
  <r>
    <x v="83"/>
    <x v="16"/>
    <n v="6.9279999999999999"/>
  </r>
  <r>
    <x v="83"/>
    <x v="17"/>
    <n v="7.2460000000000004"/>
  </r>
  <r>
    <x v="83"/>
    <x v="18"/>
    <n v="7.9119999999999999"/>
  </r>
  <r>
    <x v="83"/>
    <x v="19"/>
    <n v="8.1489999999999991"/>
  </r>
  <r>
    <x v="83"/>
    <x v="20"/>
    <n v="8.4610000000000003"/>
  </r>
  <r>
    <x v="83"/>
    <x v="21"/>
    <n v="8.9749999999999996"/>
  </r>
  <r>
    <x v="83"/>
    <x v="22"/>
    <n v="9.5820000000000007"/>
  </r>
  <r>
    <x v="83"/>
    <x v="23"/>
    <n v="10.196"/>
  </r>
  <r>
    <x v="83"/>
    <x v="24"/>
    <n v="11.411"/>
  </r>
  <r>
    <x v="83"/>
    <x v="25"/>
    <n v="12.589"/>
  </r>
  <r>
    <x v="83"/>
    <x v="26"/>
    <n v="15.057"/>
  </r>
  <r>
    <x v="83"/>
    <x v="27"/>
    <n v="17.111000000000001"/>
  </r>
  <r>
    <x v="83"/>
    <x v="28"/>
    <n v="21.981000000000002"/>
  </r>
  <r>
    <x v="83"/>
    <x v="29"/>
    <n v="23.84"/>
  </r>
  <r>
    <x v="83"/>
    <x v="30"/>
    <n v="26.446999999999999"/>
  </r>
  <r>
    <x v="83"/>
    <x v="31"/>
    <n v="28.881"/>
  </r>
  <r>
    <x v="83"/>
    <x v="32"/>
    <n v="30.981000000000002"/>
  </r>
  <r>
    <x v="83"/>
    <x v="33"/>
    <n v="33.857999999999997"/>
  </r>
  <r>
    <x v="83"/>
    <x v="34"/>
    <n v="36.549999999999997"/>
  </r>
  <r>
    <x v="83"/>
    <x v="35"/>
    <n v="39.341999999999999"/>
  </r>
  <r>
    <x v="83"/>
    <x v="36"/>
    <n v="42.273000000000003"/>
  </r>
  <r>
    <x v="83"/>
    <x v="37"/>
    <n v="45.417000000000002"/>
  </r>
  <r>
    <x v="83"/>
    <x v="38"/>
    <n v="48.676000000000002"/>
  </r>
  <r>
    <x v="83"/>
    <x v="39"/>
    <n v="52.024000000000001"/>
  </r>
  <r>
    <x v="84"/>
    <x v="0"/>
    <s v="n/a"/>
  </r>
  <r>
    <x v="84"/>
    <x v="1"/>
    <s v="n/a"/>
  </r>
  <r>
    <x v="84"/>
    <x v="2"/>
    <s v="n/a"/>
  </r>
  <r>
    <x v="84"/>
    <x v="3"/>
    <s v="n/a"/>
  </r>
  <r>
    <x v="84"/>
    <x v="4"/>
    <s v="n/a"/>
  </r>
  <r>
    <x v="84"/>
    <x v="5"/>
    <s v="n/a"/>
  </r>
  <r>
    <x v="84"/>
    <x v="6"/>
    <s v="n/a"/>
  </r>
  <r>
    <x v="84"/>
    <x v="7"/>
    <s v="n/a"/>
  </r>
  <r>
    <x v="84"/>
    <x v="8"/>
    <s v="n/a"/>
  </r>
  <r>
    <x v="84"/>
    <x v="9"/>
    <s v="n/a"/>
  </r>
  <r>
    <x v="84"/>
    <x v="10"/>
    <s v="n/a"/>
  </r>
  <r>
    <x v="84"/>
    <x v="11"/>
    <s v="n/a"/>
  </r>
  <r>
    <x v="84"/>
    <x v="12"/>
    <n v="2.875"/>
  </r>
  <r>
    <x v="84"/>
    <x v="13"/>
    <n v="5.1520000000000001"/>
  </r>
  <r>
    <x v="84"/>
    <x v="14"/>
    <n v="11.881"/>
  </r>
  <r>
    <x v="84"/>
    <x v="15"/>
    <n v="16.638999999999999"/>
  </r>
  <r>
    <x v="84"/>
    <x v="16"/>
    <n v="21.035"/>
  </r>
  <r>
    <x v="84"/>
    <x v="17"/>
    <n v="22.166"/>
  </r>
  <r>
    <x v="84"/>
    <x v="18"/>
    <n v="22.135000000000002"/>
  </r>
  <r>
    <x v="84"/>
    <x v="19"/>
    <n v="16.87"/>
  </r>
  <r>
    <x v="84"/>
    <x v="20"/>
    <n v="18.292000000000002"/>
  </r>
  <r>
    <x v="84"/>
    <x v="21"/>
    <n v="22.152999999999999"/>
  </r>
  <r>
    <x v="84"/>
    <x v="22"/>
    <n v="24.637"/>
  </r>
  <r>
    <x v="84"/>
    <x v="23"/>
    <n v="30.834"/>
  </r>
  <r>
    <x v="84"/>
    <x v="24"/>
    <n v="43.152000000000001"/>
  </r>
  <r>
    <x v="84"/>
    <x v="25"/>
    <n v="57.125"/>
  </r>
  <r>
    <x v="84"/>
    <x v="26"/>
    <n v="81.003"/>
  </r>
  <r>
    <x v="84"/>
    <x v="27"/>
    <n v="104.85"/>
  </r>
  <r>
    <x v="84"/>
    <x v="28"/>
    <n v="133.44200000000001"/>
  </r>
  <r>
    <x v="84"/>
    <x v="29"/>
    <n v="115.309"/>
  </r>
  <r>
    <x v="84"/>
    <x v="30"/>
    <n v="148.047"/>
  </r>
  <r>
    <x v="84"/>
    <x v="31"/>
    <n v="188.04900000000001"/>
  </r>
  <r>
    <x v="84"/>
    <x v="32"/>
    <n v="203.517"/>
  </r>
  <r>
    <x v="84"/>
    <x v="33"/>
    <n v="231.876"/>
  </r>
  <r>
    <x v="84"/>
    <x v="34"/>
    <n v="225.619"/>
  </r>
  <r>
    <x v="84"/>
    <x v="35"/>
    <n v="248.68100000000001"/>
  </r>
  <r>
    <x v="84"/>
    <x v="36"/>
    <n v="276.99099999999999"/>
  </r>
  <r>
    <x v="84"/>
    <x v="37"/>
    <n v="310.02699999999999"/>
  </r>
  <r>
    <x v="84"/>
    <x v="38"/>
    <n v="345.55200000000002"/>
  </r>
  <r>
    <x v="84"/>
    <x v="39"/>
    <n v="386.72500000000002"/>
  </r>
  <r>
    <x v="85"/>
    <x v="0"/>
    <n v="11.448"/>
  </r>
  <r>
    <x v="85"/>
    <x v="1"/>
    <n v="10.782999999999999"/>
  </r>
  <r>
    <x v="85"/>
    <x v="2"/>
    <n v="10.382"/>
  </r>
  <r>
    <x v="85"/>
    <x v="3"/>
    <n v="9.6010000000000009"/>
  </r>
  <r>
    <x v="85"/>
    <x v="4"/>
    <n v="9.9619999999999997"/>
  </r>
  <r>
    <x v="85"/>
    <x v="5"/>
    <n v="9.9139999999999997"/>
  </r>
  <r>
    <x v="85"/>
    <x v="6"/>
    <n v="11.775"/>
  </r>
  <r>
    <x v="85"/>
    <x v="7"/>
    <n v="12.907999999999999"/>
  </r>
  <r>
    <x v="85"/>
    <x v="8"/>
    <n v="13.382999999999999"/>
  </r>
  <r>
    <x v="85"/>
    <x v="9"/>
    <n v="13.268000000000001"/>
  </r>
  <r>
    <x v="85"/>
    <x v="10"/>
    <n v="13.805999999999999"/>
  </r>
  <r>
    <x v="85"/>
    <x v="11"/>
    <n v="13.037000000000001"/>
  </r>
  <r>
    <x v="85"/>
    <x v="12"/>
    <n v="12.84"/>
  </r>
  <r>
    <x v="85"/>
    <x v="13"/>
    <n v="8.92"/>
  </r>
  <r>
    <x v="85"/>
    <x v="14"/>
    <n v="10.68"/>
  </r>
  <r>
    <x v="85"/>
    <x v="15"/>
    <n v="13.539"/>
  </r>
  <r>
    <x v="85"/>
    <x v="16"/>
    <n v="13.654999999999999"/>
  </r>
  <r>
    <x v="85"/>
    <x v="17"/>
    <n v="15.055"/>
  </r>
  <r>
    <x v="85"/>
    <x v="18"/>
    <n v="15.606"/>
  </r>
  <r>
    <x v="85"/>
    <x v="19"/>
    <n v="14.603"/>
  </r>
  <r>
    <x v="85"/>
    <x v="20"/>
    <n v="14.401999999999999"/>
  </r>
  <r>
    <x v="85"/>
    <x v="21"/>
    <n v="14.808999999999999"/>
  </r>
  <r>
    <x v="85"/>
    <x v="22"/>
    <n v="15.061"/>
  </r>
  <r>
    <x v="85"/>
    <x v="23"/>
    <n v="17.143000000000001"/>
  </r>
  <r>
    <x v="85"/>
    <x v="24"/>
    <n v="18.53"/>
  </r>
  <r>
    <x v="85"/>
    <x v="25"/>
    <n v="21.582999999999998"/>
  </r>
  <r>
    <x v="85"/>
    <x v="26"/>
    <n v="25.934000000000001"/>
  </r>
  <r>
    <x v="85"/>
    <x v="27"/>
    <n v="32.26"/>
  </r>
  <r>
    <x v="85"/>
    <x v="28"/>
    <n v="36.524999999999999"/>
  </r>
  <r>
    <x v="85"/>
    <x v="29"/>
    <n v="36.887"/>
  </r>
  <r>
    <x v="85"/>
    <x v="30"/>
    <n v="40.220999999999997"/>
  </r>
  <r>
    <x v="85"/>
    <x v="31"/>
    <n v="42.987000000000002"/>
  </r>
  <r>
    <x v="85"/>
    <x v="32"/>
    <n v="50.366"/>
  </r>
  <r>
    <x v="85"/>
    <x v="33"/>
    <n v="54.993000000000002"/>
  </r>
  <r>
    <x v="85"/>
    <x v="34"/>
    <n v="62.722000000000001"/>
  </r>
  <r>
    <x v="85"/>
    <x v="35"/>
    <n v="69.977000000000004"/>
  </r>
  <r>
    <x v="85"/>
    <x v="36"/>
    <n v="76.457999999999998"/>
  </r>
  <r>
    <x v="85"/>
    <x v="37"/>
    <n v="87.468999999999994"/>
  </r>
  <r>
    <x v="85"/>
    <x v="38"/>
    <n v="94.296000000000006"/>
  </r>
  <r>
    <x v="85"/>
    <x v="39"/>
    <n v="104.017"/>
  </r>
  <r>
    <x v="86"/>
    <x v="0"/>
    <n v="3.9E-2"/>
  </r>
  <r>
    <x v="86"/>
    <x v="1"/>
    <n v="4.1000000000000002E-2"/>
  </r>
  <r>
    <x v="86"/>
    <x v="2"/>
    <n v="4.1000000000000002E-2"/>
  </r>
  <r>
    <x v="86"/>
    <x v="3"/>
    <n v="3.7999999999999999E-2"/>
  </r>
  <r>
    <x v="86"/>
    <x v="4"/>
    <n v="4.1000000000000002E-2"/>
  </r>
  <r>
    <x v="86"/>
    <x v="5"/>
    <n v="3.2000000000000001E-2"/>
  </r>
  <r>
    <x v="86"/>
    <x v="6"/>
    <n v="3.2000000000000001E-2"/>
  </r>
  <r>
    <x v="86"/>
    <x v="7"/>
    <n v="3.4000000000000002E-2"/>
  </r>
  <r>
    <x v="86"/>
    <x v="8"/>
    <n v="4.2999999999999997E-2"/>
  </r>
  <r>
    <x v="86"/>
    <x v="9"/>
    <n v="4.1000000000000002E-2"/>
  </r>
  <r>
    <x v="86"/>
    <x v="10"/>
    <n v="0.04"/>
  </r>
  <r>
    <x v="86"/>
    <x v="11"/>
    <n v="4.7E-2"/>
  </r>
  <r>
    <x v="86"/>
    <x v="12"/>
    <n v="4.8000000000000001E-2"/>
  </r>
  <r>
    <x v="86"/>
    <x v="13"/>
    <n v="4.7E-2"/>
  </r>
  <r>
    <x v="86"/>
    <x v="14"/>
    <n v="5.5E-2"/>
  </r>
  <r>
    <x v="86"/>
    <x v="15"/>
    <n v="5.6000000000000001E-2"/>
  </r>
  <r>
    <x v="86"/>
    <x v="16"/>
    <n v="6.7000000000000004E-2"/>
  </r>
  <r>
    <x v="86"/>
    <x v="17"/>
    <n v="6.7000000000000004E-2"/>
  </r>
  <r>
    <x v="86"/>
    <x v="18"/>
    <n v="6.6000000000000003E-2"/>
  </r>
  <r>
    <x v="86"/>
    <x v="19"/>
    <n v="6.9000000000000006E-2"/>
  </r>
  <r>
    <x v="86"/>
    <x v="20"/>
    <n v="6.8000000000000005E-2"/>
  </r>
  <r>
    <x v="86"/>
    <x v="21"/>
    <n v="6.3E-2"/>
  </r>
  <r>
    <x v="86"/>
    <x v="22"/>
    <n v="7.1999999999999995E-2"/>
  </r>
  <r>
    <x v="86"/>
    <x v="23"/>
    <n v="0.09"/>
  </r>
  <r>
    <x v="86"/>
    <x v="24"/>
    <n v="0.10199999999999999"/>
  </r>
  <r>
    <x v="86"/>
    <x v="25"/>
    <n v="0.106"/>
  </r>
  <r>
    <x v="86"/>
    <x v="26"/>
    <n v="0.105"/>
  </r>
  <r>
    <x v="86"/>
    <x v="27"/>
    <n v="0.123"/>
  </r>
  <r>
    <x v="86"/>
    <x v="28"/>
    <n v="0.13500000000000001"/>
  </r>
  <r>
    <x v="86"/>
    <x v="29"/>
    <n v="0.127"/>
  </r>
  <r>
    <x v="86"/>
    <x v="30"/>
    <n v="0.151"/>
  </r>
  <r>
    <x v="86"/>
    <x v="31"/>
    <n v="0.17299999999999999"/>
  </r>
  <r>
    <x v="86"/>
    <x v="32"/>
    <n v="0.17499999999999999"/>
  </r>
  <r>
    <x v="86"/>
    <x v="33"/>
    <n v="0.17"/>
  </r>
  <r>
    <x v="86"/>
    <x v="34"/>
    <n v="0.16400000000000001"/>
  </r>
  <r>
    <x v="86"/>
    <x v="35"/>
    <n v="0.17"/>
  </r>
  <r>
    <x v="86"/>
    <x v="36"/>
    <n v="0.17699999999999999"/>
  </r>
  <r>
    <x v="86"/>
    <x v="37"/>
    <n v="0.183"/>
  </r>
  <r>
    <x v="86"/>
    <x v="38"/>
    <n v="0.19"/>
  </r>
  <r>
    <x v="86"/>
    <x v="39"/>
    <n v="0.19700000000000001"/>
  </r>
  <r>
    <x v="87"/>
    <x v="0"/>
    <n v="67.802000000000007"/>
  </r>
  <r>
    <x v="87"/>
    <x v="1"/>
    <n v="76.241"/>
  </r>
  <r>
    <x v="87"/>
    <x v="2"/>
    <n v="81.638999999999996"/>
  </r>
  <r>
    <x v="87"/>
    <x v="3"/>
    <n v="90.524000000000001"/>
  </r>
  <r>
    <x v="87"/>
    <x v="4"/>
    <n v="99.983999999999995"/>
  </r>
  <r>
    <x v="87"/>
    <x v="5"/>
    <n v="103.73"/>
  </r>
  <r>
    <x v="87"/>
    <x v="6"/>
    <n v="119.773"/>
  </r>
  <r>
    <x v="87"/>
    <x v="7"/>
    <n v="150.98699999999999"/>
  </r>
  <r>
    <x v="87"/>
    <x v="8"/>
    <n v="202.309"/>
  </r>
  <r>
    <x v="87"/>
    <x v="9"/>
    <n v="248.77"/>
  </r>
  <r>
    <x v="87"/>
    <x v="10"/>
    <n v="284.755"/>
  </r>
  <r>
    <x v="87"/>
    <x v="11"/>
    <n v="332.32299999999998"/>
  </r>
  <r>
    <x v="87"/>
    <x v="12"/>
    <n v="356.11799999999999"/>
  </r>
  <r>
    <x v="87"/>
    <x v="13"/>
    <n v="391.96300000000002"/>
  </r>
  <r>
    <x v="87"/>
    <x v="14"/>
    <n v="458.70699999999999"/>
  </r>
  <r>
    <x v="87"/>
    <x v="15"/>
    <n v="559.327"/>
  </r>
  <r>
    <x v="87"/>
    <x v="16"/>
    <n v="603.41099999999994"/>
  </r>
  <r>
    <x v="87"/>
    <x v="17"/>
    <n v="560.48599999999999"/>
  </r>
  <r>
    <x v="87"/>
    <x v="18"/>
    <n v="376.483"/>
  </r>
  <r>
    <x v="87"/>
    <x v="19"/>
    <n v="486.31599999999997"/>
  </r>
  <r>
    <x v="87"/>
    <x v="20"/>
    <n v="561.63400000000001"/>
  </r>
  <r>
    <x v="87"/>
    <x v="21"/>
    <n v="533.04999999999995"/>
  </r>
  <r>
    <x v="87"/>
    <x v="22"/>
    <n v="609.02099999999996"/>
  </r>
  <r>
    <x v="87"/>
    <x v="23"/>
    <n v="680.51800000000003"/>
  </r>
  <r>
    <x v="87"/>
    <x v="24"/>
    <n v="764.88099999999997"/>
  </r>
  <r>
    <x v="87"/>
    <x v="25"/>
    <n v="898.13699999999994"/>
  </r>
  <r>
    <x v="87"/>
    <x v="26"/>
    <n v="1011.797"/>
  </r>
  <r>
    <x v="87"/>
    <x v="27"/>
    <n v="1122.6790000000001"/>
  </r>
  <r>
    <x v="87"/>
    <x v="28"/>
    <n v="1002.2190000000001"/>
  </r>
  <r>
    <x v="87"/>
    <x v="29"/>
    <n v="901.93499999999995"/>
  </r>
  <r>
    <x v="87"/>
    <x v="30"/>
    <n v="1094.499"/>
  </r>
  <r>
    <x v="87"/>
    <x v="31"/>
    <n v="1202.4639999999999"/>
  </r>
  <r>
    <x v="87"/>
    <x v="32"/>
    <n v="1222.807"/>
  </r>
  <r>
    <x v="87"/>
    <x v="33"/>
    <n v="1304.4680000000001"/>
  </r>
  <r>
    <x v="87"/>
    <x v="34"/>
    <n v="1449.4939999999999"/>
  </r>
  <r>
    <x v="87"/>
    <x v="35"/>
    <n v="1560.569"/>
  </r>
  <r>
    <x v="87"/>
    <x v="36"/>
    <n v="1676.681"/>
  </r>
  <r>
    <x v="87"/>
    <x v="37"/>
    <n v="1808.124"/>
  </r>
  <r>
    <x v="87"/>
    <x v="38"/>
    <n v="1948.9780000000001"/>
  </r>
  <r>
    <x v="87"/>
    <x v="39"/>
    <n v="2096.6370000000002"/>
  </r>
  <r>
    <x v="88"/>
    <x v="0"/>
    <s v="n/a"/>
  </r>
  <r>
    <x v="88"/>
    <x v="1"/>
    <s v="n/a"/>
  </r>
  <r>
    <x v="88"/>
    <x v="2"/>
    <s v="n/a"/>
  </r>
  <r>
    <x v="88"/>
    <x v="3"/>
    <s v="n/a"/>
  </r>
  <r>
    <x v="88"/>
    <x v="4"/>
    <s v="n/a"/>
  </r>
  <r>
    <x v="88"/>
    <x v="5"/>
    <s v="n/a"/>
  </r>
  <r>
    <x v="88"/>
    <x v="6"/>
    <s v="n/a"/>
  </r>
  <r>
    <x v="88"/>
    <x v="7"/>
    <s v="n/a"/>
  </r>
  <r>
    <x v="88"/>
    <x v="8"/>
    <s v="n/a"/>
  </r>
  <r>
    <x v="88"/>
    <x v="9"/>
    <s v="n/a"/>
  </r>
  <r>
    <x v="88"/>
    <x v="10"/>
    <s v="n/a"/>
  </r>
  <r>
    <x v="88"/>
    <x v="11"/>
    <s v="n/a"/>
  </r>
  <r>
    <x v="88"/>
    <x v="12"/>
    <s v="n/a"/>
  </r>
  <r>
    <x v="88"/>
    <x v="13"/>
    <s v="n/a"/>
  </r>
  <r>
    <x v="88"/>
    <x v="14"/>
    <s v="n/a"/>
  </r>
  <r>
    <x v="88"/>
    <x v="15"/>
    <s v="n/a"/>
  </r>
  <r>
    <x v="88"/>
    <x v="16"/>
    <s v="n/a"/>
  </r>
  <r>
    <x v="88"/>
    <x v="17"/>
    <s v="n/a"/>
  </r>
  <r>
    <x v="88"/>
    <x v="18"/>
    <s v="n/a"/>
  </r>
  <r>
    <x v="88"/>
    <x v="19"/>
    <s v="n/a"/>
  </r>
  <r>
    <x v="88"/>
    <x v="20"/>
    <n v="2.234"/>
  </r>
  <r>
    <x v="88"/>
    <x v="21"/>
    <n v="2.5350000000000001"/>
  </r>
  <r>
    <x v="88"/>
    <x v="22"/>
    <n v="2.7029999999999998"/>
  </r>
  <r>
    <x v="88"/>
    <x v="23"/>
    <n v="3.355"/>
  </r>
  <r>
    <x v="88"/>
    <x v="24"/>
    <n v="3.62"/>
  </r>
  <r>
    <x v="88"/>
    <x v="25"/>
    <n v="3.7410000000000001"/>
  </r>
  <r>
    <x v="88"/>
    <x v="26"/>
    <n v="3.9180000000000001"/>
  </r>
  <r>
    <x v="88"/>
    <x v="27"/>
    <n v="4.7430000000000003"/>
  </r>
  <r>
    <x v="88"/>
    <x v="28"/>
    <n v="5.7140000000000004"/>
  </r>
  <r>
    <x v="88"/>
    <x v="29"/>
    <n v="5.6680000000000001"/>
  </r>
  <r>
    <x v="88"/>
    <x v="30"/>
    <n v="5.8410000000000002"/>
  </r>
  <r>
    <x v="88"/>
    <x v="31"/>
    <n v="6.6989999999999998"/>
  </r>
  <r>
    <x v="88"/>
    <x v="32"/>
    <n v="6.5030000000000001"/>
  </r>
  <r>
    <x v="88"/>
    <x v="33"/>
    <n v="7.0750000000000002"/>
  </r>
  <r>
    <x v="88"/>
    <x v="34"/>
    <n v="7.4850000000000003"/>
  </r>
  <r>
    <x v="88"/>
    <x v="35"/>
    <n v="7.8129999999999997"/>
  </r>
  <r>
    <x v="88"/>
    <x v="36"/>
    <n v="8.3149999999999995"/>
  </r>
  <r>
    <x v="88"/>
    <x v="37"/>
    <n v="8.8829999999999991"/>
  </r>
  <r>
    <x v="88"/>
    <x v="38"/>
    <n v="9.4870000000000001"/>
  </r>
  <r>
    <x v="88"/>
    <x v="39"/>
    <n v="10.148999999999999"/>
  </r>
  <r>
    <x v="89"/>
    <x v="0"/>
    <n v="28.724"/>
  </r>
  <r>
    <x v="89"/>
    <x v="1"/>
    <n v="25.248999999999999"/>
  </r>
  <r>
    <x v="89"/>
    <x v="2"/>
    <n v="21.582999999999998"/>
  </r>
  <r>
    <x v="89"/>
    <x v="3"/>
    <n v="20.317"/>
  </r>
  <r>
    <x v="89"/>
    <x v="4"/>
    <n v="21.457000000000001"/>
  </r>
  <r>
    <x v="89"/>
    <x v="5"/>
    <n v="21.54"/>
  </r>
  <r>
    <x v="89"/>
    <x v="6"/>
    <n v="17.376000000000001"/>
  </r>
  <r>
    <x v="89"/>
    <x v="7"/>
    <n v="20.817"/>
  </r>
  <r>
    <x v="89"/>
    <x v="8"/>
    <n v="19.280999999999999"/>
  </r>
  <r>
    <x v="89"/>
    <x v="9"/>
    <n v="23.855"/>
  </r>
  <r>
    <x v="89"/>
    <x v="10"/>
    <n v="18.292999999999999"/>
  </r>
  <r>
    <x v="89"/>
    <x v="11"/>
    <n v="10.826000000000001"/>
  </r>
  <r>
    <x v="89"/>
    <x v="12"/>
    <n v="19.866"/>
  </r>
  <r>
    <x v="89"/>
    <x v="13"/>
    <n v="23.995999999999999"/>
  </r>
  <r>
    <x v="89"/>
    <x v="14"/>
    <n v="24.795999999999999"/>
  </r>
  <r>
    <x v="89"/>
    <x v="15"/>
    <n v="27.189"/>
  </r>
  <r>
    <x v="89"/>
    <x v="16"/>
    <n v="31.492000000000001"/>
  </r>
  <r>
    <x v="89"/>
    <x v="17"/>
    <n v="30.35"/>
  </r>
  <r>
    <x v="89"/>
    <x v="18"/>
    <n v="25.943999999999999"/>
  </r>
  <r>
    <x v="89"/>
    <x v="19"/>
    <n v="30.123000000000001"/>
  </r>
  <r>
    <x v="89"/>
    <x v="20"/>
    <n v="37.720999999999997"/>
  </r>
  <r>
    <x v="89"/>
    <x v="21"/>
    <n v="34.886000000000003"/>
  </r>
  <r>
    <x v="89"/>
    <x v="22"/>
    <n v="38.134999999999998"/>
  </r>
  <r>
    <x v="89"/>
    <x v="23"/>
    <n v="47.844000000000001"/>
  </r>
  <r>
    <x v="89"/>
    <x v="24"/>
    <n v="59.439"/>
  </r>
  <r>
    <x v="89"/>
    <x v="25"/>
    <n v="80.807000000000002"/>
  </r>
  <r>
    <x v="89"/>
    <x v="26"/>
    <n v="101.559"/>
  </r>
  <r>
    <x v="89"/>
    <x v="27"/>
    <n v="114.67700000000001"/>
  </r>
  <r>
    <x v="89"/>
    <x v="28"/>
    <n v="147.40199999999999"/>
  </r>
  <r>
    <x v="89"/>
    <x v="29"/>
    <n v="105.974"/>
  </r>
  <r>
    <x v="89"/>
    <x v="30"/>
    <n v="115.425"/>
  </r>
  <r>
    <x v="89"/>
    <x v="31"/>
    <n v="154.1"/>
  </r>
  <r>
    <x v="89"/>
    <x v="32"/>
    <n v="174.077"/>
  </r>
  <r>
    <x v="89"/>
    <x v="33"/>
    <n v="175.78700000000001"/>
  </r>
  <r>
    <x v="89"/>
    <x v="34"/>
    <n v="179.33199999999999"/>
  </r>
  <r>
    <x v="89"/>
    <x v="35"/>
    <n v="180.97200000000001"/>
  </r>
  <r>
    <x v="89"/>
    <x v="36"/>
    <n v="185.11600000000001"/>
  </r>
  <r>
    <x v="89"/>
    <x v="37"/>
    <n v="192.44200000000001"/>
  </r>
  <r>
    <x v="89"/>
    <x v="38"/>
    <n v="201.16300000000001"/>
  </r>
  <r>
    <x v="89"/>
    <x v="39"/>
    <n v="210.93299999999999"/>
  </r>
  <r>
    <x v="90"/>
    <x v="0"/>
    <s v="n/a"/>
  </r>
  <r>
    <x v="90"/>
    <x v="1"/>
    <s v="n/a"/>
  </r>
  <r>
    <x v="90"/>
    <x v="2"/>
    <s v="n/a"/>
  </r>
  <r>
    <x v="90"/>
    <x v="3"/>
    <s v="n/a"/>
  </r>
  <r>
    <x v="90"/>
    <x v="4"/>
    <s v="n/a"/>
  </r>
  <r>
    <x v="90"/>
    <x v="5"/>
    <s v="n/a"/>
  </r>
  <r>
    <x v="90"/>
    <x v="6"/>
    <s v="n/a"/>
  </r>
  <r>
    <x v="90"/>
    <x v="7"/>
    <s v="n/a"/>
  </r>
  <r>
    <x v="90"/>
    <x v="8"/>
    <s v="n/a"/>
  </r>
  <r>
    <x v="90"/>
    <x v="9"/>
    <s v="n/a"/>
  </r>
  <r>
    <x v="90"/>
    <x v="10"/>
    <s v="n/a"/>
  </r>
  <r>
    <x v="90"/>
    <x v="11"/>
    <s v="n/a"/>
  </r>
  <r>
    <x v="90"/>
    <x v="12"/>
    <n v="0.92"/>
  </r>
  <r>
    <x v="90"/>
    <x v="13"/>
    <n v="0.66700000000000004"/>
  </r>
  <r>
    <x v="90"/>
    <x v="14"/>
    <n v="1.121"/>
  </r>
  <r>
    <x v="90"/>
    <x v="15"/>
    <n v="1.4930000000000001"/>
  </r>
  <r>
    <x v="90"/>
    <x v="16"/>
    <n v="1.855"/>
  </r>
  <r>
    <x v="90"/>
    <x v="17"/>
    <n v="1.766"/>
  </r>
  <r>
    <x v="90"/>
    <x v="18"/>
    <n v="1.6739999999999999"/>
  </r>
  <r>
    <x v="90"/>
    <x v="19"/>
    <n v="1.2669999999999999"/>
  </r>
  <r>
    <x v="90"/>
    <x v="20"/>
    <n v="1.3680000000000001"/>
  </r>
  <r>
    <x v="90"/>
    <x v="21"/>
    <n v="1.5249999999999999"/>
  </r>
  <r>
    <x v="90"/>
    <x v="22"/>
    <n v="1.6060000000000001"/>
  </r>
  <r>
    <x v="90"/>
    <x v="23"/>
    <n v="1.919"/>
  </r>
  <r>
    <x v="90"/>
    <x v="24"/>
    <n v="2.2149999999999999"/>
  </r>
  <r>
    <x v="90"/>
    <x v="25"/>
    <n v="2.46"/>
  </r>
  <r>
    <x v="90"/>
    <x v="26"/>
    <n v="2.8370000000000002"/>
  </r>
  <r>
    <x v="90"/>
    <x v="27"/>
    <n v="3.8069999999999999"/>
  </r>
  <r>
    <x v="90"/>
    <x v="28"/>
    <n v="5.1310000000000002"/>
  </r>
  <r>
    <x v="90"/>
    <x v="29"/>
    <n v="4.6829999999999998"/>
  </r>
  <r>
    <x v="90"/>
    <x v="30"/>
    <n v="4.7939999999999996"/>
  </r>
  <r>
    <x v="90"/>
    <x v="31"/>
    <n v="6.1989999999999998"/>
  </r>
  <r>
    <x v="90"/>
    <x v="32"/>
    <n v="6.6029999999999998"/>
  </r>
  <r>
    <x v="90"/>
    <x v="33"/>
    <n v="7.2249999999999996"/>
  </r>
  <r>
    <x v="90"/>
    <x v="34"/>
    <n v="7.6470000000000002"/>
  </r>
  <r>
    <x v="90"/>
    <x v="35"/>
    <n v="8.2430000000000003"/>
  </r>
  <r>
    <x v="90"/>
    <x v="36"/>
    <n v="9.0090000000000003"/>
  </r>
  <r>
    <x v="90"/>
    <x v="37"/>
    <n v="9.7200000000000006"/>
  </r>
  <r>
    <x v="90"/>
    <x v="38"/>
    <n v="10.52"/>
  </r>
  <r>
    <x v="90"/>
    <x v="39"/>
    <n v="11.372"/>
  </r>
  <r>
    <x v="91"/>
    <x v="0"/>
    <n v="1.004"/>
  </r>
  <r>
    <x v="91"/>
    <x v="1"/>
    <n v="0.58699999999999997"/>
  </r>
  <r>
    <x v="91"/>
    <x v="2"/>
    <n v="0.58699999999999997"/>
  </r>
  <r>
    <x v="91"/>
    <x v="3"/>
    <n v="1.075"/>
  </r>
  <r>
    <x v="91"/>
    <x v="4"/>
    <n v="1.5389999999999999"/>
  </r>
  <r>
    <x v="91"/>
    <x v="5"/>
    <n v="1.9350000000000001"/>
  </r>
  <r>
    <x v="91"/>
    <x v="6"/>
    <n v="1.353"/>
  </r>
  <r>
    <x v="91"/>
    <x v="7"/>
    <n v="0.95299999999999996"/>
  </r>
  <r>
    <x v="91"/>
    <x v="8"/>
    <n v="0.621"/>
  </r>
  <r>
    <x v="91"/>
    <x v="9"/>
    <n v="0.76700000000000002"/>
  </r>
  <r>
    <x v="91"/>
    <x v="10"/>
    <n v="0.91500000000000004"/>
  </r>
  <r>
    <x v="91"/>
    <x v="11"/>
    <n v="1.0780000000000001"/>
  </r>
  <r>
    <x v="91"/>
    <x v="12"/>
    <n v="1.236"/>
  </r>
  <r>
    <x v="91"/>
    <x v="13"/>
    <n v="1.3919999999999999"/>
  </r>
  <r>
    <x v="91"/>
    <x v="14"/>
    <n v="1.6180000000000001"/>
  </r>
  <r>
    <x v="91"/>
    <x v="15"/>
    <n v="1.88"/>
  </r>
  <r>
    <x v="91"/>
    <x v="16"/>
    <n v="1.956"/>
  </r>
  <r>
    <x v="91"/>
    <x v="17"/>
    <n v="1.8460000000000001"/>
  </r>
  <r>
    <x v="91"/>
    <x v="18"/>
    <n v="1.3"/>
  </r>
  <r>
    <x v="91"/>
    <x v="19"/>
    <n v="1.4219999999999999"/>
  </r>
  <r>
    <x v="91"/>
    <x v="20"/>
    <n v="1.5720000000000001"/>
  </r>
  <r>
    <x v="91"/>
    <x v="21"/>
    <n v="1.5649999999999999"/>
  </r>
  <r>
    <x v="91"/>
    <x v="22"/>
    <n v="1.6559999999999999"/>
  </r>
  <r>
    <x v="91"/>
    <x v="23"/>
    <n v="2.0329999999999999"/>
  </r>
  <r>
    <x v="91"/>
    <x v="24"/>
    <n v="2.3740000000000001"/>
  </r>
  <r>
    <x v="91"/>
    <x v="25"/>
    <n v="2.7170000000000001"/>
  </r>
  <r>
    <x v="91"/>
    <x v="26"/>
    <n v="3.548"/>
  </r>
  <r>
    <x v="91"/>
    <x v="27"/>
    <n v="4.2169999999999996"/>
  </r>
  <r>
    <x v="91"/>
    <x v="28"/>
    <n v="5.2919999999999998"/>
  </r>
  <r>
    <x v="91"/>
    <x v="29"/>
    <n v="5.5819999999999999"/>
  </r>
  <r>
    <x v="91"/>
    <x v="30"/>
    <n v="6.8419999999999996"/>
  </r>
  <r>
    <x v="91"/>
    <x v="31"/>
    <n v="8.0619999999999994"/>
  </r>
  <r>
    <x v="91"/>
    <x v="32"/>
    <n v="9.4"/>
  </r>
  <r>
    <x v="91"/>
    <x v="33"/>
    <n v="10.788"/>
  </r>
  <r>
    <x v="91"/>
    <x v="34"/>
    <n v="11.707000000000001"/>
  </r>
  <r>
    <x v="91"/>
    <x v="35"/>
    <n v="12.823"/>
  </r>
  <r>
    <x v="91"/>
    <x v="36"/>
    <n v="14.103999999999999"/>
  </r>
  <r>
    <x v="91"/>
    <x v="37"/>
    <n v="15.461"/>
  </r>
  <r>
    <x v="91"/>
    <x v="38"/>
    <n v="17.27"/>
  </r>
  <r>
    <x v="91"/>
    <x v="39"/>
    <n v="18.745000000000001"/>
  </r>
  <r>
    <x v="92"/>
    <x v="0"/>
    <s v="n/a"/>
  </r>
  <r>
    <x v="92"/>
    <x v="1"/>
    <s v="n/a"/>
  </r>
  <r>
    <x v="92"/>
    <x v="2"/>
    <s v="n/a"/>
  </r>
  <r>
    <x v="92"/>
    <x v="3"/>
    <s v="n/a"/>
  </r>
  <r>
    <x v="92"/>
    <x v="4"/>
    <s v="n/a"/>
  </r>
  <r>
    <x v="92"/>
    <x v="5"/>
    <s v="n/a"/>
  </r>
  <r>
    <x v="92"/>
    <x v="6"/>
    <s v="n/a"/>
  </r>
  <r>
    <x v="92"/>
    <x v="7"/>
    <s v="n/a"/>
  </r>
  <r>
    <x v="92"/>
    <x v="8"/>
    <s v="n/a"/>
  </r>
  <r>
    <x v="92"/>
    <x v="9"/>
    <s v="n/a"/>
  </r>
  <r>
    <x v="92"/>
    <x v="10"/>
    <s v="n/a"/>
  </r>
  <r>
    <x v="92"/>
    <x v="11"/>
    <s v="n/a"/>
  </r>
  <r>
    <x v="92"/>
    <x v="12"/>
    <n v="1.5580000000000001"/>
  </r>
  <r>
    <x v="92"/>
    <x v="13"/>
    <n v="2.5089999999999999"/>
  </r>
  <r>
    <x v="92"/>
    <x v="14"/>
    <n v="4.1680000000000001"/>
  </r>
  <r>
    <x v="92"/>
    <x v="15"/>
    <n v="4.9749999999999996"/>
  </r>
  <r>
    <x v="92"/>
    <x v="16"/>
    <n v="5.665"/>
  </r>
  <r>
    <x v="92"/>
    <x v="17"/>
    <n v="6.28"/>
  </r>
  <r>
    <x v="92"/>
    <x v="18"/>
    <n v="6.9219999999999997"/>
  </r>
  <r>
    <x v="92"/>
    <x v="19"/>
    <n v="7.3339999999999996"/>
  </r>
  <r>
    <x v="92"/>
    <x v="20"/>
    <n v="7.7789999999999999"/>
  </r>
  <r>
    <x v="92"/>
    <x v="21"/>
    <n v="8.2219999999999995"/>
  </r>
  <r>
    <x v="92"/>
    <x v="22"/>
    <n v="9.2319999999999993"/>
  </r>
  <r>
    <x v="92"/>
    <x v="23"/>
    <n v="11.151999999999999"/>
  </r>
  <r>
    <x v="92"/>
    <x v="24"/>
    <n v="13.738"/>
  </r>
  <r>
    <x v="92"/>
    <x v="25"/>
    <n v="15.962999999999999"/>
  </r>
  <r>
    <x v="92"/>
    <x v="26"/>
    <n v="19.872"/>
  </r>
  <r>
    <x v="92"/>
    <x v="27"/>
    <n v="28.690999999999999"/>
  </r>
  <r>
    <x v="92"/>
    <x v="28"/>
    <n v="33.612000000000002"/>
  </r>
  <r>
    <x v="92"/>
    <x v="29"/>
    <n v="25.919"/>
  </r>
  <r>
    <x v="92"/>
    <x v="30"/>
    <n v="24.143999999999998"/>
  </r>
  <r>
    <x v="92"/>
    <x v="31"/>
    <n v="28.509"/>
  </r>
  <r>
    <x v="92"/>
    <x v="32"/>
    <n v="28.393999999999998"/>
  </r>
  <r>
    <x v="92"/>
    <x v="33"/>
    <n v="30.962"/>
  </r>
  <r>
    <x v="92"/>
    <x v="34"/>
    <n v="32.814999999999998"/>
  </r>
  <r>
    <x v="92"/>
    <x v="35"/>
    <n v="34.118000000000002"/>
  </r>
  <r>
    <x v="92"/>
    <x v="36"/>
    <n v="36.137999999999998"/>
  </r>
  <r>
    <x v="92"/>
    <x v="37"/>
    <n v="38.703000000000003"/>
  </r>
  <r>
    <x v="92"/>
    <x v="38"/>
    <n v="41.362000000000002"/>
  </r>
  <r>
    <x v="92"/>
    <x v="39"/>
    <n v="44.222000000000001"/>
  </r>
  <r>
    <x v="93"/>
    <x v="0"/>
    <n v="4.0739999999999998"/>
  </r>
  <r>
    <x v="93"/>
    <x v="1"/>
    <n v="3.8940000000000001"/>
  </r>
  <r>
    <x v="93"/>
    <x v="2"/>
    <n v="2.6560000000000001"/>
  </r>
  <r>
    <x v="93"/>
    <x v="3"/>
    <n v="3.66"/>
  </r>
  <r>
    <x v="93"/>
    <x v="4"/>
    <n v="4.327"/>
  </r>
  <r>
    <x v="93"/>
    <x v="5"/>
    <n v="3.6139999999999999"/>
  </r>
  <r>
    <x v="93"/>
    <x v="6"/>
    <n v="2.8170000000000002"/>
  </r>
  <r>
    <x v="93"/>
    <x v="7"/>
    <n v="3.298"/>
  </r>
  <r>
    <x v="93"/>
    <x v="8"/>
    <n v="3.3140000000000001"/>
  </r>
  <r>
    <x v="93"/>
    <x v="9"/>
    <n v="2.718"/>
  </r>
  <r>
    <x v="93"/>
    <x v="10"/>
    <n v="2.8380000000000001"/>
  </r>
  <r>
    <x v="93"/>
    <x v="11"/>
    <n v="4.452"/>
  </r>
  <r>
    <x v="93"/>
    <x v="12"/>
    <n v="5.5460000000000003"/>
  </r>
  <r>
    <x v="93"/>
    <x v="13"/>
    <n v="7.5350000000000001"/>
  </r>
  <r>
    <x v="93"/>
    <x v="14"/>
    <n v="9.11"/>
  </r>
  <r>
    <x v="93"/>
    <x v="15"/>
    <n v="11.119"/>
  </r>
  <r>
    <x v="93"/>
    <x v="16"/>
    <n v="12.997"/>
  </r>
  <r>
    <x v="93"/>
    <x v="17"/>
    <n v="15.744999999999999"/>
  </r>
  <r>
    <x v="93"/>
    <x v="18"/>
    <n v="17.289000000000001"/>
  </r>
  <r>
    <x v="93"/>
    <x v="19"/>
    <n v="17.405000000000001"/>
  </r>
  <r>
    <x v="93"/>
    <x v="20"/>
    <n v="17.248000000000001"/>
  </r>
  <r>
    <x v="93"/>
    <x v="21"/>
    <n v="17.594999999999999"/>
  </r>
  <r>
    <x v="93"/>
    <x v="22"/>
    <n v="19.091000000000001"/>
  </r>
  <r>
    <x v="93"/>
    <x v="23"/>
    <n v="19.748999999999999"/>
  </r>
  <r>
    <x v="93"/>
    <x v="24"/>
    <n v="20.957000000000001"/>
  </r>
  <r>
    <x v="93"/>
    <x v="25"/>
    <n v="21.286000000000001"/>
  </r>
  <r>
    <x v="93"/>
    <x v="26"/>
    <n v="21.797000000000001"/>
  </r>
  <r>
    <x v="93"/>
    <x v="27"/>
    <n v="24.577000000000002"/>
  </r>
  <r>
    <x v="93"/>
    <x v="28"/>
    <n v="28.832999999999998"/>
  </r>
  <r>
    <x v="93"/>
    <x v="29"/>
    <n v="35.14"/>
  </r>
  <r>
    <x v="93"/>
    <x v="30"/>
    <n v="38.01"/>
  </r>
  <r>
    <x v="93"/>
    <x v="31"/>
    <n v="40.079000000000001"/>
  </r>
  <r>
    <x v="93"/>
    <x v="32"/>
    <n v="42.962000000000003"/>
  </r>
  <r>
    <x v="93"/>
    <x v="33"/>
    <n v="45.018999999999998"/>
  </r>
  <r>
    <x v="93"/>
    <x v="34"/>
    <n v="47.497"/>
  </r>
  <r>
    <x v="93"/>
    <x v="35"/>
    <n v="50.814999999999998"/>
  </r>
  <r>
    <x v="93"/>
    <x v="36"/>
    <n v="54.460999999999999"/>
  </r>
  <r>
    <x v="93"/>
    <x v="37"/>
    <n v="57.985999999999997"/>
  </r>
  <r>
    <x v="93"/>
    <x v="38"/>
    <n v="61.698999999999998"/>
  </r>
  <r>
    <x v="93"/>
    <x v="39"/>
    <n v="65.650999999999996"/>
  </r>
  <r>
    <x v="94"/>
    <x v="0"/>
    <n v="0.40200000000000002"/>
  </r>
  <r>
    <x v="94"/>
    <x v="1"/>
    <n v="0.40799999999999997"/>
  </r>
  <r>
    <x v="94"/>
    <x v="2"/>
    <n v="0.34"/>
  </r>
  <r>
    <x v="94"/>
    <x v="3"/>
    <n v="0.36299999999999999"/>
  </r>
  <r>
    <x v="94"/>
    <x v="4"/>
    <n v="0.318"/>
  </r>
  <r>
    <x v="94"/>
    <x v="5"/>
    <n v="0.26100000000000001"/>
  </r>
  <r>
    <x v="94"/>
    <x v="6"/>
    <n v="0.30199999999999999"/>
  </r>
  <r>
    <x v="94"/>
    <x v="7"/>
    <n v="0.38"/>
  </r>
  <r>
    <x v="94"/>
    <x v="8"/>
    <n v="0.442"/>
  </r>
  <r>
    <x v="94"/>
    <x v="9"/>
    <n v="0.46800000000000003"/>
  </r>
  <r>
    <x v="94"/>
    <x v="10"/>
    <n v="0.56399999999999995"/>
  </r>
  <r>
    <x v="94"/>
    <x v="11"/>
    <n v="0.625"/>
  </r>
  <r>
    <x v="94"/>
    <x v="12"/>
    <n v="0.73899999999999999"/>
  </r>
  <r>
    <x v="94"/>
    <x v="13"/>
    <n v="0.73699999999999999"/>
  </r>
  <r>
    <x v="94"/>
    <x v="14"/>
    <n v="0.77100000000000002"/>
  </r>
  <r>
    <x v="94"/>
    <x v="15"/>
    <n v="0.85"/>
  </r>
  <r>
    <x v="94"/>
    <x v="16"/>
    <n v="0.83099999999999996"/>
  </r>
  <r>
    <x v="94"/>
    <x v="17"/>
    <n v="0.874"/>
  </r>
  <r>
    <x v="94"/>
    <x v="18"/>
    <n v="0.83499999999999996"/>
  </r>
  <r>
    <x v="94"/>
    <x v="19"/>
    <n v="0.81799999999999995"/>
  </r>
  <r>
    <x v="94"/>
    <x v="20"/>
    <n v="0.77900000000000003"/>
  </r>
  <r>
    <x v="94"/>
    <x v="21"/>
    <n v="0.70899999999999996"/>
  </r>
  <r>
    <x v="94"/>
    <x v="22"/>
    <n v="0.64900000000000002"/>
  </r>
  <r>
    <x v="94"/>
    <x v="23"/>
    <n v="0.97499999999999998"/>
  </r>
  <r>
    <x v="94"/>
    <x v="24"/>
    <n v="1.2370000000000001"/>
  </r>
  <r>
    <x v="94"/>
    <x v="25"/>
    <n v="1.3759999999999999"/>
  </r>
  <r>
    <x v="94"/>
    <x v="26"/>
    <n v="1.446"/>
  </r>
  <r>
    <x v="94"/>
    <x v="27"/>
    <n v="1.6140000000000001"/>
  </r>
  <r>
    <x v="94"/>
    <x v="28"/>
    <n v="1.603"/>
  </r>
  <r>
    <x v="94"/>
    <x v="29"/>
    <n v="1.7190000000000001"/>
  </r>
  <r>
    <x v="94"/>
    <x v="30"/>
    <n v="2.1920000000000002"/>
  </r>
  <r>
    <x v="94"/>
    <x v="31"/>
    <n v="2.46"/>
  </r>
  <r>
    <x v="94"/>
    <x v="32"/>
    <n v="2.375"/>
  </r>
  <r>
    <x v="94"/>
    <x v="33"/>
    <n v="2.2679999999999998"/>
  </r>
  <r>
    <x v="94"/>
    <x v="34"/>
    <n v="2.4580000000000002"/>
  </r>
  <r>
    <x v="94"/>
    <x v="35"/>
    <n v="2.6629999999999998"/>
  </r>
  <r>
    <x v="94"/>
    <x v="36"/>
    <n v="2.8639999999999999"/>
  </r>
  <r>
    <x v="94"/>
    <x v="37"/>
    <n v="3.0739999999999998"/>
  </r>
  <r>
    <x v="94"/>
    <x v="38"/>
    <n v="3.3039999999999998"/>
  </r>
  <r>
    <x v="94"/>
    <x v="39"/>
    <n v="3.4940000000000002"/>
  </r>
  <r>
    <x v="95"/>
    <x v="0"/>
    <s v="n/a"/>
  </r>
  <r>
    <x v="95"/>
    <x v="1"/>
    <s v="n/a"/>
  </r>
  <r>
    <x v="95"/>
    <x v="2"/>
    <s v="n/a"/>
  </r>
  <r>
    <x v="95"/>
    <x v="3"/>
    <s v="n/a"/>
  </r>
  <r>
    <x v="95"/>
    <x v="4"/>
    <s v="n/a"/>
  </r>
  <r>
    <x v="95"/>
    <x v="5"/>
    <s v="n/a"/>
  </r>
  <r>
    <x v="95"/>
    <x v="6"/>
    <s v="n/a"/>
  </r>
  <r>
    <x v="95"/>
    <x v="7"/>
    <s v="n/a"/>
  </r>
  <r>
    <x v="95"/>
    <x v="8"/>
    <s v="n/a"/>
  </r>
  <r>
    <x v="95"/>
    <x v="9"/>
    <s v="n/a"/>
  </r>
  <r>
    <x v="95"/>
    <x v="10"/>
    <s v="n/a"/>
  </r>
  <r>
    <x v="95"/>
    <x v="11"/>
    <s v="n/a"/>
  </r>
  <r>
    <x v="95"/>
    <x v="12"/>
    <s v="n/a"/>
  </r>
  <r>
    <x v="95"/>
    <x v="13"/>
    <s v="n/a"/>
  </r>
  <r>
    <x v="95"/>
    <x v="14"/>
    <s v="n/a"/>
  </r>
  <r>
    <x v="95"/>
    <x v="15"/>
    <s v="n/a"/>
  </r>
  <r>
    <x v="95"/>
    <x v="16"/>
    <s v="n/a"/>
  </r>
  <r>
    <x v="95"/>
    <x v="17"/>
    <s v="n/a"/>
  </r>
  <r>
    <x v="95"/>
    <x v="18"/>
    <s v="n/a"/>
  </r>
  <r>
    <x v="95"/>
    <x v="19"/>
    <s v="n/a"/>
  </r>
  <r>
    <x v="95"/>
    <x v="20"/>
    <n v="0.58799999999999997"/>
  </r>
  <r>
    <x v="95"/>
    <x v="21"/>
    <n v="0.61299999999999999"/>
  </r>
  <r>
    <x v="95"/>
    <x v="22"/>
    <n v="0.63700000000000001"/>
  </r>
  <r>
    <x v="95"/>
    <x v="23"/>
    <n v="0.51"/>
  </r>
  <r>
    <x v="95"/>
    <x v="24"/>
    <n v="0.58399999999999996"/>
  </r>
  <r>
    <x v="95"/>
    <x v="25"/>
    <n v="0.67300000000000004"/>
  </r>
  <r>
    <x v="95"/>
    <x v="26"/>
    <n v="0.755"/>
  </r>
  <r>
    <x v="95"/>
    <x v="27"/>
    <n v="0.93899999999999995"/>
  </r>
  <r>
    <x v="95"/>
    <x v="28"/>
    <n v="1.08"/>
  </r>
  <r>
    <x v="95"/>
    <x v="29"/>
    <n v="1.137"/>
  </r>
  <r>
    <x v="95"/>
    <x v="30"/>
    <n v="1.2869999999999999"/>
  </r>
  <r>
    <x v="95"/>
    <x v="31"/>
    <n v="1.54"/>
  </r>
  <r>
    <x v="95"/>
    <x v="32"/>
    <n v="1.7509999999999999"/>
  </r>
  <r>
    <x v="95"/>
    <x v="33"/>
    <n v="1.9550000000000001"/>
  </r>
  <r>
    <x v="95"/>
    <x v="34"/>
    <n v="2.073"/>
  </r>
  <r>
    <x v="95"/>
    <x v="35"/>
    <n v="2.206"/>
  </r>
  <r>
    <x v="95"/>
    <x v="36"/>
    <n v="2.5070000000000001"/>
  </r>
  <r>
    <x v="95"/>
    <x v="37"/>
    <n v="2.8479999999999999"/>
  </r>
  <r>
    <x v="95"/>
    <x v="38"/>
    <n v="3.2210000000000001"/>
  </r>
  <r>
    <x v="95"/>
    <x v="39"/>
    <n v="3.6419999999999999"/>
  </r>
  <r>
    <x v="96"/>
    <x v="0"/>
    <n v="38.941000000000003"/>
  </r>
  <r>
    <x v="96"/>
    <x v="1"/>
    <n v="33.640999999999998"/>
  </r>
  <r>
    <x v="96"/>
    <x v="2"/>
    <n v="33.540999999999997"/>
  </r>
  <r>
    <x v="96"/>
    <x v="3"/>
    <n v="31.963000000000001"/>
  </r>
  <r>
    <x v="96"/>
    <x v="4"/>
    <n v="29.93"/>
  </r>
  <r>
    <x v="96"/>
    <x v="5"/>
    <n v="29.44"/>
  </r>
  <r>
    <x v="96"/>
    <x v="6"/>
    <n v="23.986999999999998"/>
  </r>
  <r>
    <x v="96"/>
    <x v="7"/>
    <n v="22.294"/>
  </r>
  <r>
    <x v="96"/>
    <x v="8"/>
    <n v="25.067"/>
  </r>
  <r>
    <x v="96"/>
    <x v="9"/>
    <n v="26.594000000000001"/>
  </r>
  <r>
    <x v="96"/>
    <x v="10"/>
    <n v="30.643999999999998"/>
  </r>
  <r>
    <x v="96"/>
    <x v="11"/>
    <n v="33.908000000000001"/>
  </r>
  <r>
    <x v="96"/>
    <x v="12"/>
    <n v="34.357999999999997"/>
  </r>
  <r>
    <x v="96"/>
    <x v="13"/>
    <n v="30.920999999999999"/>
  </r>
  <r>
    <x v="96"/>
    <x v="14"/>
    <n v="28.795999999999999"/>
  </r>
  <r>
    <x v="96"/>
    <x v="15"/>
    <n v="32.69"/>
  </r>
  <r>
    <x v="96"/>
    <x v="16"/>
    <n v="35.683"/>
  </r>
  <r>
    <x v="96"/>
    <x v="17"/>
    <n v="36.530999999999999"/>
  </r>
  <r>
    <x v="96"/>
    <x v="18"/>
    <n v="29.96"/>
  </r>
  <r>
    <x v="96"/>
    <x v="19"/>
    <n v="35.975000000000001"/>
  </r>
  <r>
    <x v="96"/>
    <x v="20"/>
    <n v="38.271000000000001"/>
  </r>
  <r>
    <x v="96"/>
    <x v="21"/>
    <n v="34.112000000000002"/>
  </r>
  <r>
    <x v="96"/>
    <x v="22"/>
    <n v="20.471"/>
  </r>
  <r>
    <x v="96"/>
    <x v="23"/>
    <n v="26.186"/>
  </r>
  <r>
    <x v="96"/>
    <x v="24"/>
    <n v="32.996000000000002"/>
  </r>
  <r>
    <x v="96"/>
    <x v="25"/>
    <n v="47.335000000000001"/>
  </r>
  <r>
    <x v="96"/>
    <x v="26"/>
    <n v="54.975999999999999"/>
  </r>
  <r>
    <x v="96"/>
    <x v="27"/>
    <n v="67.69"/>
  </r>
  <r>
    <x v="96"/>
    <x v="28"/>
    <n v="87.236000000000004"/>
  </r>
  <r>
    <x v="96"/>
    <x v="29"/>
    <n v="63.069000000000003"/>
  </r>
  <r>
    <x v="96"/>
    <x v="30"/>
    <n v="74.804000000000002"/>
  </r>
  <r>
    <x v="96"/>
    <x v="31"/>
    <n v="34.707000000000001"/>
  </r>
  <r>
    <x v="96"/>
    <x v="32"/>
    <n v="81.915000000000006"/>
  </r>
  <r>
    <x v="96"/>
    <x v="33"/>
    <n v="65.516000000000005"/>
  </r>
  <r>
    <x v="96"/>
    <x v="34"/>
    <n v="49.341000000000001"/>
  </r>
  <r>
    <x v="96"/>
    <x v="35"/>
    <n v="63.042999999999999"/>
  </r>
  <r>
    <x v="96"/>
    <x v="36"/>
    <n v="79.460999999999999"/>
  </r>
  <r>
    <x v="96"/>
    <x v="37"/>
    <n v="92.558000000000007"/>
  </r>
  <r>
    <x v="96"/>
    <x v="38"/>
    <n v="105.521"/>
  </r>
  <r>
    <x v="96"/>
    <x v="39"/>
    <n v="117.879"/>
  </r>
  <r>
    <x v="97"/>
    <x v="0"/>
    <s v="n/a"/>
  </r>
  <r>
    <x v="97"/>
    <x v="1"/>
    <s v="n/a"/>
  </r>
  <r>
    <x v="97"/>
    <x v="2"/>
    <s v="n/a"/>
  </r>
  <r>
    <x v="97"/>
    <x v="3"/>
    <s v="n/a"/>
  </r>
  <r>
    <x v="97"/>
    <x v="4"/>
    <s v="n/a"/>
  </r>
  <r>
    <x v="97"/>
    <x v="5"/>
    <s v="n/a"/>
  </r>
  <r>
    <x v="97"/>
    <x v="6"/>
    <s v="n/a"/>
  </r>
  <r>
    <x v="97"/>
    <x v="7"/>
    <s v="n/a"/>
  </r>
  <r>
    <x v="97"/>
    <x v="8"/>
    <s v="n/a"/>
  </r>
  <r>
    <x v="97"/>
    <x v="9"/>
    <s v="n/a"/>
  </r>
  <r>
    <x v="97"/>
    <x v="10"/>
    <s v="n/a"/>
  </r>
  <r>
    <x v="97"/>
    <x v="11"/>
    <s v="n/a"/>
  </r>
  <r>
    <x v="97"/>
    <x v="12"/>
    <s v="n/a"/>
  </r>
  <r>
    <x v="97"/>
    <x v="13"/>
    <s v="n/a"/>
  </r>
  <r>
    <x v="97"/>
    <x v="14"/>
    <s v="n/a"/>
  </r>
  <r>
    <x v="97"/>
    <x v="15"/>
    <n v="6.7309999999999999"/>
  </r>
  <r>
    <x v="97"/>
    <x v="16"/>
    <n v="8.4269999999999996"/>
  </r>
  <r>
    <x v="97"/>
    <x v="17"/>
    <n v="10.129"/>
  </r>
  <r>
    <x v="97"/>
    <x v="18"/>
    <n v="11.254"/>
  </r>
  <r>
    <x v="97"/>
    <x v="19"/>
    <n v="10.971"/>
  </r>
  <r>
    <x v="97"/>
    <x v="20"/>
    <n v="11.500999999999999"/>
  </r>
  <r>
    <x v="97"/>
    <x v="21"/>
    <n v="12.22"/>
  </r>
  <r>
    <x v="97"/>
    <x v="22"/>
    <n v="14.238"/>
  </r>
  <r>
    <x v="97"/>
    <x v="23"/>
    <n v="18.698"/>
  </r>
  <r>
    <x v="97"/>
    <x v="24"/>
    <n v="22.655999999999999"/>
  </r>
  <r>
    <x v="97"/>
    <x v="25"/>
    <n v="26.1"/>
  </r>
  <r>
    <x v="97"/>
    <x v="26"/>
    <n v="30.24"/>
  </r>
  <r>
    <x v="97"/>
    <x v="27"/>
    <n v="39.319000000000003"/>
  </r>
  <r>
    <x v="97"/>
    <x v="28"/>
    <n v="47.482999999999997"/>
  </r>
  <r>
    <x v="97"/>
    <x v="29"/>
    <n v="37.049999999999997"/>
  </r>
  <r>
    <x v="97"/>
    <x v="30"/>
    <n v="36.709000000000003"/>
  </r>
  <r>
    <x v="97"/>
    <x v="31"/>
    <n v="43.082999999999998"/>
  </r>
  <r>
    <x v="97"/>
    <x v="32"/>
    <n v="42.338999999999999"/>
  </r>
  <r>
    <x v="97"/>
    <x v="33"/>
    <n v="46.506999999999998"/>
  </r>
  <r>
    <x v="97"/>
    <x v="34"/>
    <n v="48.722000000000001"/>
  </r>
  <r>
    <x v="97"/>
    <x v="35"/>
    <n v="51.002000000000002"/>
  </r>
  <r>
    <x v="97"/>
    <x v="36"/>
    <n v="54.462000000000003"/>
  </r>
  <r>
    <x v="97"/>
    <x v="37"/>
    <n v="58.481000000000002"/>
  </r>
  <r>
    <x v="97"/>
    <x v="38"/>
    <n v="62.75"/>
  </r>
  <r>
    <x v="97"/>
    <x v="39"/>
    <n v="67.375"/>
  </r>
  <r>
    <x v="98"/>
    <x v="0"/>
    <n v="6.4720000000000004"/>
  </r>
  <r>
    <x v="98"/>
    <x v="1"/>
    <n v="5.5819999999999999"/>
  </r>
  <r>
    <x v="98"/>
    <x v="2"/>
    <n v="4.5839999999999996"/>
  </r>
  <r>
    <x v="98"/>
    <x v="3"/>
    <n v="4.5"/>
  </r>
  <r>
    <x v="98"/>
    <x v="4"/>
    <n v="4.4109999999999996"/>
  </r>
  <r>
    <x v="98"/>
    <x v="5"/>
    <n v="4.5709999999999997"/>
  </r>
  <r>
    <x v="98"/>
    <x v="6"/>
    <n v="6.65"/>
  </r>
  <r>
    <x v="98"/>
    <x v="7"/>
    <n v="8.26"/>
  </r>
  <r>
    <x v="98"/>
    <x v="8"/>
    <n v="9.3559999999999999"/>
  </r>
  <r>
    <x v="98"/>
    <x v="9"/>
    <n v="9.9619999999999997"/>
  </r>
  <r>
    <x v="98"/>
    <x v="10"/>
    <n v="12.702999999999999"/>
  </r>
  <r>
    <x v="98"/>
    <x v="11"/>
    <n v="13.763999999999999"/>
  </r>
  <r>
    <x v="98"/>
    <x v="12"/>
    <n v="15.419"/>
  </r>
  <r>
    <x v="98"/>
    <x v="13"/>
    <n v="15.808"/>
  </r>
  <r>
    <x v="98"/>
    <x v="14"/>
    <n v="17.591000000000001"/>
  </r>
  <r>
    <x v="98"/>
    <x v="15"/>
    <n v="20.693000000000001"/>
  </r>
  <r>
    <x v="98"/>
    <x v="16"/>
    <n v="20.585999999999999"/>
  </r>
  <r>
    <x v="98"/>
    <x v="17"/>
    <n v="18.536999999999999"/>
  </r>
  <r>
    <x v="98"/>
    <x v="18"/>
    <n v="19.378"/>
  </r>
  <r>
    <x v="98"/>
    <x v="19"/>
    <n v="21.213000000000001"/>
  </r>
  <r>
    <x v="98"/>
    <x v="20"/>
    <n v="20.327000000000002"/>
  </r>
  <r>
    <x v="98"/>
    <x v="21"/>
    <n v="20.215"/>
  </r>
  <r>
    <x v="98"/>
    <x v="22"/>
    <n v="22.648"/>
  </r>
  <r>
    <x v="98"/>
    <x v="23"/>
    <n v="29.2"/>
  </r>
  <r>
    <x v="98"/>
    <x v="24"/>
    <n v="34.122"/>
  </r>
  <r>
    <x v="98"/>
    <x v="25"/>
    <n v="37.707999999999998"/>
  </r>
  <r>
    <x v="98"/>
    <x v="26"/>
    <n v="42.584000000000003"/>
  </r>
  <r>
    <x v="98"/>
    <x v="27"/>
    <n v="51.393999999999998"/>
  </r>
  <r>
    <x v="98"/>
    <x v="28"/>
    <n v="55"/>
  </r>
  <r>
    <x v="98"/>
    <x v="29"/>
    <n v="49.548999999999999"/>
  </r>
  <r>
    <x v="98"/>
    <x v="30"/>
    <n v="52.151000000000003"/>
  </r>
  <r>
    <x v="98"/>
    <x v="31"/>
    <n v="58.063000000000002"/>
  </r>
  <r>
    <x v="98"/>
    <x v="32"/>
    <n v="55.173000000000002"/>
  </r>
  <r>
    <x v="98"/>
    <x v="33"/>
    <n v="60.402000000000001"/>
  </r>
  <r>
    <x v="98"/>
    <x v="34"/>
    <n v="63.926000000000002"/>
  </r>
  <r>
    <x v="98"/>
    <x v="35"/>
    <n v="66.013000000000005"/>
  </r>
  <r>
    <x v="98"/>
    <x v="36"/>
    <n v="69.358000000000004"/>
  </r>
  <r>
    <x v="98"/>
    <x v="37"/>
    <n v="72.578999999999994"/>
  </r>
  <r>
    <x v="98"/>
    <x v="38"/>
    <n v="76.082999999999998"/>
  </r>
  <r>
    <x v="98"/>
    <x v="39"/>
    <n v="79.686999999999998"/>
  </r>
  <r>
    <x v="99"/>
    <x v="0"/>
    <s v="n/a"/>
  </r>
  <r>
    <x v="99"/>
    <x v="1"/>
    <s v="n/a"/>
  </r>
  <r>
    <x v="99"/>
    <x v="2"/>
    <s v="n/a"/>
  </r>
  <r>
    <x v="99"/>
    <x v="3"/>
    <s v="n/a"/>
  </r>
  <r>
    <x v="99"/>
    <x v="4"/>
    <s v="n/a"/>
  </r>
  <r>
    <x v="99"/>
    <x v="5"/>
    <s v="n/a"/>
  </r>
  <r>
    <x v="99"/>
    <x v="6"/>
    <s v="n/a"/>
  </r>
  <r>
    <x v="99"/>
    <x v="7"/>
    <s v="n/a"/>
  </r>
  <r>
    <x v="99"/>
    <x v="8"/>
    <s v="n/a"/>
  </r>
  <r>
    <x v="99"/>
    <x v="9"/>
    <s v="n/a"/>
  </r>
  <r>
    <x v="99"/>
    <x v="10"/>
    <s v="n/a"/>
  </r>
  <r>
    <x v="99"/>
    <x v="11"/>
    <s v="n/a"/>
  </r>
  <r>
    <x v="99"/>
    <x v="12"/>
    <n v="2.3220000000000001"/>
  </r>
  <r>
    <x v="99"/>
    <x v="13"/>
    <n v="2.5550000000000002"/>
  </r>
  <r>
    <x v="99"/>
    <x v="14"/>
    <n v="3.3860000000000001"/>
  </r>
  <r>
    <x v="99"/>
    <x v="15"/>
    <n v="4.4569999999999999"/>
  </r>
  <r>
    <x v="99"/>
    <x v="16"/>
    <n v="4.4139999999999997"/>
  </r>
  <r>
    <x v="99"/>
    <x v="17"/>
    <n v="3.7349999999999999"/>
  </r>
  <r>
    <x v="99"/>
    <x v="18"/>
    <n v="3.5790000000000002"/>
  </r>
  <r>
    <x v="99"/>
    <x v="19"/>
    <n v="3.677"/>
  </r>
  <r>
    <x v="99"/>
    <x v="20"/>
    <n v="3.589"/>
  </r>
  <r>
    <x v="99"/>
    <x v="21"/>
    <n v="3.4369999999999998"/>
  </r>
  <r>
    <x v="99"/>
    <x v="22"/>
    <n v="3.7629999999999999"/>
  </r>
  <r>
    <x v="99"/>
    <x v="23"/>
    <n v="4.7690000000000001"/>
  </r>
  <r>
    <x v="99"/>
    <x v="24"/>
    <n v="5.5229999999999997"/>
  </r>
  <r>
    <x v="99"/>
    <x v="25"/>
    <n v="5.9960000000000004"/>
  </r>
  <r>
    <x v="99"/>
    <x v="26"/>
    <n v="6.5679999999999996"/>
  </r>
  <r>
    <x v="99"/>
    <x v="27"/>
    <n v="8.1760000000000002"/>
  </r>
  <r>
    <x v="99"/>
    <x v="28"/>
    <n v="9.89"/>
  </r>
  <r>
    <x v="99"/>
    <x v="29"/>
    <n v="9.3360000000000003"/>
  </r>
  <r>
    <x v="99"/>
    <x v="30"/>
    <n v="9.3640000000000008"/>
  </r>
  <r>
    <x v="99"/>
    <x v="31"/>
    <n v="10.561"/>
  </r>
  <r>
    <x v="99"/>
    <x v="32"/>
    <n v="9.5850000000000009"/>
  </r>
  <r>
    <x v="99"/>
    <x v="33"/>
    <n v="10.212999999999999"/>
  </r>
  <r>
    <x v="99"/>
    <x v="34"/>
    <n v="10.923"/>
  </r>
  <r>
    <x v="99"/>
    <x v="35"/>
    <n v="11.832000000000001"/>
  </r>
  <r>
    <x v="99"/>
    <x v="36"/>
    <n v="12.789"/>
  </r>
  <r>
    <x v="99"/>
    <x v="37"/>
    <n v="13.807"/>
  </r>
  <r>
    <x v="99"/>
    <x v="38"/>
    <n v="14.840999999999999"/>
  </r>
  <r>
    <x v="99"/>
    <x v="39"/>
    <n v="16.001999999999999"/>
  </r>
  <r>
    <x v="100"/>
    <x v="0"/>
    <n v="4.0419999999999998"/>
  </r>
  <r>
    <x v="100"/>
    <x v="1"/>
    <n v="3.5950000000000002"/>
  </r>
  <r>
    <x v="100"/>
    <x v="2"/>
    <n v="3.5259999999999998"/>
  </r>
  <r>
    <x v="100"/>
    <x v="3"/>
    <n v="3.512"/>
  </r>
  <r>
    <x v="100"/>
    <x v="4"/>
    <n v="2.9390000000000001"/>
  </r>
  <r>
    <x v="100"/>
    <x v="5"/>
    <n v="2.8580000000000001"/>
  </r>
  <r>
    <x v="100"/>
    <x v="6"/>
    <n v="3.258"/>
  </r>
  <r>
    <x v="100"/>
    <x v="7"/>
    <n v="2.5659999999999998"/>
  </r>
  <r>
    <x v="100"/>
    <x v="8"/>
    <n v="2.4420000000000002"/>
  </r>
  <r>
    <x v="100"/>
    <x v="9"/>
    <n v="2.4980000000000002"/>
  </r>
  <r>
    <x v="100"/>
    <x v="10"/>
    <n v="3.081"/>
  </r>
  <r>
    <x v="100"/>
    <x v="11"/>
    <n v="2.677"/>
  </r>
  <r>
    <x v="100"/>
    <x v="12"/>
    <n v="3.0009999999999999"/>
  </r>
  <r>
    <x v="100"/>
    <x v="13"/>
    <n v="3.371"/>
  </r>
  <r>
    <x v="100"/>
    <x v="14"/>
    <n v="2.9769999999999999"/>
  </r>
  <r>
    <x v="100"/>
    <x v="15"/>
    <n v="3.16"/>
  </r>
  <r>
    <x v="100"/>
    <x v="16"/>
    <n v="3.9950000000000001"/>
  </r>
  <r>
    <x v="100"/>
    <x v="17"/>
    <n v="3.5459999999999998"/>
  </r>
  <r>
    <x v="100"/>
    <x v="18"/>
    <n v="3.738"/>
  </r>
  <r>
    <x v="100"/>
    <x v="19"/>
    <n v="3.7210000000000001"/>
  </r>
  <r>
    <x v="100"/>
    <x v="20"/>
    <n v="3.8780000000000001"/>
  </r>
  <r>
    <x v="100"/>
    <x v="21"/>
    <n v="4.53"/>
  </r>
  <r>
    <x v="100"/>
    <x v="22"/>
    <n v="4.3970000000000002"/>
  </r>
  <r>
    <x v="100"/>
    <x v="23"/>
    <n v="5.4740000000000002"/>
  </r>
  <r>
    <x v="100"/>
    <x v="24"/>
    <n v="4.3639999999999999"/>
  </r>
  <r>
    <x v="100"/>
    <x v="25"/>
    <n v="5.0389999999999997"/>
  </r>
  <r>
    <x v="100"/>
    <x v="26"/>
    <n v="5.508"/>
  </r>
  <r>
    <x v="100"/>
    <x v="27"/>
    <n v="7.343"/>
  </r>
  <r>
    <x v="100"/>
    <x v="28"/>
    <n v="9.4130000000000003"/>
  </r>
  <r>
    <x v="100"/>
    <x v="29"/>
    <n v="8.5500000000000007"/>
  </r>
  <r>
    <x v="100"/>
    <x v="30"/>
    <n v="8.7050000000000001"/>
  </r>
  <r>
    <x v="100"/>
    <x v="31"/>
    <n v="9.8539999999999992"/>
  </r>
  <r>
    <x v="100"/>
    <x v="32"/>
    <n v="9.8810000000000002"/>
  </r>
  <r>
    <x v="100"/>
    <x v="33"/>
    <n v="10.645"/>
  </r>
  <r>
    <x v="100"/>
    <x v="34"/>
    <n v="11.188000000000001"/>
  </r>
  <r>
    <x v="100"/>
    <x v="35"/>
    <n v="11.824"/>
  </r>
  <r>
    <x v="100"/>
    <x v="36"/>
    <n v="12.669"/>
  </r>
  <r>
    <x v="100"/>
    <x v="37"/>
    <n v="13.537000000000001"/>
  </r>
  <r>
    <x v="100"/>
    <x v="38"/>
    <n v="14.430999999999999"/>
  </r>
  <r>
    <x v="100"/>
    <x v="39"/>
    <n v="15.391999999999999"/>
  </r>
  <r>
    <x v="101"/>
    <x v="0"/>
    <n v="1.238"/>
  </r>
  <r>
    <x v="101"/>
    <x v="1"/>
    <n v="1.238"/>
  </r>
  <r>
    <x v="101"/>
    <x v="2"/>
    <n v="1.18"/>
  </r>
  <r>
    <x v="101"/>
    <x v="3"/>
    <n v="1.2230000000000001"/>
  </r>
  <r>
    <x v="101"/>
    <x v="4"/>
    <n v="1.208"/>
  </r>
  <r>
    <x v="101"/>
    <x v="5"/>
    <n v="1.131"/>
  </r>
  <r>
    <x v="101"/>
    <x v="6"/>
    <n v="1.181"/>
  </r>
  <r>
    <x v="101"/>
    <x v="7"/>
    <n v="1.161"/>
  </r>
  <r>
    <x v="101"/>
    <x v="8"/>
    <n v="1.3340000000000001"/>
  </r>
  <r>
    <x v="101"/>
    <x v="9"/>
    <n v="1.522"/>
  </r>
  <r>
    <x v="101"/>
    <x v="10"/>
    <n v="1.7290000000000001"/>
  </r>
  <r>
    <x v="101"/>
    <x v="11"/>
    <n v="2.2040000000000002"/>
  </r>
  <r>
    <x v="101"/>
    <x v="12"/>
    <n v="1.8"/>
  </r>
  <r>
    <x v="101"/>
    <x v="13"/>
    <n v="2.0710000000000002"/>
  </r>
  <r>
    <x v="101"/>
    <x v="14"/>
    <n v="1.2"/>
  </r>
  <r>
    <x v="101"/>
    <x v="15"/>
    <n v="1.397"/>
  </r>
  <r>
    <x v="101"/>
    <x v="16"/>
    <n v="2.2810000000000001"/>
  </r>
  <r>
    <x v="101"/>
    <x v="17"/>
    <n v="2.6640000000000001"/>
  </r>
  <r>
    <x v="101"/>
    <x v="18"/>
    <n v="1.7509999999999999"/>
  </r>
  <r>
    <x v="101"/>
    <x v="19"/>
    <n v="1.776"/>
  </r>
  <r>
    <x v="101"/>
    <x v="20"/>
    <n v="1.7430000000000001"/>
  </r>
  <r>
    <x v="101"/>
    <x v="21"/>
    <n v="1.7170000000000001"/>
  </r>
  <r>
    <x v="101"/>
    <x v="22"/>
    <n v="2.6459999999999999"/>
  </r>
  <r>
    <x v="101"/>
    <x v="23"/>
    <n v="2.4"/>
  </r>
  <r>
    <x v="101"/>
    <x v="24"/>
    <n v="2.625"/>
  </r>
  <r>
    <x v="101"/>
    <x v="25"/>
    <n v="2.7549999999999999"/>
  </r>
  <r>
    <x v="101"/>
    <x v="26"/>
    <n v="3.117"/>
  </r>
  <r>
    <x v="101"/>
    <x v="27"/>
    <n v="3.6469999999999998"/>
  </r>
  <r>
    <x v="101"/>
    <x v="28"/>
    <n v="4.2770000000000001"/>
  </r>
  <r>
    <x v="101"/>
    <x v="29"/>
    <n v="5.0339999999999998"/>
  </r>
  <r>
    <x v="101"/>
    <x v="30"/>
    <n v="5.3970000000000002"/>
  </r>
  <r>
    <x v="101"/>
    <x v="31"/>
    <n v="5.617"/>
  </r>
  <r>
    <x v="101"/>
    <x v="32"/>
    <n v="4.1760000000000002"/>
  </r>
  <r>
    <x v="101"/>
    <x v="33"/>
    <n v="3.823"/>
  </r>
  <r>
    <x v="101"/>
    <x v="34"/>
    <n v="4.4080000000000004"/>
  </r>
  <r>
    <x v="101"/>
    <x v="35"/>
    <n v="4.9820000000000002"/>
  </r>
  <r>
    <x v="101"/>
    <x v="36"/>
    <n v="5.5789999999999997"/>
  </r>
  <r>
    <x v="101"/>
    <x v="37"/>
    <n v="6.2450000000000001"/>
  </r>
  <r>
    <x v="101"/>
    <x v="38"/>
    <n v="6.9939999999999998"/>
  </r>
  <r>
    <x v="101"/>
    <x v="39"/>
    <n v="7.8129999999999997"/>
  </r>
  <r>
    <x v="102"/>
    <x v="0"/>
    <n v="24.567"/>
  </r>
  <r>
    <x v="102"/>
    <x v="1"/>
    <n v="25.084"/>
  </r>
  <r>
    <x v="102"/>
    <x v="2"/>
    <n v="26.882000000000001"/>
  </r>
  <r>
    <x v="102"/>
    <x v="3"/>
    <n v="30.065000000000001"/>
  </r>
  <r>
    <x v="102"/>
    <x v="4"/>
    <n v="34.052"/>
  </r>
  <r>
    <x v="102"/>
    <x v="5"/>
    <n v="31.3"/>
  </r>
  <r>
    <x v="102"/>
    <x v="6"/>
    <n v="27.823"/>
  </r>
  <r>
    <x v="102"/>
    <x v="7"/>
    <n v="31.702999999999999"/>
  </r>
  <r>
    <x v="102"/>
    <x v="8"/>
    <n v="34.747"/>
  </r>
  <r>
    <x v="102"/>
    <x v="9"/>
    <n v="38.267000000000003"/>
  </r>
  <r>
    <x v="102"/>
    <x v="10"/>
    <n v="43.37"/>
  </r>
  <r>
    <x v="102"/>
    <x v="11"/>
    <n v="49.134"/>
  </r>
  <r>
    <x v="102"/>
    <x v="12"/>
    <n v="59.152000000000001"/>
  </r>
  <r>
    <x v="102"/>
    <x v="13"/>
    <n v="66.894000000000005"/>
  </r>
  <r>
    <x v="102"/>
    <x v="14"/>
    <n v="74.483000000000004"/>
  </r>
  <r>
    <x v="102"/>
    <x v="15"/>
    <n v="88.831999999999994"/>
  </r>
  <r>
    <x v="102"/>
    <x v="16"/>
    <n v="100.851"/>
  </r>
  <r>
    <x v="102"/>
    <x v="17"/>
    <n v="100.169"/>
  </r>
  <r>
    <x v="102"/>
    <x v="18"/>
    <n v="72.174999999999997"/>
  </r>
  <r>
    <x v="102"/>
    <x v="19"/>
    <n v="79.149000000000001"/>
  </r>
  <r>
    <x v="102"/>
    <x v="20"/>
    <n v="93.789000000000001"/>
  </r>
  <r>
    <x v="102"/>
    <x v="21"/>
    <n v="92.784000000000006"/>
  </r>
  <r>
    <x v="102"/>
    <x v="22"/>
    <n v="100.846"/>
  </r>
  <r>
    <x v="102"/>
    <x v="23"/>
    <n v="110.202"/>
  </r>
  <r>
    <x v="102"/>
    <x v="24"/>
    <n v="124.75"/>
  </r>
  <r>
    <x v="102"/>
    <x v="25"/>
    <n v="143.54"/>
  </r>
  <r>
    <x v="102"/>
    <x v="26"/>
    <n v="162.749"/>
  </r>
  <r>
    <x v="102"/>
    <x v="27"/>
    <n v="193.614"/>
  </r>
  <r>
    <x v="102"/>
    <x v="28"/>
    <n v="231.072"/>
  </r>
  <r>
    <x v="102"/>
    <x v="29"/>
    <n v="202.28399999999999"/>
  </r>
  <r>
    <x v="102"/>
    <x v="30"/>
    <n v="247.53899999999999"/>
  </r>
  <r>
    <x v="102"/>
    <x v="31"/>
    <n v="289.33600000000001"/>
  </r>
  <r>
    <x v="102"/>
    <x v="32"/>
    <n v="304.95699999999999"/>
  </r>
  <r>
    <x v="102"/>
    <x v="33"/>
    <n v="313.15800000000002"/>
  </r>
  <r>
    <x v="102"/>
    <x v="34"/>
    <n v="336.91300000000001"/>
  </r>
  <r>
    <x v="102"/>
    <x v="35"/>
    <n v="375.63299999999998"/>
  </r>
  <r>
    <x v="102"/>
    <x v="36"/>
    <n v="413.41500000000002"/>
  </r>
  <r>
    <x v="102"/>
    <x v="37"/>
    <n v="449.721"/>
  </r>
  <r>
    <x v="102"/>
    <x v="38"/>
    <n v="490.56099999999998"/>
  </r>
  <r>
    <x v="102"/>
    <x v="39"/>
    <n v="535.80200000000002"/>
  </r>
  <r>
    <x v="103"/>
    <x v="0"/>
    <n v="6.3E-2"/>
  </r>
  <r>
    <x v="103"/>
    <x v="1"/>
    <n v="7.2999999999999995E-2"/>
  </r>
  <r>
    <x v="103"/>
    <x v="2"/>
    <n v="8.6999999999999994E-2"/>
  </r>
  <r>
    <x v="103"/>
    <x v="3"/>
    <n v="9.4E-2"/>
  </r>
  <r>
    <x v="103"/>
    <x v="4"/>
    <n v="0.113"/>
  </r>
  <r>
    <x v="103"/>
    <x v="5"/>
    <n v="0.13400000000000001"/>
  </r>
  <r>
    <x v="103"/>
    <x v="6"/>
    <n v="0.158"/>
  </r>
  <r>
    <x v="103"/>
    <x v="7"/>
    <n v="0.14899999999999999"/>
  </r>
  <r>
    <x v="103"/>
    <x v="8"/>
    <n v="0.17799999999999999"/>
  </r>
  <r>
    <x v="103"/>
    <x v="9"/>
    <n v="0.20100000000000001"/>
  </r>
  <r>
    <x v="103"/>
    <x v="10"/>
    <n v="0.23100000000000001"/>
  </r>
  <r>
    <x v="103"/>
    <x v="11"/>
    <n v="0.26200000000000001"/>
  </r>
  <r>
    <x v="103"/>
    <x v="12"/>
    <n v="0.30599999999999999"/>
  </r>
  <r>
    <x v="103"/>
    <x v="13"/>
    <n v="0.34599999999999997"/>
  </r>
  <r>
    <x v="103"/>
    <x v="14"/>
    <n v="0.38200000000000001"/>
  </r>
  <r>
    <x v="103"/>
    <x v="15"/>
    <n v="0.46600000000000003"/>
  </r>
  <r>
    <x v="103"/>
    <x v="16"/>
    <n v="0.52700000000000002"/>
  </r>
  <r>
    <x v="103"/>
    <x v="17"/>
    <n v="0.65200000000000002"/>
  </r>
  <r>
    <x v="103"/>
    <x v="18"/>
    <n v="0.69299999999999995"/>
  </r>
  <r>
    <x v="103"/>
    <x v="19"/>
    <n v="0.75600000000000001"/>
  </r>
  <r>
    <x v="103"/>
    <x v="20"/>
    <n v="0.80100000000000005"/>
  </r>
  <r>
    <x v="103"/>
    <x v="21"/>
    <n v="0.76700000000000002"/>
  </r>
  <r>
    <x v="103"/>
    <x v="22"/>
    <n v="0.82799999999999996"/>
  </r>
  <r>
    <x v="103"/>
    <x v="23"/>
    <n v="0.89"/>
  </r>
  <r>
    <x v="103"/>
    <x v="24"/>
    <n v="1.0760000000000001"/>
  </r>
  <r>
    <x v="103"/>
    <x v="25"/>
    <n v="0.99199999999999999"/>
  </r>
  <r>
    <x v="103"/>
    <x v="26"/>
    <n v="1.3029999999999999"/>
  </r>
  <r>
    <x v="103"/>
    <x v="27"/>
    <n v="1.542"/>
  </r>
  <r>
    <x v="103"/>
    <x v="28"/>
    <n v="1.8919999999999999"/>
  </r>
  <r>
    <x v="103"/>
    <x v="29"/>
    <n v="1.9850000000000001"/>
  </r>
  <r>
    <x v="103"/>
    <x v="30"/>
    <n v="2.1339999999999999"/>
  </r>
  <r>
    <x v="103"/>
    <x v="31"/>
    <n v="2.0499999999999998"/>
  </r>
  <r>
    <x v="103"/>
    <x v="32"/>
    <n v="2.11"/>
  </r>
  <r>
    <x v="103"/>
    <x v="33"/>
    <n v="2.2490000000000001"/>
  </r>
  <r>
    <x v="103"/>
    <x v="34"/>
    <n v="2.4049999999999998"/>
  </r>
  <r>
    <x v="103"/>
    <x v="35"/>
    <n v="2.5649999999999999"/>
  </r>
  <r>
    <x v="103"/>
    <x v="36"/>
    <n v="2.7509999999999999"/>
  </r>
  <r>
    <x v="103"/>
    <x v="37"/>
    <n v="2.968"/>
  </r>
  <r>
    <x v="103"/>
    <x v="38"/>
    <n v="3.2130000000000001"/>
  </r>
  <r>
    <x v="103"/>
    <x v="39"/>
    <n v="3.476"/>
  </r>
  <r>
    <x v="104"/>
    <x v="0"/>
    <n v="1.6850000000000001"/>
  </r>
  <r>
    <x v="104"/>
    <x v="1"/>
    <n v="1.393"/>
  </r>
  <r>
    <x v="104"/>
    <x v="2"/>
    <n v="1.2470000000000001"/>
  </r>
  <r>
    <x v="104"/>
    <x v="3"/>
    <n v="1.222"/>
  </r>
  <r>
    <x v="104"/>
    <x v="4"/>
    <n v="1.2170000000000001"/>
  </r>
  <r>
    <x v="104"/>
    <x v="5"/>
    <n v="1.2270000000000001"/>
  </r>
  <r>
    <x v="104"/>
    <x v="6"/>
    <n v="1.6950000000000001"/>
  </r>
  <r>
    <x v="104"/>
    <x v="7"/>
    <n v="1.964"/>
  </r>
  <r>
    <x v="104"/>
    <x v="8"/>
    <n v="1.9670000000000001"/>
  </r>
  <r>
    <x v="104"/>
    <x v="9"/>
    <n v="2.0219999999999998"/>
  </r>
  <r>
    <x v="104"/>
    <x v="10"/>
    <n v="2.7519999999999998"/>
  </r>
  <r>
    <x v="104"/>
    <x v="11"/>
    <n v="2.7810000000000001"/>
  </r>
  <r>
    <x v="104"/>
    <x v="12"/>
    <n v="2.8759999999999999"/>
  </r>
  <r>
    <x v="104"/>
    <x v="13"/>
    <n v="2.87"/>
  </r>
  <r>
    <x v="104"/>
    <x v="14"/>
    <n v="2.157"/>
  </r>
  <r>
    <x v="104"/>
    <x v="15"/>
    <n v="2.8170000000000002"/>
  </r>
  <r>
    <x v="104"/>
    <x v="16"/>
    <n v="2.88"/>
  </r>
  <r>
    <x v="104"/>
    <x v="17"/>
    <n v="2.7559999999999998"/>
  </r>
  <r>
    <x v="104"/>
    <x v="18"/>
    <n v="2.92"/>
  </r>
  <r>
    <x v="104"/>
    <x v="19"/>
    <n v="2.9380000000000002"/>
  </r>
  <r>
    <x v="104"/>
    <x v="20"/>
    <n v="2.6629999999999998"/>
  </r>
  <r>
    <x v="104"/>
    <x v="21"/>
    <n v="3.02"/>
  </r>
  <r>
    <x v="104"/>
    <x v="22"/>
    <n v="3.2"/>
  </r>
  <r>
    <x v="104"/>
    <x v="23"/>
    <n v="4.2300000000000004"/>
  </r>
  <r>
    <x v="104"/>
    <x v="24"/>
    <n v="4.9889999999999999"/>
  </r>
  <r>
    <x v="104"/>
    <x v="25"/>
    <n v="5.4960000000000004"/>
  </r>
  <r>
    <x v="104"/>
    <x v="26"/>
    <n v="6.1280000000000001"/>
  </r>
  <r>
    <x v="104"/>
    <x v="27"/>
    <n v="7.1559999999999997"/>
  </r>
  <r>
    <x v="104"/>
    <x v="28"/>
    <n v="8.7789999999999999"/>
  </r>
  <r>
    <x v="104"/>
    <x v="29"/>
    <n v="8.9879999999999995"/>
  </r>
  <r>
    <x v="104"/>
    <x v="30"/>
    <n v="9.4320000000000004"/>
  </r>
  <r>
    <x v="104"/>
    <x v="31"/>
    <n v="10.673"/>
  </r>
  <r>
    <x v="104"/>
    <x v="32"/>
    <n v="10.254"/>
  </r>
  <r>
    <x v="104"/>
    <x v="33"/>
    <n v="10.882"/>
  </r>
  <r>
    <x v="104"/>
    <x v="34"/>
    <n v="12.042999999999999"/>
  </r>
  <r>
    <x v="104"/>
    <x v="35"/>
    <n v="13.074"/>
  </r>
  <r>
    <x v="104"/>
    <x v="36"/>
    <n v="14.218"/>
  </r>
  <r>
    <x v="104"/>
    <x v="37"/>
    <n v="15.477"/>
  </r>
  <r>
    <x v="104"/>
    <x v="38"/>
    <n v="16.898"/>
  </r>
  <r>
    <x v="104"/>
    <x v="39"/>
    <n v="18.437999999999999"/>
  </r>
  <r>
    <x v="105"/>
    <x v="0"/>
    <s v="n/a"/>
  </r>
  <r>
    <x v="105"/>
    <x v="1"/>
    <s v="n/a"/>
  </r>
  <r>
    <x v="105"/>
    <x v="2"/>
    <s v="n/a"/>
  </r>
  <r>
    <x v="105"/>
    <x v="3"/>
    <s v="n/a"/>
  </r>
  <r>
    <x v="105"/>
    <x v="4"/>
    <s v="n/a"/>
  </r>
  <r>
    <x v="105"/>
    <x v="5"/>
    <s v="n/a"/>
  </r>
  <r>
    <x v="105"/>
    <x v="6"/>
    <s v="n/a"/>
  </r>
  <r>
    <x v="105"/>
    <x v="7"/>
    <s v="n/a"/>
  </r>
  <r>
    <x v="105"/>
    <x v="8"/>
    <s v="n/a"/>
  </r>
  <r>
    <x v="105"/>
    <x v="9"/>
    <s v="n/a"/>
  </r>
  <r>
    <x v="105"/>
    <x v="10"/>
    <s v="n/a"/>
  </r>
  <r>
    <x v="105"/>
    <x v="11"/>
    <s v="n/a"/>
  </r>
  <r>
    <x v="105"/>
    <x v="12"/>
    <s v="n/a"/>
  </r>
  <r>
    <x v="105"/>
    <x v="13"/>
    <s v="n/a"/>
  </r>
  <r>
    <x v="105"/>
    <x v="14"/>
    <s v="n/a"/>
  </r>
  <r>
    <x v="105"/>
    <x v="15"/>
    <n v="3.734"/>
  </r>
  <r>
    <x v="105"/>
    <x v="16"/>
    <n v="3.8079999999999998"/>
  </r>
  <r>
    <x v="105"/>
    <x v="17"/>
    <n v="3.77"/>
  </r>
  <r>
    <x v="105"/>
    <x v="18"/>
    <n v="3.9529999999999998"/>
  </r>
  <r>
    <x v="105"/>
    <x v="19"/>
    <n v="4.0549999999999997"/>
  </r>
  <r>
    <x v="105"/>
    <x v="20"/>
    <n v="4.0430000000000001"/>
  </r>
  <r>
    <x v="105"/>
    <x v="21"/>
    <n v="4.0259999999999998"/>
  </r>
  <r>
    <x v="105"/>
    <x v="22"/>
    <n v="4.3949999999999996"/>
  </r>
  <r>
    <x v="105"/>
    <x v="23"/>
    <n v="5.2469999999999999"/>
  </r>
  <r>
    <x v="105"/>
    <x v="24"/>
    <n v="5.8029999999999999"/>
  </r>
  <r>
    <x v="105"/>
    <x v="25"/>
    <n v="6.1390000000000002"/>
  </r>
  <r>
    <x v="105"/>
    <x v="26"/>
    <n v="6.5640000000000001"/>
  </r>
  <r>
    <x v="105"/>
    <x v="27"/>
    <n v="7.6929999999999996"/>
  </r>
  <r>
    <x v="105"/>
    <x v="28"/>
    <n v="8.7759999999999998"/>
  </r>
  <r>
    <x v="105"/>
    <x v="29"/>
    <n v="8.2959999999999994"/>
  </r>
  <r>
    <x v="105"/>
    <x v="30"/>
    <n v="8.57"/>
  </r>
  <r>
    <x v="105"/>
    <x v="31"/>
    <n v="9.3109999999999999"/>
  </r>
  <r>
    <x v="105"/>
    <x v="32"/>
    <n v="8.8870000000000005"/>
  </r>
  <r>
    <x v="105"/>
    <x v="33"/>
    <n v="9.6460000000000008"/>
  </r>
  <r>
    <x v="105"/>
    <x v="34"/>
    <n v="10.26"/>
  </r>
  <r>
    <x v="105"/>
    <x v="35"/>
    <n v="10.605"/>
  </r>
  <r>
    <x v="105"/>
    <x v="36"/>
    <n v="11.074"/>
  </r>
  <r>
    <x v="105"/>
    <x v="37"/>
    <n v="11.576000000000001"/>
  </r>
  <r>
    <x v="105"/>
    <x v="38"/>
    <n v="12.068"/>
  </r>
  <r>
    <x v="105"/>
    <x v="39"/>
    <n v="12.561999999999999"/>
  </r>
  <r>
    <x v="106"/>
    <x v="0"/>
    <s v="n/a"/>
  </r>
  <r>
    <x v="106"/>
    <x v="1"/>
    <s v="n/a"/>
  </r>
  <r>
    <x v="106"/>
    <x v="2"/>
    <s v="n/a"/>
  </r>
  <r>
    <x v="106"/>
    <x v="3"/>
    <s v="n/a"/>
  </r>
  <r>
    <x v="106"/>
    <x v="4"/>
    <s v="n/a"/>
  </r>
  <r>
    <x v="106"/>
    <x v="5"/>
    <s v="n/a"/>
  </r>
  <r>
    <x v="106"/>
    <x v="6"/>
    <s v="n/a"/>
  </r>
  <r>
    <x v="106"/>
    <x v="7"/>
    <s v="n/a"/>
  </r>
  <r>
    <x v="106"/>
    <x v="8"/>
    <s v="n/a"/>
  </r>
  <r>
    <x v="106"/>
    <x v="9"/>
    <s v="n/a"/>
  </r>
  <r>
    <x v="106"/>
    <x v="10"/>
    <s v="n/a"/>
  </r>
  <r>
    <x v="106"/>
    <x v="11"/>
    <s v="n/a"/>
  </r>
  <r>
    <x v="106"/>
    <x v="12"/>
    <s v="n/a"/>
  </r>
  <r>
    <x v="106"/>
    <x v="13"/>
    <s v="n/a"/>
  </r>
  <r>
    <x v="106"/>
    <x v="14"/>
    <s v="n/a"/>
  </r>
  <r>
    <x v="106"/>
    <x v="15"/>
    <s v="n/a"/>
  </r>
  <r>
    <x v="106"/>
    <x v="16"/>
    <s v="n/a"/>
  </r>
  <r>
    <x v="106"/>
    <x v="17"/>
    <n v="0.106"/>
  </r>
  <r>
    <x v="106"/>
    <x v="18"/>
    <n v="0.109"/>
  </r>
  <r>
    <x v="106"/>
    <x v="19"/>
    <n v="0.108"/>
  </r>
  <r>
    <x v="106"/>
    <x v="20"/>
    <n v="0.111"/>
  </r>
  <r>
    <x v="106"/>
    <x v="21"/>
    <n v="0.115"/>
  </r>
  <r>
    <x v="106"/>
    <x v="22"/>
    <n v="0.125"/>
  </r>
  <r>
    <x v="106"/>
    <x v="23"/>
    <n v="0.127"/>
  </r>
  <r>
    <x v="106"/>
    <x v="24"/>
    <n v="0.13100000000000001"/>
  </r>
  <r>
    <x v="106"/>
    <x v="25"/>
    <n v="0.13800000000000001"/>
  </r>
  <r>
    <x v="106"/>
    <x v="26"/>
    <n v="0.14399999999999999"/>
  </r>
  <r>
    <x v="106"/>
    <x v="27"/>
    <n v="0.15"/>
  </r>
  <r>
    <x v="106"/>
    <x v="28"/>
    <n v="0.153"/>
  </r>
  <r>
    <x v="106"/>
    <x v="29"/>
    <n v="0.152"/>
  </r>
  <r>
    <x v="106"/>
    <x v="30"/>
    <n v="0.16300000000000001"/>
  </r>
  <r>
    <x v="106"/>
    <x v="31"/>
    <n v="0.17100000000000001"/>
  </r>
  <r>
    <x v="106"/>
    <x v="32"/>
    <n v="0.17199999999999999"/>
  </r>
  <r>
    <x v="106"/>
    <x v="33"/>
    <n v="0.17499999999999999"/>
  </r>
  <r>
    <x v="106"/>
    <x v="34"/>
    <n v="0.183"/>
  </r>
  <r>
    <x v="106"/>
    <x v="35"/>
    <n v="0.188"/>
  </r>
  <r>
    <x v="106"/>
    <x v="36"/>
    <n v="0.193"/>
  </r>
  <r>
    <x v="106"/>
    <x v="37"/>
    <n v="0.19800000000000001"/>
  </r>
  <r>
    <x v="106"/>
    <x v="38"/>
    <n v="0.20200000000000001"/>
  </r>
  <r>
    <x v="106"/>
    <x v="39"/>
    <n v="0.20799999999999999"/>
  </r>
  <r>
    <x v="107"/>
    <x v="0"/>
    <s v="n/a"/>
  </r>
  <r>
    <x v="107"/>
    <x v="1"/>
    <s v="n/a"/>
  </r>
  <r>
    <x v="107"/>
    <x v="2"/>
    <s v="n/a"/>
  </r>
  <r>
    <x v="107"/>
    <x v="3"/>
    <s v="n/a"/>
  </r>
  <r>
    <x v="107"/>
    <x v="4"/>
    <s v="n/a"/>
  </r>
  <r>
    <x v="107"/>
    <x v="5"/>
    <s v="n/a"/>
  </r>
  <r>
    <x v="107"/>
    <x v="6"/>
    <s v="n/a"/>
  </r>
  <r>
    <x v="107"/>
    <x v="7"/>
    <s v="n/a"/>
  </r>
  <r>
    <x v="107"/>
    <x v="8"/>
    <s v="n/a"/>
  </r>
  <r>
    <x v="107"/>
    <x v="9"/>
    <s v="n/a"/>
  </r>
  <r>
    <x v="107"/>
    <x v="10"/>
    <n v="1.2130000000000001"/>
  </r>
  <r>
    <x v="107"/>
    <x v="11"/>
    <n v="1.39"/>
  </r>
  <r>
    <x v="107"/>
    <x v="12"/>
    <n v="1.464"/>
  </r>
  <r>
    <x v="107"/>
    <x v="13"/>
    <n v="1.25"/>
  </r>
  <r>
    <x v="107"/>
    <x v="14"/>
    <n v="1.3160000000000001"/>
  </r>
  <r>
    <x v="107"/>
    <x v="15"/>
    <n v="1.415"/>
  </r>
  <r>
    <x v="107"/>
    <x v="16"/>
    <n v="1.4430000000000001"/>
  </r>
  <r>
    <x v="107"/>
    <x v="17"/>
    <n v="1.4019999999999999"/>
  </r>
  <r>
    <x v="107"/>
    <x v="18"/>
    <n v="1.2190000000000001"/>
  </r>
  <r>
    <x v="107"/>
    <x v="19"/>
    <n v="1.1950000000000001"/>
  </r>
  <r>
    <x v="107"/>
    <x v="20"/>
    <n v="1.081"/>
  </r>
  <r>
    <x v="107"/>
    <x v="21"/>
    <n v="1.1220000000000001"/>
  </r>
  <r>
    <x v="107"/>
    <x v="22"/>
    <n v="1.1499999999999999"/>
  </r>
  <r>
    <x v="107"/>
    <x v="23"/>
    <n v="1.2849999999999999"/>
  </r>
  <r>
    <x v="107"/>
    <x v="24"/>
    <n v="1.4950000000000001"/>
  </r>
  <r>
    <x v="107"/>
    <x v="25"/>
    <n v="1.857"/>
  </r>
  <r>
    <x v="107"/>
    <x v="26"/>
    <n v="2.6989999999999998"/>
  </r>
  <r>
    <x v="107"/>
    <x v="27"/>
    <n v="2.8159999999999998"/>
  </r>
  <r>
    <x v="107"/>
    <x v="28"/>
    <n v="3.51"/>
  </r>
  <r>
    <x v="107"/>
    <x v="29"/>
    <n v="3.0329999999999999"/>
  </r>
  <r>
    <x v="107"/>
    <x v="30"/>
    <n v="3.52"/>
  </r>
  <r>
    <x v="107"/>
    <x v="31"/>
    <n v="4.1459999999999999"/>
  </r>
  <r>
    <x v="107"/>
    <x v="32"/>
    <n v="3.9620000000000002"/>
  </r>
  <r>
    <x v="107"/>
    <x v="33"/>
    <n v="4.1909999999999998"/>
  </r>
  <r>
    <x v="107"/>
    <x v="34"/>
    <n v="4.2859999999999996"/>
  </r>
  <r>
    <x v="107"/>
    <x v="35"/>
    <n v="4.4610000000000003"/>
  </r>
  <r>
    <x v="107"/>
    <x v="36"/>
    <n v="4.8259999999999996"/>
  </r>
  <r>
    <x v="107"/>
    <x v="37"/>
    <n v="5.3860000000000001"/>
  </r>
  <r>
    <x v="107"/>
    <x v="38"/>
    <n v="6.2279999999999998"/>
  </r>
  <r>
    <x v="107"/>
    <x v="39"/>
    <n v="6.5590000000000002"/>
  </r>
  <r>
    <x v="108"/>
    <x v="0"/>
    <n v="1.2729999999999999"/>
  </r>
  <r>
    <x v="108"/>
    <x v="1"/>
    <n v="1.2609999999999999"/>
  </r>
  <r>
    <x v="108"/>
    <x v="2"/>
    <n v="1.157"/>
  </r>
  <r>
    <x v="108"/>
    <x v="3"/>
    <n v="1.198"/>
  </r>
  <r>
    <x v="108"/>
    <x v="4"/>
    <n v="1.1599999999999999"/>
  </r>
  <r>
    <x v="108"/>
    <x v="5"/>
    <n v="1.0780000000000001"/>
  </r>
  <r>
    <x v="108"/>
    <x v="6"/>
    <n v="1.3580000000000001"/>
  </r>
  <r>
    <x v="108"/>
    <x v="7"/>
    <n v="1.8149999999999999"/>
  </r>
  <r>
    <x v="108"/>
    <x v="8"/>
    <n v="2.2010000000000001"/>
  </r>
  <r>
    <x v="108"/>
    <x v="9"/>
    <n v="2.302"/>
  </r>
  <r>
    <x v="108"/>
    <x v="10"/>
    <n v="2.5310000000000001"/>
  </r>
  <r>
    <x v="108"/>
    <x v="11"/>
    <n v="3.0179999999999998"/>
  </r>
  <r>
    <x v="108"/>
    <x v="12"/>
    <n v="3.1829999999999998"/>
  </r>
  <r>
    <x v="108"/>
    <x v="13"/>
    <n v="3.617"/>
  </r>
  <r>
    <x v="108"/>
    <x v="14"/>
    <n v="3.6480000000000001"/>
  </r>
  <r>
    <x v="108"/>
    <x v="15"/>
    <n v="4.218"/>
  </r>
  <r>
    <x v="108"/>
    <x v="16"/>
    <n v="4.4279999999999999"/>
  </r>
  <r>
    <x v="108"/>
    <x v="17"/>
    <n v="4.532"/>
  </r>
  <r>
    <x v="108"/>
    <x v="18"/>
    <n v="4.4089999999999998"/>
  </r>
  <r>
    <x v="108"/>
    <x v="19"/>
    <n v="4.4489999999999998"/>
  </r>
  <r>
    <x v="108"/>
    <x v="20"/>
    <n v="4.6630000000000003"/>
  </r>
  <r>
    <x v="108"/>
    <x v="21"/>
    <n v="4.6139999999999999"/>
  </r>
  <r>
    <x v="108"/>
    <x v="22"/>
    <n v="4.8410000000000002"/>
  </r>
  <r>
    <x v="108"/>
    <x v="23"/>
    <n v="5.8170000000000002"/>
  </r>
  <r>
    <x v="108"/>
    <x v="24"/>
    <n v="6.5789999999999997"/>
  </r>
  <r>
    <x v="108"/>
    <x v="25"/>
    <n v="6.4889999999999999"/>
  </r>
  <r>
    <x v="108"/>
    <x v="26"/>
    <n v="6.7320000000000002"/>
  </r>
  <r>
    <x v="108"/>
    <x v="27"/>
    <n v="7.7919999999999998"/>
  </r>
  <r>
    <x v="108"/>
    <x v="28"/>
    <n v="9.641"/>
  </r>
  <r>
    <x v="108"/>
    <x v="29"/>
    <n v="8.8350000000000009"/>
  </r>
  <r>
    <x v="108"/>
    <x v="30"/>
    <n v="9.7059999999999995"/>
  </r>
  <r>
    <x v="108"/>
    <x v="31"/>
    <n v="11.252000000000001"/>
  </r>
  <r>
    <x v="108"/>
    <x v="32"/>
    <n v="11.442"/>
  </r>
  <r>
    <x v="108"/>
    <x v="33"/>
    <n v="11.936999999999999"/>
  </r>
  <r>
    <x v="108"/>
    <x v="34"/>
    <n v="12.72"/>
  </r>
  <r>
    <x v="108"/>
    <x v="35"/>
    <n v="13.64"/>
  </r>
  <r>
    <x v="108"/>
    <x v="36"/>
    <n v="14.539"/>
  </r>
  <r>
    <x v="108"/>
    <x v="37"/>
    <n v="15.555999999999999"/>
  </r>
  <r>
    <x v="108"/>
    <x v="38"/>
    <n v="16.693999999999999"/>
  </r>
  <r>
    <x v="108"/>
    <x v="39"/>
    <n v="17.920000000000002"/>
  </r>
  <r>
    <x v="109"/>
    <x v="0"/>
    <n v="234.61799999999999"/>
  </r>
  <r>
    <x v="109"/>
    <x v="1"/>
    <n v="301.32799999999997"/>
  </r>
  <r>
    <x v="109"/>
    <x v="2"/>
    <n v="218.68"/>
  </r>
  <r>
    <x v="109"/>
    <x v="3"/>
    <n v="178.28200000000001"/>
  </r>
  <r>
    <x v="109"/>
    <x v="4"/>
    <n v="210.24600000000001"/>
  </r>
  <r>
    <x v="109"/>
    <x v="5"/>
    <n v="223.10400000000001"/>
  </r>
  <r>
    <x v="109"/>
    <x v="6"/>
    <n v="154.47"/>
  </r>
  <r>
    <x v="109"/>
    <x v="7"/>
    <n v="169.39699999999999"/>
  </r>
  <r>
    <x v="109"/>
    <x v="8"/>
    <n v="207.23500000000001"/>
  </r>
  <r>
    <x v="109"/>
    <x v="9"/>
    <n v="252.54900000000001"/>
  </r>
  <r>
    <x v="109"/>
    <x v="10"/>
    <n v="298.03699999999998"/>
  </r>
  <r>
    <x v="109"/>
    <x v="11"/>
    <n v="357.29199999999997"/>
  </r>
  <r>
    <x v="109"/>
    <x v="12"/>
    <n v="414.34800000000001"/>
  </r>
  <r>
    <x v="109"/>
    <x v="13"/>
    <n v="504.02199999999999"/>
  </r>
  <r>
    <x v="109"/>
    <x v="14"/>
    <n v="527.31600000000003"/>
  </r>
  <r>
    <x v="109"/>
    <x v="15"/>
    <n v="343.81400000000002"/>
  </r>
  <r>
    <x v="109"/>
    <x v="16"/>
    <n v="397.40199999999999"/>
  </r>
  <r>
    <x v="109"/>
    <x v="17"/>
    <n v="480.55700000000002"/>
  </r>
  <r>
    <x v="109"/>
    <x v="18"/>
    <n v="502.029"/>
  </r>
  <r>
    <x v="109"/>
    <x v="19"/>
    <n v="579.452"/>
  </r>
  <r>
    <x v="109"/>
    <x v="20"/>
    <n v="683.65"/>
  </r>
  <r>
    <x v="109"/>
    <x v="21"/>
    <n v="724.69100000000003"/>
  </r>
  <r>
    <x v="109"/>
    <x v="22"/>
    <n v="741.56299999999999"/>
  </r>
  <r>
    <x v="109"/>
    <x v="23"/>
    <n v="713.28300000000002"/>
  </r>
  <r>
    <x v="109"/>
    <x v="24"/>
    <n v="770.27"/>
  </r>
  <r>
    <x v="109"/>
    <x v="25"/>
    <n v="866.346"/>
  </r>
  <r>
    <x v="109"/>
    <x v="26"/>
    <n v="966.86699999999996"/>
  </r>
  <r>
    <x v="109"/>
    <x v="27"/>
    <n v="1043.472"/>
  </r>
  <r>
    <x v="109"/>
    <x v="28"/>
    <n v="1101.2739999999999"/>
  </r>
  <r>
    <x v="109"/>
    <x v="29"/>
    <n v="894.95"/>
  </r>
  <r>
    <x v="109"/>
    <x v="30"/>
    <n v="1051.1279999999999"/>
  </r>
  <r>
    <x v="109"/>
    <x v="31"/>
    <n v="1171.1849999999999"/>
  </r>
  <r>
    <x v="109"/>
    <x v="32"/>
    <n v="1185.6990000000001"/>
  </r>
  <r>
    <x v="109"/>
    <x v="33"/>
    <n v="1260.915"/>
  </r>
  <r>
    <x v="109"/>
    <x v="34"/>
    <n v="1295.8599999999999"/>
  </r>
  <r>
    <x v="109"/>
    <x v="35"/>
    <n v="1367.3009999999999"/>
  </r>
  <r>
    <x v="109"/>
    <x v="36"/>
    <n v="1436.559"/>
  </r>
  <r>
    <x v="109"/>
    <x v="37"/>
    <n v="1522.7529999999999"/>
  </r>
  <r>
    <x v="109"/>
    <x v="38"/>
    <n v="1612.788"/>
  </r>
  <r>
    <x v="109"/>
    <x v="39"/>
    <n v="1708.3040000000001"/>
  </r>
  <r>
    <x v="110"/>
    <x v="0"/>
    <s v="n/a"/>
  </r>
  <r>
    <x v="110"/>
    <x v="1"/>
    <s v="n/a"/>
  </r>
  <r>
    <x v="110"/>
    <x v="2"/>
    <s v="n/a"/>
  </r>
  <r>
    <x v="110"/>
    <x v="3"/>
    <s v="n/a"/>
  </r>
  <r>
    <x v="110"/>
    <x v="4"/>
    <s v="n/a"/>
  </r>
  <r>
    <x v="110"/>
    <x v="5"/>
    <s v="n/a"/>
  </r>
  <r>
    <x v="110"/>
    <x v="6"/>
    <s v="n/a"/>
  </r>
  <r>
    <x v="110"/>
    <x v="7"/>
    <s v="n/a"/>
  </r>
  <r>
    <x v="110"/>
    <x v="8"/>
    <s v="n/a"/>
  </r>
  <r>
    <x v="110"/>
    <x v="9"/>
    <s v="n/a"/>
  </r>
  <r>
    <x v="110"/>
    <x v="10"/>
    <s v="n/a"/>
  </r>
  <r>
    <x v="110"/>
    <x v="11"/>
    <s v="n/a"/>
  </r>
  <r>
    <x v="110"/>
    <x v="12"/>
    <s v="n/a"/>
  </r>
  <r>
    <x v="110"/>
    <x v="13"/>
    <s v="n/a"/>
  </r>
  <r>
    <x v="110"/>
    <x v="14"/>
    <s v="n/a"/>
  </r>
  <r>
    <x v="110"/>
    <x v="15"/>
    <n v="0.222"/>
  </r>
  <r>
    <x v="110"/>
    <x v="16"/>
    <n v="0.219"/>
  </r>
  <r>
    <x v="110"/>
    <x v="17"/>
    <n v="0.20699999999999999"/>
  </r>
  <r>
    <x v="110"/>
    <x v="18"/>
    <n v="0.22"/>
  </r>
  <r>
    <x v="110"/>
    <x v="19"/>
    <n v="0.221"/>
  </r>
  <r>
    <x v="110"/>
    <x v="20"/>
    <n v="0.23300000000000001"/>
  </r>
  <r>
    <x v="110"/>
    <x v="21"/>
    <n v="0.24"/>
  </r>
  <r>
    <x v="110"/>
    <x v="22"/>
    <n v="0.24199999999999999"/>
  </r>
  <r>
    <x v="110"/>
    <x v="23"/>
    <n v="0.245"/>
  </r>
  <r>
    <x v="110"/>
    <x v="24"/>
    <n v="0.24"/>
  </r>
  <r>
    <x v="110"/>
    <x v="25"/>
    <n v="0.25"/>
  </r>
  <r>
    <x v="110"/>
    <x v="26"/>
    <n v="0.253"/>
  </r>
  <r>
    <x v="110"/>
    <x v="27"/>
    <n v="0.25600000000000001"/>
  </r>
  <r>
    <x v="110"/>
    <x v="28"/>
    <n v="0.26200000000000001"/>
  </r>
  <r>
    <x v="110"/>
    <x v="29"/>
    <n v="0.27700000000000002"/>
  </r>
  <r>
    <x v="110"/>
    <x v="30"/>
    <n v="0.29399999999999998"/>
  </r>
  <r>
    <x v="110"/>
    <x v="31"/>
    <n v="0.31"/>
  </r>
  <r>
    <x v="110"/>
    <x v="32"/>
    <n v="0.32600000000000001"/>
  </r>
  <r>
    <x v="110"/>
    <x v="33"/>
    <n v="0.33300000000000002"/>
  </r>
  <r>
    <x v="110"/>
    <x v="34"/>
    <n v="0.33900000000000002"/>
  </r>
  <r>
    <x v="110"/>
    <x v="35"/>
    <n v="0.34499999999999997"/>
  </r>
  <r>
    <x v="110"/>
    <x v="36"/>
    <n v="0.35199999999999998"/>
  </r>
  <r>
    <x v="110"/>
    <x v="37"/>
    <n v="0.36"/>
  </r>
  <r>
    <x v="110"/>
    <x v="38"/>
    <n v="0.36799999999999999"/>
  </r>
  <r>
    <x v="110"/>
    <x v="39"/>
    <n v="0.376"/>
  </r>
  <r>
    <x v="111"/>
    <x v="0"/>
    <s v="n/a"/>
  </r>
  <r>
    <x v="111"/>
    <x v="1"/>
    <s v="n/a"/>
  </r>
  <r>
    <x v="111"/>
    <x v="2"/>
    <s v="n/a"/>
  </r>
  <r>
    <x v="111"/>
    <x v="3"/>
    <s v="n/a"/>
  </r>
  <r>
    <x v="111"/>
    <x v="4"/>
    <s v="n/a"/>
  </r>
  <r>
    <x v="111"/>
    <x v="5"/>
    <s v="n/a"/>
  </r>
  <r>
    <x v="111"/>
    <x v="6"/>
    <s v="n/a"/>
  </r>
  <r>
    <x v="111"/>
    <x v="7"/>
    <s v="n/a"/>
  </r>
  <r>
    <x v="111"/>
    <x v="8"/>
    <s v="n/a"/>
  </r>
  <r>
    <x v="111"/>
    <x v="9"/>
    <s v="n/a"/>
  </r>
  <r>
    <x v="111"/>
    <x v="10"/>
    <s v="n/a"/>
  </r>
  <r>
    <x v="111"/>
    <x v="11"/>
    <s v="n/a"/>
  </r>
  <r>
    <x v="111"/>
    <x v="12"/>
    <n v="0.86399999999999999"/>
  </r>
  <r>
    <x v="111"/>
    <x v="13"/>
    <n v="1.1100000000000001"/>
  </r>
  <r>
    <x v="111"/>
    <x v="14"/>
    <n v="1.1579999999999999"/>
  </r>
  <r>
    <x v="111"/>
    <x v="15"/>
    <n v="1.4410000000000001"/>
  </r>
  <r>
    <x v="111"/>
    <x v="16"/>
    <n v="1.694"/>
  </r>
  <r>
    <x v="111"/>
    <x v="17"/>
    <n v="1.9279999999999999"/>
  </r>
  <r>
    <x v="111"/>
    <x v="18"/>
    <n v="1.6970000000000001"/>
  </r>
  <r>
    <x v="111"/>
    <x v="19"/>
    <n v="1.1719999999999999"/>
  </r>
  <r>
    <x v="111"/>
    <x v="20"/>
    <n v="1.3149999999999999"/>
  </r>
  <r>
    <x v="111"/>
    <x v="21"/>
    <n v="1.4810000000000001"/>
  </r>
  <r>
    <x v="111"/>
    <x v="22"/>
    <n v="1.6619999999999999"/>
  </r>
  <r>
    <x v="111"/>
    <x v="23"/>
    <n v="1.9810000000000001"/>
  </r>
  <r>
    <x v="111"/>
    <x v="24"/>
    <n v="2.5979999999999999"/>
  </r>
  <r>
    <x v="111"/>
    <x v="25"/>
    <n v="2.988"/>
  </r>
  <r>
    <x v="111"/>
    <x v="26"/>
    <n v="3.4079999999999999"/>
  </r>
  <r>
    <x v="111"/>
    <x v="27"/>
    <n v="4.4009999999999998"/>
  </r>
  <r>
    <x v="111"/>
    <x v="28"/>
    <n v="6.0549999999999997"/>
  </r>
  <r>
    <x v="111"/>
    <x v="29"/>
    <n v="5.4379999999999997"/>
  </r>
  <r>
    <x v="111"/>
    <x v="30"/>
    <n v="5.8129999999999997"/>
  </r>
  <r>
    <x v="111"/>
    <x v="31"/>
    <n v="7.0179999999999998"/>
  </r>
  <r>
    <x v="111"/>
    <x v="32"/>
    <n v="7.2830000000000004"/>
  </r>
  <r>
    <x v="111"/>
    <x v="33"/>
    <n v="7.9690000000000003"/>
  </r>
  <r>
    <x v="111"/>
    <x v="34"/>
    <n v="7.7439999999999998"/>
  </r>
  <r>
    <x v="111"/>
    <x v="35"/>
    <n v="8.1140000000000008"/>
  </r>
  <r>
    <x v="111"/>
    <x v="36"/>
    <n v="8.6590000000000007"/>
  </r>
  <r>
    <x v="111"/>
    <x v="37"/>
    <n v="9.2370000000000001"/>
  </r>
  <r>
    <x v="111"/>
    <x v="38"/>
    <n v="9.8390000000000004"/>
  </r>
  <r>
    <x v="111"/>
    <x v="39"/>
    <n v="10.516999999999999"/>
  </r>
  <r>
    <x v="112"/>
    <x v="0"/>
    <n v="2.7280000000000002"/>
  </r>
  <r>
    <x v="112"/>
    <x v="1"/>
    <n v="2.8540000000000001"/>
  </r>
  <r>
    <x v="112"/>
    <x v="2"/>
    <n v="2.9630000000000001"/>
  </r>
  <r>
    <x v="112"/>
    <x v="3"/>
    <n v="3.0710000000000002"/>
  </r>
  <r>
    <x v="112"/>
    <x v="4"/>
    <n v="2.8370000000000002"/>
  </r>
  <r>
    <x v="112"/>
    <x v="5"/>
    <n v="3.294"/>
  </r>
  <r>
    <x v="112"/>
    <x v="6"/>
    <n v="3.6360000000000001"/>
  </r>
  <r>
    <x v="112"/>
    <x v="7"/>
    <n v="4.0860000000000003"/>
  </r>
  <r>
    <x v="112"/>
    <x v="8"/>
    <n v="4.1040000000000001"/>
  </r>
  <r>
    <x v="112"/>
    <x v="9"/>
    <n v="4.2750000000000004"/>
  </r>
  <r>
    <x v="112"/>
    <x v="10"/>
    <n v="2.6779999999999999"/>
  </r>
  <r>
    <x v="112"/>
    <x v="11"/>
    <n v="2.8210000000000002"/>
  </r>
  <r>
    <x v="112"/>
    <x v="12"/>
    <n v="1.5660000000000001"/>
  </r>
  <r>
    <x v="112"/>
    <x v="13"/>
    <n v="0.77200000000000002"/>
  </r>
  <r>
    <x v="112"/>
    <x v="14"/>
    <n v="0.92600000000000005"/>
  </r>
  <r>
    <x v="112"/>
    <x v="15"/>
    <n v="1.452"/>
  </r>
  <r>
    <x v="112"/>
    <x v="16"/>
    <n v="1.3460000000000001"/>
  </r>
  <r>
    <x v="112"/>
    <x v="17"/>
    <n v="1.181"/>
  </r>
  <r>
    <x v="112"/>
    <x v="18"/>
    <n v="1.1240000000000001"/>
  </r>
  <r>
    <x v="112"/>
    <x v="19"/>
    <n v="1.0569999999999999"/>
  </r>
  <r>
    <x v="112"/>
    <x v="20"/>
    <n v="1.137"/>
  </r>
  <r>
    <x v="112"/>
    <x v="21"/>
    <n v="1.268"/>
  </r>
  <r>
    <x v="112"/>
    <x v="22"/>
    <n v="1.397"/>
  </r>
  <r>
    <x v="112"/>
    <x v="23"/>
    <n v="1.595"/>
  </r>
  <r>
    <x v="112"/>
    <x v="24"/>
    <n v="1.99"/>
  </r>
  <r>
    <x v="112"/>
    <x v="25"/>
    <n v="2.524"/>
  </r>
  <r>
    <x v="112"/>
    <x v="26"/>
    <n v="3.4209999999999998"/>
  </r>
  <r>
    <x v="112"/>
    <x v="27"/>
    <n v="4.2350000000000003"/>
  </r>
  <r>
    <x v="112"/>
    <x v="28"/>
    <n v="5.6070000000000002"/>
  </r>
  <r>
    <x v="112"/>
    <x v="29"/>
    <n v="4.5839999999999996"/>
  </r>
  <r>
    <x v="112"/>
    <x v="30"/>
    <n v="6.1970000000000001"/>
  </r>
  <r>
    <x v="112"/>
    <x v="31"/>
    <n v="8.7609999999999992"/>
  </r>
  <r>
    <x v="112"/>
    <x v="32"/>
    <n v="10.321999999999999"/>
  </r>
  <r>
    <x v="112"/>
    <x v="33"/>
    <n v="11.516"/>
  </r>
  <r>
    <x v="112"/>
    <x v="34"/>
    <n v="11.725"/>
  </r>
  <r>
    <x v="112"/>
    <x v="35"/>
    <n v="12.222"/>
  </r>
  <r>
    <x v="112"/>
    <x v="36"/>
    <n v="12.976000000000001"/>
  </r>
  <r>
    <x v="112"/>
    <x v="37"/>
    <n v="14.111000000000001"/>
  </r>
  <r>
    <x v="112"/>
    <x v="38"/>
    <n v="15.287000000000001"/>
  </r>
  <r>
    <x v="112"/>
    <x v="39"/>
    <n v="16.399000000000001"/>
  </r>
  <r>
    <x v="113"/>
    <x v="0"/>
    <s v="n/a"/>
  </r>
  <r>
    <x v="113"/>
    <x v="1"/>
    <s v="n/a"/>
  </r>
  <r>
    <x v="113"/>
    <x v="2"/>
    <s v="n/a"/>
  </r>
  <r>
    <x v="113"/>
    <x v="3"/>
    <s v="n/a"/>
  </r>
  <r>
    <x v="113"/>
    <x v="4"/>
    <s v="n/a"/>
  </r>
  <r>
    <x v="113"/>
    <x v="5"/>
    <s v="n/a"/>
  </r>
  <r>
    <x v="113"/>
    <x v="6"/>
    <s v="n/a"/>
  </r>
  <r>
    <x v="113"/>
    <x v="7"/>
    <s v="n/a"/>
  </r>
  <r>
    <x v="113"/>
    <x v="8"/>
    <s v="n/a"/>
  </r>
  <r>
    <x v="113"/>
    <x v="9"/>
    <s v="n/a"/>
  </r>
  <r>
    <x v="113"/>
    <x v="10"/>
    <s v="n/a"/>
  </r>
  <r>
    <x v="113"/>
    <x v="11"/>
    <s v="n/a"/>
  </r>
  <r>
    <x v="113"/>
    <x v="12"/>
    <s v="n/a"/>
  </r>
  <r>
    <x v="113"/>
    <x v="13"/>
    <s v="n/a"/>
  </r>
  <r>
    <x v="113"/>
    <x v="14"/>
    <s v="n/a"/>
  </r>
  <r>
    <x v="113"/>
    <x v="15"/>
    <s v="n/a"/>
  </r>
  <r>
    <x v="113"/>
    <x v="16"/>
    <s v="n/a"/>
  </r>
  <r>
    <x v="113"/>
    <x v="17"/>
    <s v="n/a"/>
  </r>
  <r>
    <x v="113"/>
    <x v="18"/>
    <s v="n/a"/>
  </r>
  <r>
    <x v="113"/>
    <x v="19"/>
    <s v="n/a"/>
  </r>
  <r>
    <x v="113"/>
    <x v="20"/>
    <s v="n/a"/>
  </r>
  <r>
    <x v="113"/>
    <x v="21"/>
    <n v="1.1599999999999999"/>
  </r>
  <r>
    <x v="113"/>
    <x v="22"/>
    <n v="1.2849999999999999"/>
  </r>
  <r>
    <x v="113"/>
    <x v="23"/>
    <n v="1.708"/>
  </r>
  <r>
    <x v="113"/>
    <x v="24"/>
    <n v="2.0760000000000001"/>
  </r>
  <r>
    <x v="113"/>
    <x v="25"/>
    <n v="2.2610000000000001"/>
  </r>
  <r>
    <x v="113"/>
    <x v="26"/>
    <n v="2.698"/>
  </r>
  <r>
    <x v="113"/>
    <x v="27"/>
    <n v="3.6739999999999999"/>
  </r>
  <r>
    <x v="113"/>
    <x v="28"/>
    <n v="4.5410000000000004"/>
  </r>
  <r>
    <x v="113"/>
    <x v="29"/>
    <n v="4.1520000000000001"/>
  </r>
  <r>
    <x v="113"/>
    <x v="30"/>
    <n v="4.1180000000000003"/>
  </r>
  <r>
    <x v="113"/>
    <x v="31"/>
    <n v="4.5"/>
  </r>
  <r>
    <x v="113"/>
    <x v="32"/>
    <n v="4.048"/>
  </r>
  <r>
    <x v="113"/>
    <x v="33"/>
    <n v="4.431"/>
  </r>
  <r>
    <x v="113"/>
    <x v="34"/>
    <n v="4.66"/>
  </r>
  <r>
    <x v="113"/>
    <x v="35"/>
    <n v="4.9530000000000003"/>
  </r>
  <r>
    <x v="113"/>
    <x v="36"/>
    <n v="5.2279999999999998"/>
  </r>
  <r>
    <x v="113"/>
    <x v="37"/>
    <n v="5.5529999999999999"/>
  </r>
  <r>
    <x v="113"/>
    <x v="38"/>
    <n v="5.9219999999999997"/>
  </r>
  <r>
    <x v="113"/>
    <x v="39"/>
    <n v="6.2930000000000001"/>
  </r>
  <r>
    <x v="114"/>
    <x v="0"/>
    <n v="21.021000000000001"/>
  </r>
  <r>
    <x v="114"/>
    <x v="1"/>
    <n v="17.067"/>
  </r>
  <r>
    <x v="114"/>
    <x v="2"/>
    <n v="17.227"/>
  </r>
  <r>
    <x v="114"/>
    <x v="3"/>
    <n v="15.571999999999999"/>
  </r>
  <r>
    <x v="114"/>
    <x v="4"/>
    <n v="14.242000000000001"/>
  </r>
  <r>
    <x v="114"/>
    <x v="5"/>
    <n v="14.375"/>
  </r>
  <r>
    <x v="114"/>
    <x v="6"/>
    <n v="18.981999999999999"/>
  </r>
  <r>
    <x v="114"/>
    <x v="7"/>
    <n v="20.937999999999999"/>
  </r>
  <r>
    <x v="114"/>
    <x v="8"/>
    <n v="24.794"/>
  </r>
  <r>
    <x v="114"/>
    <x v="9"/>
    <n v="25.518999999999998"/>
  </r>
  <r>
    <x v="114"/>
    <x v="10"/>
    <n v="28.838999999999999"/>
  </r>
  <r>
    <x v="114"/>
    <x v="11"/>
    <n v="31.013999999999999"/>
  </r>
  <r>
    <x v="114"/>
    <x v="12"/>
    <n v="32.042999999999999"/>
  </r>
  <r>
    <x v="114"/>
    <x v="13"/>
    <n v="30.138000000000002"/>
  </r>
  <r>
    <x v="114"/>
    <x v="14"/>
    <n v="34.085999999999999"/>
  </r>
  <r>
    <x v="114"/>
    <x v="15"/>
    <n v="37.183"/>
  </r>
  <r>
    <x v="114"/>
    <x v="16"/>
    <n v="41.384"/>
  </r>
  <r>
    <x v="114"/>
    <x v="17"/>
    <n v="37.262999999999998"/>
  </r>
  <r>
    <x v="114"/>
    <x v="18"/>
    <n v="40.021999999999998"/>
  </r>
  <r>
    <x v="114"/>
    <x v="19"/>
    <n v="39.734000000000002"/>
  </r>
  <r>
    <x v="114"/>
    <x v="20"/>
    <n v="37.021999999999998"/>
  </r>
  <r>
    <x v="114"/>
    <x v="21"/>
    <n v="37.725000000000001"/>
  </r>
  <r>
    <x v="114"/>
    <x v="22"/>
    <n v="40.417999999999999"/>
  </r>
  <r>
    <x v="114"/>
    <x v="23"/>
    <n v="49.823"/>
  </r>
  <r>
    <x v="114"/>
    <x v="24"/>
    <n v="56.948"/>
  </r>
  <r>
    <x v="114"/>
    <x v="25"/>
    <n v="59.524000000000001"/>
  </r>
  <r>
    <x v="114"/>
    <x v="26"/>
    <n v="65.64"/>
  </r>
  <r>
    <x v="114"/>
    <x v="27"/>
    <n v="75.222999999999999"/>
  </r>
  <r>
    <x v="114"/>
    <x v="28"/>
    <n v="88.879000000000005"/>
  </r>
  <r>
    <x v="114"/>
    <x v="29"/>
    <n v="90.906999999999996"/>
  </r>
  <r>
    <x v="114"/>
    <x v="30"/>
    <n v="90.771000000000001"/>
  </r>
  <r>
    <x v="114"/>
    <x v="31"/>
    <n v="99.210999999999999"/>
  </r>
  <r>
    <x v="114"/>
    <x v="32"/>
    <n v="95.903000000000006"/>
  </r>
  <r>
    <x v="114"/>
    <x v="33"/>
    <n v="103.824"/>
  </r>
  <r>
    <x v="114"/>
    <x v="34"/>
    <n v="112.55200000000001"/>
  </r>
  <r>
    <x v="114"/>
    <x v="35"/>
    <n v="121.88500000000001"/>
  </r>
  <r>
    <x v="114"/>
    <x v="36"/>
    <n v="131.797"/>
  </r>
  <r>
    <x v="114"/>
    <x v="37"/>
    <n v="141.84200000000001"/>
  </r>
  <r>
    <x v="114"/>
    <x v="38"/>
    <n v="152.77000000000001"/>
  </r>
  <r>
    <x v="114"/>
    <x v="39"/>
    <n v="164.535"/>
  </r>
  <r>
    <x v="115"/>
    <x v="0"/>
    <n v="4.6150000000000002"/>
  </r>
  <r>
    <x v="115"/>
    <x v="1"/>
    <n v="3.585"/>
  </r>
  <r>
    <x v="115"/>
    <x v="2"/>
    <n v="3.6619999999999999"/>
  </r>
  <r>
    <x v="115"/>
    <x v="3"/>
    <n v="3.28"/>
  </r>
  <r>
    <x v="115"/>
    <x v="4"/>
    <n v="3.4169999999999998"/>
  </r>
  <r>
    <x v="115"/>
    <x v="5"/>
    <n v="4.516"/>
  </r>
  <r>
    <x v="115"/>
    <x v="6"/>
    <n v="5.3010000000000002"/>
  </r>
  <r>
    <x v="115"/>
    <x v="7"/>
    <n v="2.395"/>
  </r>
  <r>
    <x v="115"/>
    <x v="8"/>
    <n v="2.105"/>
  </r>
  <r>
    <x v="115"/>
    <x v="9"/>
    <n v="2.1989999999999998"/>
  </r>
  <r>
    <x v="115"/>
    <x v="10"/>
    <n v="3.5289999999999999"/>
  </r>
  <r>
    <x v="115"/>
    <x v="11"/>
    <n v="2.7490000000000001"/>
  </r>
  <r>
    <x v="115"/>
    <x v="12"/>
    <n v="1.923"/>
  </r>
  <r>
    <x v="115"/>
    <x v="13"/>
    <n v="1.9630000000000001"/>
  </r>
  <r>
    <x v="115"/>
    <x v="14"/>
    <n v="2.206"/>
  </r>
  <r>
    <x v="115"/>
    <x v="15"/>
    <n v="2.2919999999999998"/>
  </r>
  <r>
    <x v="115"/>
    <x v="16"/>
    <n v="3.242"/>
  </r>
  <r>
    <x v="115"/>
    <x v="17"/>
    <n v="3.8090000000000002"/>
  </r>
  <r>
    <x v="115"/>
    <x v="18"/>
    <n v="4.3330000000000002"/>
  </r>
  <r>
    <x v="115"/>
    <x v="19"/>
    <n v="4.5670000000000002"/>
  </r>
  <r>
    <x v="115"/>
    <x v="20"/>
    <n v="4.1829999999999998"/>
  </r>
  <r>
    <x v="115"/>
    <x v="21"/>
    <n v="4.0739999999999998"/>
  </r>
  <r>
    <x v="115"/>
    <x v="22"/>
    <n v="4.2039999999999997"/>
  </r>
  <r>
    <x v="115"/>
    <x v="23"/>
    <n v="4.6660000000000004"/>
  </r>
  <r>
    <x v="115"/>
    <x v="24"/>
    <n v="5.6980000000000004"/>
  </r>
  <r>
    <x v="115"/>
    <x v="25"/>
    <n v="6.5789999999999997"/>
  </r>
  <r>
    <x v="115"/>
    <x v="26"/>
    <n v="7.2149999999999999"/>
  </r>
  <r>
    <x v="115"/>
    <x v="27"/>
    <n v="8.1210000000000004"/>
  </r>
  <r>
    <x v="115"/>
    <x v="28"/>
    <n v="9.9429999999999996"/>
  </r>
  <r>
    <x v="115"/>
    <x v="29"/>
    <n v="9.9670000000000005"/>
  </r>
  <r>
    <x v="115"/>
    <x v="30"/>
    <n v="9.5510000000000002"/>
  </r>
  <r>
    <x v="115"/>
    <x v="31"/>
    <n v="12.548"/>
  </r>
  <r>
    <x v="115"/>
    <x v="32"/>
    <n v="14.294"/>
  </r>
  <r>
    <x v="115"/>
    <x v="33"/>
    <n v="15.311"/>
  </r>
  <r>
    <x v="115"/>
    <x v="34"/>
    <n v="16.59"/>
  </r>
  <r>
    <x v="115"/>
    <x v="35"/>
    <n v="18.594999999999999"/>
  </r>
  <r>
    <x v="115"/>
    <x v="36"/>
    <n v="20.684000000000001"/>
  </r>
  <r>
    <x v="115"/>
    <x v="37"/>
    <n v="23.068999999999999"/>
  </r>
  <r>
    <x v="115"/>
    <x v="38"/>
    <n v="25.765000000000001"/>
  </r>
  <r>
    <x v="115"/>
    <x v="39"/>
    <n v="28.698"/>
  </r>
  <r>
    <x v="116"/>
    <x v="0"/>
    <s v="n/a"/>
  </r>
  <r>
    <x v="116"/>
    <x v="1"/>
    <s v="n/a"/>
  </r>
  <r>
    <x v="116"/>
    <x v="2"/>
    <s v="n/a"/>
  </r>
  <r>
    <x v="116"/>
    <x v="3"/>
    <s v="n/a"/>
  </r>
  <r>
    <x v="116"/>
    <x v="4"/>
    <s v="n/a"/>
  </r>
  <r>
    <x v="116"/>
    <x v="5"/>
    <s v="n/a"/>
  </r>
  <r>
    <x v="116"/>
    <x v="6"/>
    <s v="n/a"/>
  </r>
  <r>
    <x v="116"/>
    <x v="7"/>
    <s v="n/a"/>
  </r>
  <r>
    <x v="116"/>
    <x v="8"/>
    <s v="n/a"/>
  </r>
  <r>
    <x v="116"/>
    <x v="9"/>
    <s v="n/a"/>
  </r>
  <r>
    <x v="116"/>
    <x v="10"/>
    <s v="n/a"/>
  </r>
  <r>
    <x v="116"/>
    <x v="11"/>
    <s v="n/a"/>
  </r>
  <r>
    <x v="116"/>
    <x v="12"/>
    <s v="n/a"/>
  </r>
  <r>
    <x v="116"/>
    <x v="13"/>
    <s v="n/a"/>
  </r>
  <r>
    <x v="116"/>
    <x v="14"/>
    <s v="n/a"/>
  </r>
  <r>
    <x v="116"/>
    <x v="15"/>
    <s v="n/a"/>
  </r>
  <r>
    <x v="116"/>
    <x v="16"/>
    <s v="n/a"/>
  </r>
  <r>
    <x v="116"/>
    <x v="17"/>
    <s v="n/a"/>
  </r>
  <r>
    <x v="116"/>
    <x v="18"/>
    <n v="7.4539999999999997"/>
  </r>
  <r>
    <x v="116"/>
    <x v="19"/>
    <n v="9.7940000000000005"/>
  </r>
  <r>
    <x v="116"/>
    <x v="20"/>
    <n v="10.276999999999999"/>
  </r>
  <r>
    <x v="116"/>
    <x v="21"/>
    <n v="7.4749999999999996"/>
  </r>
  <r>
    <x v="116"/>
    <x v="22"/>
    <n v="7.8209999999999997"/>
  </r>
  <r>
    <x v="116"/>
    <x v="23"/>
    <n v="12.079000000000001"/>
  </r>
  <r>
    <x v="116"/>
    <x v="24"/>
    <n v="12.195"/>
  </r>
  <r>
    <x v="116"/>
    <x v="25"/>
    <n v="13.833"/>
  </r>
  <r>
    <x v="116"/>
    <x v="26"/>
    <n v="16.736000000000001"/>
  </r>
  <r>
    <x v="116"/>
    <x v="27"/>
    <n v="23.291"/>
  </r>
  <r>
    <x v="116"/>
    <x v="28"/>
    <n v="34.549999999999997"/>
  </r>
  <r>
    <x v="116"/>
    <x v="29"/>
    <n v="38.064999999999998"/>
  </r>
  <r>
    <x v="116"/>
    <x v="30"/>
    <n v="49.628"/>
  </r>
  <r>
    <x v="116"/>
    <x v="31"/>
    <n v="56.17"/>
  </r>
  <r>
    <x v="116"/>
    <x v="32"/>
    <n v="55.759"/>
  </r>
  <r>
    <x v="116"/>
    <x v="33"/>
    <n v="56.759"/>
  </r>
  <r>
    <x v="116"/>
    <x v="34"/>
    <n v="65.290999999999997"/>
  </r>
  <r>
    <x v="116"/>
    <x v="35"/>
    <n v="73.62"/>
  </r>
  <r>
    <x v="116"/>
    <x v="36"/>
    <n v="82.168000000000006"/>
  </r>
  <r>
    <x v="116"/>
    <x v="37"/>
    <n v="91.391999999999996"/>
  </r>
  <r>
    <x v="116"/>
    <x v="38"/>
    <n v="101.459"/>
  </r>
  <r>
    <x v="116"/>
    <x v="39"/>
    <n v="111.94199999999999"/>
  </r>
  <r>
    <x v="117"/>
    <x v="0"/>
    <s v="n/a"/>
  </r>
  <r>
    <x v="117"/>
    <x v="1"/>
    <s v="n/a"/>
  </r>
  <r>
    <x v="117"/>
    <x v="2"/>
    <s v="n/a"/>
  </r>
  <r>
    <x v="117"/>
    <x v="3"/>
    <s v="n/a"/>
  </r>
  <r>
    <x v="117"/>
    <x v="4"/>
    <s v="n/a"/>
  </r>
  <r>
    <x v="117"/>
    <x v="5"/>
    <s v="n/a"/>
  </r>
  <r>
    <x v="117"/>
    <x v="6"/>
    <s v="n/a"/>
  </r>
  <r>
    <x v="117"/>
    <x v="7"/>
    <s v="n/a"/>
  </r>
  <r>
    <x v="117"/>
    <x v="8"/>
    <s v="n/a"/>
  </r>
  <r>
    <x v="117"/>
    <x v="9"/>
    <s v="n/a"/>
  </r>
  <r>
    <x v="117"/>
    <x v="10"/>
    <n v="2.8380000000000001"/>
  </r>
  <r>
    <x v="117"/>
    <x v="11"/>
    <n v="2.8540000000000001"/>
  </r>
  <r>
    <x v="117"/>
    <x v="12"/>
    <n v="3.0139999999999998"/>
  </r>
  <r>
    <x v="117"/>
    <x v="13"/>
    <n v="2.891"/>
  </r>
  <r>
    <x v="117"/>
    <x v="14"/>
    <n v="3.254"/>
  </r>
  <r>
    <x v="117"/>
    <x v="15"/>
    <n v="3.5030000000000001"/>
  </r>
  <r>
    <x v="117"/>
    <x v="16"/>
    <n v="3.4940000000000002"/>
  </r>
  <r>
    <x v="117"/>
    <x v="17"/>
    <n v="3.6360000000000001"/>
  </r>
  <r>
    <x v="117"/>
    <x v="18"/>
    <n v="3.3969999999999998"/>
  </r>
  <r>
    <x v="117"/>
    <x v="19"/>
    <n v="3.3839999999999999"/>
  </r>
  <r>
    <x v="117"/>
    <x v="20"/>
    <n v="3.911"/>
  </r>
  <r>
    <x v="117"/>
    <x v="21"/>
    <n v="3.55"/>
  </r>
  <r>
    <x v="117"/>
    <x v="22"/>
    <n v="3.3690000000000002"/>
  </r>
  <r>
    <x v="117"/>
    <x v="23"/>
    <n v="4.9320000000000004"/>
  </r>
  <r>
    <x v="117"/>
    <x v="24"/>
    <n v="6.617"/>
  </r>
  <r>
    <x v="117"/>
    <x v="25"/>
    <n v="7.258"/>
  </r>
  <r>
    <x v="117"/>
    <x v="26"/>
    <n v="7.9779999999999998"/>
  </r>
  <r>
    <x v="117"/>
    <x v="27"/>
    <n v="8.8119999999999994"/>
  </r>
  <r>
    <x v="117"/>
    <x v="28"/>
    <n v="8.83"/>
  </r>
  <r>
    <x v="117"/>
    <x v="29"/>
    <n v="8.859"/>
  </r>
  <r>
    <x v="117"/>
    <x v="30"/>
    <n v="11.052"/>
  </r>
  <r>
    <x v="117"/>
    <x v="31"/>
    <n v="12.794"/>
  </r>
  <r>
    <x v="117"/>
    <x v="32"/>
    <n v="13.071999999999999"/>
  </r>
  <r>
    <x v="117"/>
    <x v="33"/>
    <n v="12.250999999999999"/>
  </r>
  <r>
    <x v="117"/>
    <x v="34"/>
    <n v="11.981999999999999"/>
  </r>
  <r>
    <x v="117"/>
    <x v="35"/>
    <n v="13.07"/>
  </r>
  <r>
    <x v="117"/>
    <x v="36"/>
    <n v="13.968"/>
  </r>
  <r>
    <x v="117"/>
    <x v="37"/>
    <n v="15.01"/>
  </r>
  <r>
    <x v="117"/>
    <x v="38"/>
    <n v="16.164000000000001"/>
  </r>
  <r>
    <x v="117"/>
    <x v="39"/>
    <n v="17.420000000000002"/>
  </r>
  <r>
    <x v="118"/>
    <x v="0"/>
    <n v="1.98"/>
  </r>
  <r>
    <x v="118"/>
    <x v="1"/>
    <n v="2.3149999999999999"/>
  </r>
  <r>
    <x v="118"/>
    <x v="2"/>
    <n v="2.34"/>
  </r>
  <r>
    <x v="118"/>
    <x v="3"/>
    <n v="2.56"/>
  </r>
  <r>
    <x v="118"/>
    <x v="4"/>
    <n v="2.7080000000000002"/>
  </r>
  <r>
    <x v="118"/>
    <x v="5"/>
    <n v="2.8119999999999998"/>
  </r>
  <r>
    <x v="118"/>
    <x v="6"/>
    <n v="3.06"/>
  </r>
  <r>
    <x v="118"/>
    <x v="7"/>
    <n v="3.1749999999999998"/>
  </r>
  <r>
    <x v="118"/>
    <x v="8"/>
    <n v="3.7429999999999999"/>
  </r>
  <r>
    <x v="118"/>
    <x v="9"/>
    <n v="3.7839999999999998"/>
  </r>
  <r>
    <x v="118"/>
    <x v="10"/>
    <n v="3.8940000000000001"/>
  </r>
  <r>
    <x v="118"/>
    <x v="11"/>
    <n v="4.2610000000000001"/>
  </r>
  <r>
    <x v="118"/>
    <x v="12"/>
    <n v="3.8719999999999999"/>
  </r>
  <r>
    <x v="118"/>
    <x v="13"/>
    <n v="4.1580000000000004"/>
  </r>
  <r>
    <x v="118"/>
    <x v="14"/>
    <n v="4.3440000000000003"/>
  </r>
  <r>
    <x v="118"/>
    <x v="15"/>
    <n v="4.7160000000000002"/>
  </r>
  <r>
    <x v="118"/>
    <x v="16"/>
    <n v="4.8609999999999998"/>
  </r>
  <r>
    <x v="118"/>
    <x v="17"/>
    <n v="5.2839999999999998"/>
  </r>
  <r>
    <x v="118"/>
    <x v="18"/>
    <n v="5.2530000000000001"/>
  </r>
  <r>
    <x v="118"/>
    <x v="19"/>
    <n v="5.4039999999999999"/>
  </r>
  <r>
    <x v="118"/>
    <x v="20"/>
    <n v="5.7309999999999999"/>
  </r>
  <r>
    <x v="118"/>
    <x v="21"/>
    <n v="5.891"/>
  </r>
  <r>
    <x v="118"/>
    <x v="22"/>
    <n v="5.976"/>
  </r>
  <r>
    <x v="118"/>
    <x v="23"/>
    <n v="6.3280000000000003"/>
  </r>
  <r>
    <x v="118"/>
    <x v="24"/>
    <n v="7.274"/>
  </r>
  <r>
    <x v="118"/>
    <x v="25"/>
    <n v="8.18"/>
  </r>
  <r>
    <x v="118"/>
    <x v="26"/>
    <n v="9.0440000000000005"/>
  </r>
  <r>
    <x v="118"/>
    <x v="27"/>
    <n v="10.324999999999999"/>
  </r>
  <r>
    <x v="118"/>
    <x v="28"/>
    <n v="12.545"/>
  </r>
  <r>
    <x v="118"/>
    <x v="29"/>
    <n v="12.855"/>
  </r>
  <r>
    <x v="118"/>
    <x v="30"/>
    <n v="16.001999999999999"/>
  </r>
  <r>
    <x v="118"/>
    <x v="31"/>
    <n v="19.010999999999999"/>
  </r>
  <r>
    <x v="118"/>
    <x v="32"/>
    <n v="18.852"/>
  </r>
  <r>
    <x v="118"/>
    <x v="33"/>
    <n v="19.242999999999999"/>
  </r>
  <r>
    <x v="118"/>
    <x v="34"/>
    <n v="19.637"/>
  </r>
  <r>
    <x v="118"/>
    <x v="35"/>
    <n v="21.234000000000002"/>
  </r>
  <r>
    <x v="118"/>
    <x v="36"/>
    <n v="22.89"/>
  </r>
  <r>
    <x v="118"/>
    <x v="37"/>
    <n v="24.530999999999999"/>
  </r>
  <r>
    <x v="118"/>
    <x v="38"/>
    <n v="26.341000000000001"/>
  </r>
  <r>
    <x v="118"/>
    <x v="39"/>
    <n v="28.085999999999999"/>
  </r>
  <r>
    <x v="119"/>
    <x v="0"/>
    <n v="188.024"/>
  </r>
  <r>
    <x v="119"/>
    <x v="1"/>
    <n v="158.643"/>
  </r>
  <r>
    <x v="119"/>
    <x v="2"/>
    <n v="153.69800000000001"/>
  </r>
  <r>
    <x v="119"/>
    <x v="3"/>
    <n v="149.63900000000001"/>
  </r>
  <r>
    <x v="119"/>
    <x v="4"/>
    <n v="139.28100000000001"/>
  </r>
  <r>
    <x v="119"/>
    <x v="5"/>
    <n v="141.30799999999999"/>
  </r>
  <r>
    <x v="119"/>
    <x v="6"/>
    <n v="196.93600000000001"/>
  </r>
  <r>
    <x v="119"/>
    <x v="7"/>
    <n v="241.215"/>
  </r>
  <r>
    <x v="119"/>
    <x v="8"/>
    <n v="257.97300000000001"/>
  </r>
  <r>
    <x v="119"/>
    <x v="9"/>
    <n v="254.18799999999999"/>
  </r>
  <r>
    <x v="119"/>
    <x v="10"/>
    <n v="313.63099999999997"/>
  </r>
  <r>
    <x v="119"/>
    <x v="11"/>
    <n v="323.04300000000001"/>
  </r>
  <r>
    <x v="119"/>
    <x v="12"/>
    <n v="357.53800000000001"/>
  </r>
  <r>
    <x v="119"/>
    <x v="13"/>
    <n v="347.70299999999997"/>
  </r>
  <r>
    <x v="119"/>
    <x v="14"/>
    <n v="373.49"/>
  </r>
  <r>
    <x v="119"/>
    <x v="15"/>
    <n v="444.96899999999999"/>
  </r>
  <r>
    <x v="119"/>
    <x v="16"/>
    <n v="443.65499999999997"/>
  </r>
  <r>
    <x v="119"/>
    <x v="17"/>
    <n v="410.661"/>
  </r>
  <r>
    <x v="119"/>
    <x v="18"/>
    <n v="427.83800000000002"/>
  </r>
  <r>
    <x v="119"/>
    <x v="19"/>
    <n v="437.17"/>
  </r>
  <r>
    <x v="119"/>
    <x v="20"/>
    <n v="409.803"/>
  </r>
  <r>
    <x v="119"/>
    <x v="21"/>
    <n v="426.45699999999999"/>
  </r>
  <r>
    <x v="119"/>
    <x v="22"/>
    <n v="466.12299999999999"/>
  </r>
  <r>
    <x v="119"/>
    <x v="23"/>
    <n v="572.01"/>
  </r>
  <r>
    <x v="119"/>
    <x v="24"/>
    <n v="646.91899999999998"/>
  </r>
  <r>
    <x v="119"/>
    <x v="25"/>
    <n v="673.52499999999998"/>
  </r>
  <r>
    <x v="119"/>
    <x v="26"/>
    <n v="720.04399999999998"/>
  </r>
  <r>
    <x v="119"/>
    <x v="27"/>
    <n v="834.346"/>
  </r>
  <r>
    <x v="119"/>
    <x v="28"/>
    <n v="935.70699999999999"/>
  </r>
  <r>
    <x v="119"/>
    <x v="29"/>
    <n v="860.26099999999997"/>
  </r>
  <r>
    <x v="119"/>
    <x v="30"/>
    <n v="837.94899999999996"/>
  </r>
  <r>
    <x v="119"/>
    <x v="31"/>
    <n v="894.57600000000002"/>
  </r>
  <r>
    <x v="119"/>
    <x v="32"/>
    <n v="823.59500000000003"/>
  </r>
  <r>
    <x v="119"/>
    <x v="33"/>
    <n v="853.80600000000004"/>
  </r>
  <r>
    <x v="119"/>
    <x v="34"/>
    <n v="880.39400000000001"/>
  </r>
  <r>
    <x v="119"/>
    <x v="35"/>
    <n v="891.54899999999998"/>
  </r>
  <r>
    <x v="119"/>
    <x v="36"/>
    <n v="918.08500000000004"/>
  </r>
  <r>
    <x v="119"/>
    <x v="37"/>
    <n v="951.24800000000005"/>
  </r>
  <r>
    <x v="119"/>
    <x v="38"/>
    <n v="986.36699999999996"/>
  </r>
  <r>
    <x v="119"/>
    <x v="39"/>
    <n v="1024.8710000000001"/>
  </r>
  <r>
    <x v="120"/>
    <x v="0"/>
    <n v="22.382999999999999"/>
  </r>
  <r>
    <x v="120"/>
    <x v="1"/>
    <n v="23.297000000000001"/>
  </r>
  <r>
    <x v="120"/>
    <x v="2"/>
    <n v="23.064"/>
  </r>
  <r>
    <x v="120"/>
    <x v="3"/>
    <n v="22.317"/>
  </r>
  <r>
    <x v="120"/>
    <x v="4"/>
    <n v="22.210999999999999"/>
  </r>
  <r>
    <x v="120"/>
    <x v="5"/>
    <n v="22.379000000000001"/>
  </r>
  <r>
    <x v="120"/>
    <x v="6"/>
    <n v="27.231999999999999"/>
  </r>
  <r>
    <x v="120"/>
    <x v="7"/>
    <n v="36.704999999999998"/>
  </r>
  <r>
    <x v="120"/>
    <x v="8"/>
    <n v="45.162999999999997"/>
  </r>
  <r>
    <x v="120"/>
    <x v="9"/>
    <n v="43.664000000000001"/>
  </r>
  <r>
    <x v="120"/>
    <x v="10"/>
    <n v="45.323999999999998"/>
  </r>
  <r>
    <x v="120"/>
    <x v="11"/>
    <n v="43.197000000000003"/>
  </r>
  <r>
    <x v="120"/>
    <x v="12"/>
    <n v="41.2"/>
  </r>
  <r>
    <x v="120"/>
    <x v="13"/>
    <n v="44.390999999999998"/>
  </r>
  <r>
    <x v="120"/>
    <x v="14"/>
    <n v="52.365000000000002"/>
  </r>
  <r>
    <x v="120"/>
    <x v="15"/>
    <n v="61.704000000000001"/>
  </r>
  <r>
    <x v="120"/>
    <x v="16"/>
    <n v="68.546000000000006"/>
  </r>
  <r>
    <x v="120"/>
    <x v="17"/>
    <n v="68.290999999999997"/>
  </r>
  <r>
    <x v="120"/>
    <x v="18"/>
    <n v="56.173999999999999"/>
  </r>
  <r>
    <x v="120"/>
    <x v="19"/>
    <n v="58.289000000000001"/>
  </r>
  <r>
    <x v="120"/>
    <x v="20"/>
    <n v="53.518999999999998"/>
  </r>
  <r>
    <x v="120"/>
    <x v="21"/>
    <n v="52.529000000000003"/>
  </r>
  <r>
    <x v="120"/>
    <x v="22"/>
    <n v="61.459000000000003"/>
  </r>
  <r>
    <x v="120"/>
    <x v="23"/>
    <n v="81.646000000000001"/>
  </r>
  <r>
    <x v="120"/>
    <x v="24"/>
    <n v="100.702"/>
  </r>
  <r>
    <x v="120"/>
    <x v="25"/>
    <n v="112.309"/>
  </r>
  <r>
    <x v="120"/>
    <x v="26"/>
    <n v="108.589"/>
  </r>
  <r>
    <x v="120"/>
    <x v="27"/>
    <n v="132.90600000000001"/>
  </r>
  <r>
    <x v="120"/>
    <x v="28"/>
    <n v="132.73699999999999"/>
  </r>
  <r>
    <x v="120"/>
    <x v="29"/>
    <n v="119.465"/>
  </r>
  <r>
    <x v="120"/>
    <x v="30"/>
    <n v="142.292"/>
  </r>
  <r>
    <x v="120"/>
    <x v="31"/>
    <n v="162.66900000000001"/>
  </r>
  <r>
    <x v="120"/>
    <x v="32"/>
    <n v="170.369"/>
  </r>
  <r>
    <x v="120"/>
    <x v="33"/>
    <n v="181.57400000000001"/>
  </r>
  <r>
    <x v="120"/>
    <x v="34"/>
    <n v="201.02799999999999"/>
  </r>
  <r>
    <x v="120"/>
    <x v="35"/>
    <n v="211.37100000000001"/>
  </r>
  <r>
    <x v="120"/>
    <x v="36"/>
    <n v="220.20400000000001"/>
  </r>
  <r>
    <x v="120"/>
    <x v="37"/>
    <n v="229.47399999999999"/>
  </r>
  <r>
    <x v="120"/>
    <x v="38"/>
    <n v="241.107"/>
  </r>
  <r>
    <x v="120"/>
    <x v="39"/>
    <n v="252.41"/>
  </r>
  <r>
    <x v="121"/>
    <x v="0"/>
    <n v="1.8320000000000001"/>
  </r>
  <r>
    <x v="121"/>
    <x v="1"/>
    <n v="2.1560000000000001"/>
  </r>
  <r>
    <x v="121"/>
    <x v="2"/>
    <n v="2.4969999999999999"/>
  </r>
  <r>
    <x v="121"/>
    <x v="3"/>
    <n v="2.9"/>
  </r>
  <r>
    <x v="121"/>
    <x v="4"/>
    <n v="3.9660000000000002"/>
  </r>
  <r>
    <x v="121"/>
    <x v="5"/>
    <n v="3.8540000000000001"/>
  </r>
  <r>
    <x v="121"/>
    <x v="6"/>
    <n v="5.8"/>
  </r>
  <r>
    <x v="121"/>
    <x v="7"/>
    <n v="3.4089999999999998"/>
  </r>
  <r>
    <x v="121"/>
    <x v="8"/>
    <n v="1.4990000000000001"/>
  </r>
  <r>
    <x v="121"/>
    <x v="9"/>
    <n v="2.0819999999999999"/>
  </r>
  <r>
    <x v="121"/>
    <x v="10"/>
    <n v="0.51900000000000002"/>
  </r>
  <r>
    <x v="121"/>
    <x v="11"/>
    <n v="3.6779999999999999"/>
  </r>
  <r>
    <x v="121"/>
    <x v="12"/>
    <n v="3.8940000000000001"/>
  </r>
  <r>
    <x v="121"/>
    <x v="13"/>
    <n v="3.726"/>
  </r>
  <r>
    <x v="121"/>
    <x v="14"/>
    <n v="3.8610000000000002"/>
  </r>
  <r>
    <x v="121"/>
    <x v="15"/>
    <n v="4.1399999999999997"/>
  </r>
  <r>
    <x v="121"/>
    <x v="16"/>
    <n v="4.3079999999999998"/>
  </r>
  <r>
    <x v="121"/>
    <x v="17"/>
    <n v="4.3899999999999997"/>
  </r>
  <r>
    <x v="121"/>
    <x v="18"/>
    <n v="4.6349999999999998"/>
  </r>
  <r>
    <x v="121"/>
    <x v="19"/>
    <n v="4.8559999999999999"/>
  </r>
  <r>
    <x v="121"/>
    <x v="20"/>
    <n v="5.109"/>
  </r>
  <r>
    <x v="121"/>
    <x v="21"/>
    <n v="5.335"/>
  </r>
  <r>
    <x v="121"/>
    <x v="22"/>
    <n v="5.2240000000000002"/>
  </r>
  <r>
    <x v="121"/>
    <x v="23"/>
    <n v="5.3220000000000001"/>
  </r>
  <r>
    <x v="121"/>
    <x v="24"/>
    <n v="5.7930000000000001"/>
  </r>
  <r>
    <x v="121"/>
    <x v="25"/>
    <n v="6.3209999999999997"/>
  </r>
  <r>
    <x v="121"/>
    <x v="26"/>
    <n v="6.7859999999999996"/>
  </r>
  <r>
    <x v="121"/>
    <x v="27"/>
    <n v="7.4580000000000002"/>
  </r>
  <r>
    <x v="121"/>
    <x v="28"/>
    <n v="8.4909999999999997"/>
  </r>
  <r>
    <x v="121"/>
    <x v="29"/>
    <n v="8.3789999999999996"/>
  </r>
  <r>
    <x v="121"/>
    <x v="30"/>
    <n v="8.9380000000000006"/>
  </r>
  <r>
    <x v="121"/>
    <x v="31"/>
    <n v="9.8989999999999991"/>
  </r>
  <r>
    <x v="121"/>
    <x v="32"/>
    <n v="10.645"/>
  </r>
  <r>
    <x v="121"/>
    <x v="33"/>
    <n v="11.256"/>
  </r>
  <r>
    <x v="121"/>
    <x v="34"/>
    <n v="11.847"/>
  </r>
  <r>
    <x v="121"/>
    <x v="35"/>
    <n v="12.279"/>
  </r>
  <r>
    <x v="121"/>
    <x v="36"/>
    <n v="13.013"/>
  </r>
  <r>
    <x v="121"/>
    <x v="37"/>
    <n v="13.791"/>
  </r>
  <r>
    <x v="121"/>
    <x v="38"/>
    <n v="14.616"/>
  </r>
  <r>
    <x v="121"/>
    <x v="39"/>
    <n v="15.49"/>
  </r>
  <r>
    <x v="122"/>
    <x v="0"/>
    <n v="2.5089999999999999"/>
  </r>
  <r>
    <x v="122"/>
    <x v="1"/>
    <n v="2.1709999999999998"/>
  </r>
  <r>
    <x v="122"/>
    <x v="2"/>
    <n v="2.0179999999999998"/>
  </r>
  <r>
    <x v="122"/>
    <x v="3"/>
    <n v="1.8029999999999999"/>
  </r>
  <r>
    <x v="122"/>
    <x v="4"/>
    <n v="1.4610000000000001"/>
  </r>
  <r>
    <x v="122"/>
    <x v="5"/>
    <n v="1.44"/>
  </r>
  <r>
    <x v="122"/>
    <x v="6"/>
    <n v="1.9039999999999999"/>
  </r>
  <r>
    <x v="122"/>
    <x v="7"/>
    <n v="2.2330000000000001"/>
  </r>
  <r>
    <x v="122"/>
    <x v="8"/>
    <n v="2.2799999999999998"/>
  </r>
  <r>
    <x v="122"/>
    <x v="9"/>
    <n v="2.1800000000000002"/>
  </r>
  <r>
    <x v="122"/>
    <x v="10"/>
    <n v="2.48"/>
  </r>
  <r>
    <x v="122"/>
    <x v="11"/>
    <n v="2.3279999999999998"/>
  </r>
  <r>
    <x v="122"/>
    <x v="12"/>
    <n v="2.3450000000000002"/>
  </r>
  <r>
    <x v="122"/>
    <x v="13"/>
    <n v="2.2210000000000001"/>
  </r>
  <r>
    <x v="122"/>
    <x v="14"/>
    <n v="1.5629999999999999"/>
  </r>
  <r>
    <x v="122"/>
    <x v="15"/>
    <n v="1.756"/>
  </r>
  <r>
    <x v="122"/>
    <x v="16"/>
    <n v="1.88"/>
  </r>
  <r>
    <x v="122"/>
    <x v="17"/>
    <n v="1.7310000000000001"/>
  </r>
  <r>
    <x v="122"/>
    <x v="18"/>
    <n v="1.978"/>
  </r>
  <r>
    <x v="122"/>
    <x v="19"/>
    <n v="1.9159999999999999"/>
  </r>
  <r>
    <x v="122"/>
    <x v="20"/>
    <n v="1.6719999999999999"/>
  </r>
  <r>
    <x v="122"/>
    <x v="21"/>
    <n v="1.8149999999999999"/>
  </r>
  <r>
    <x v="122"/>
    <x v="22"/>
    <n v="2.0739999999999998"/>
  </r>
  <r>
    <x v="122"/>
    <x v="23"/>
    <n v="2.645"/>
  </r>
  <r>
    <x v="122"/>
    <x v="24"/>
    <n v="2.9009999999999998"/>
  </r>
  <r>
    <x v="122"/>
    <x v="25"/>
    <n v="3.375"/>
  </r>
  <r>
    <x v="122"/>
    <x v="26"/>
    <n v="3.65"/>
  </r>
  <r>
    <x v="122"/>
    <x v="27"/>
    <n v="4.29"/>
  </r>
  <r>
    <x v="122"/>
    <x v="28"/>
    <n v="5.4290000000000003"/>
  </r>
  <r>
    <x v="122"/>
    <x v="29"/>
    <n v="5.4109999999999996"/>
  </r>
  <r>
    <x v="122"/>
    <x v="30"/>
    <n v="5.7290000000000001"/>
  </r>
  <r>
    <x v="122"/>
    <x v="31"/>
    <n v="6.4180000000000001"/>
  </r>
  <r>
    <x v="122"/>
    <x v="32"/>
    <n v="6.69"/>
  </r>
  <r>
    <x v="122"/>
    <x v="33"/>
    <n v="7.4130000000000003"/>
  </r>
  <r>
    <x v="122"/>
    <x v="34"/>
    <n v="8.2899999999999991"/>
  </r>
  <r>
    <x v="122"/>
    <x v="35"/>
    <n v="9.0039999999999996"/>
  </r>
  <r>
    <x v="122"/>
    <x v="36"/>
    <n v="9.7070000000000007"/>
  </r>
  <r>
    <x v="122"/>
    <x v="37"/>
    <n v="11.138"/>
  </r>
  <r>
    <x v="122"/>
    <x v="38"/>
    <n v="12.503"/>
  </r>
  <r>
    <x v="122"/>
    <x v="39"/>
    <n v="14.077999999999999"/>
  </r>
  <r>
    <x v="123"/>
    <x v="0"/>
    <n v="60.593000000000004"/>
  </r>
  <r>
    <x v="123"/>
    <x v="1"/>
    <n v="62.311999999999998"/>
  </r>
  <r>
    <x v="123"/>
    <x v="2"/>
    <n v="53.933999999999997"/>
  </r>
  <r>
    <x v="123"/>
    <x v="3"/>
    <n v="36.508000000000003"/>
  </r>
  <r>
    <x v="123"/>
    <x v="4"/>
    <n v="26.475999999999999"/>
  </r>
  <r>
    <x v="123"/>
    <x v="5"/>
    <n v="25.966000000000001"/>
  </r>
  <r>
    <x v="123"/>
    <x v="6"/>
    <n v="20.562999999999999"/>
  </r>
  <r>
    <x v="123"/>
    <x v="7"/>
    <n v="21.911999999999999"/>
  </r>
  <r>
    <x v="123"/>
    <x v="8"/>
    <n v="24.311"/>
  </r>
  <r>
    <x v="123"/>
    <x v="9"/>
    <n v="23.486999999999998"/>
  </r>
  <r>
    <x v="123"/>
    <x v="10"/>
    <n v="31.48"/>
  </r>
  <r>
    <x v="123"/>
    <x v="11"/>
    <n v="29.023"/>
  </r>
  <r>
    <x v="123"/>
    <x v="12"/>
    <n v="26.774000000000001"/>
  </r>
  <r>
    <x v="123"/>
    <x v="13"/>
    <n v="16.965"/>
  </r>
  <r>
    <x v="123"/>
    <x v="14"/>
    <n v="19.904"/>
  </r>
  <r>
    <x v="123"/>
    <x v="15"/>
    <n v="41.643999999999998"/>
  </r>
  <r>
    <x v="123"/>
    <x v="16"/>
    <n v="53.128999999999998"/>
  </r>
  <r>
    <x v="123"/>
    <x v="17"/>
    <n v="41.841999999999999"/>
  </r>
  <r>
    <x v="123"/>
    <x v="18"/>
    <n v="39.661999999999999"/>
  </r>
  <r>
    <x v="123"/>
    <x v="19"/>
    <n v="44.496000000000002"/>
  </r>
  <r>
    <x v="123"/>
    <x v="20"/>
    <n v="58.933999999999997"/>
  </r>
  <r>
    <x v="123"/>
    <x v="21"/>
    <n v="57.436"/>
  </r>
  <r>
    <x v="123"/>
    <x v="22"/>
    <n v="78.792000000000002"/>
  </r>
  <r>
    <x v="123"/>
    <x v="23"/>
    <n v="92.358000000000004"/>
  </r>
  <r>
    <x v="123"/>
    <x v="24"/>
    <n v="122.825"/>
  </r>
  <r>
    <x v="123"/>
    <x v="25"/>
    <n v="160.74700000000001"/>
  </r>
  <r>
    <x v="123"/>
    <x v="26"/>
    <n v="213.31200000000001"/>
  </r>
  <r>
    <x v="123"/>
    <x v="27"/>
    <n v="253.40100000000001"/>
  </r>
  <r>
    <x v="123"/>
    <x v="28"/>
    <n v="321.89100000000002"/>
  </r>
  <r>
    <x v="123"/>
    <x v="29"/>
    <n v="268.94499999999999"/>
  </r>
  <r>
    <x v="123"/>
    <x v="30"/>
    <n v="373.839"/>
  </r>
  <r>
    <x v="123"/>
    <x v="31"/>
    <n v="418.834"/>
  </r>
  <r>
    <x v="123"/>
    <x v="32"/>
    <n v="467.11900000000003"/>
  </r>
  <r>
    <x v="123"/>
    <x v="33"/>
    <n v="521.81200000000001"/>
  </r>
  <r>
    <x v="123"/>
    <x v="34"/>
    <n v="594.25699999999995"/>
  </r>
  <r>
    <x v="123"/>
    <x v="35"/>
    <n v="657.21799999999996"/>
  </r>
  <r>
    <x v="123"/>
    <x v="36"/>
    <n v="702.24800000000005"/>
  </r>
  <r>
    <x v="123"/>
    <x v="37"/>
    <n v="749.11599999999999"/>
  </r>
  <r>
    <x v="123"/>
    <x v="38"/>
    <n v="791.04600000000005"/>
  </r>
  <r>
    <x v="123"/>
    <x v="39"/>
    <n v="830.11699999999996"/>
  </r>
  <r>
    <x v="124"/>
    <x v="0"/>
    <n v="63.713999999999999"/>
  </r>
  <r>
    <x v="124"/>
    <x v="1"/>
    <n v="62.866999999999997"/>
  </r>
  <r>
    <x v="124"/>
    <x v="2"/>
    <n v="61.85"/>
  </r>
  <r>
    <x v="124"/>
    <x v="3"/>
    <n v="60.78"/>
  </r>
  <r>
    <x v="124"/>
    <x v="4"/>
    <n v="61.098999999999997"/>
  </r>
  <r>
    <x v="124"/>
    <x v="5"/>
    <n v="64.257000000000005"/>
  </r>
  <r>
    <x v="124"/>
    <x v="6"/>
    <n v="77.201999999999998"/>
  </r>
  <r>
    <x v="124"/>
    <x v="7"/>
    <n v="92.447999999999993"/>
  </r>
  <r>
    <x v="124"/>
    <x v="8"/>
    <n v="100.057"/>
  </r>
  <r>
    <x v="124"/>
    <x v="9"/>
    <n v="100.771"/>
  </r>
  <r>
    <x v="124"/>
    <x v="10"/>
    <n v="117.623"/>
  </r>
  <r>
    <x v="124"/>
    <x v="11"/>
    <n v="119.657"/>
  </r>
  <r>
    <x v="124"/>
    <x v="12"/>
    <n v="128.29900000000001"/>
  </r>
  <r>
    <x v="124"/>
    <x v="13"/>
    <n v="118.16800000000001"/>
  </r>
  <r>
    <x v="124"/>
    <x v="14"/>
    <n v="124.52"/>
  </r>
  <r>
    <x v="124"/>
    <x v="15"/>
    <n v="148.92099999999999"/>
  </r>
  <r>
    <x v="124"/>
    <x v="16"/>
    <n v="160.15799999999999"/>
  </r>
  <r>
    <x v="124"/>
    <x v="17"/>
    <n v="158.22300000000001"/>
  </r>
  <r>
    <x v="124"/>
    <x v="18"/>
    <n v="151.13900000000001"/>
  </r>
  <r>
    <x v="124"/>
    <x v="19"/>
    <n v="159.04599999999999"/>
  </r>
  <r>
    <x v="124"/>
    <x v="20"/>
    <n v="168.28800000000001"/>
  </r>
  <r>
    <x v="124"/>
    <x v="21"/>
    <n v="170.92400000000001"/>
  </r>
  <r>
    <x v="124"/>
    <x v="22"/>
    <n v="191.928"/>
  </r>
  <r>
    <x v="124"/>
    <x v="23"/>
    <n v="224.88"/>
  </r>
  <r>
    <x v="124"/>
    <x v="24"/>
    <n v="260.029"/>
  </r>
  <r>
    <x v="124"/>
    <x v="25"/>
    <n v="304.06"/>
  </r>
  <r>
    <x v="124"/>
    <x v="26"/>
    <n v="340.04199999999997"/>
  </r>
  <r>
    <x v="124"/>
    <x v="27"/>
    <n v="393.48"/>
  </r>
  <r>
    <x v="124"/>
    <x v="28"/>
    <n v="453.88499999999999"/>
  </r>
  <r>
    <x v="124"/>
    <x v="29"/>
    <n v="378.84899999999999"/>
  </r>
  <r>
    <x v="124"/>
    <x v="30"/>
    <n v="420.94600000000003"/>
  </r>
  <r>
    <x v="124"/>
    <x v="31"/>
    <n v="490.80700000000002"/>
  </r>
  <r>
    <x v="124"/>
    <x v="32"/>
    <n v="500.03"/>
  </r>
  <r>
    <x v="124"/>
    <x v="33"/>
    <n v="512.58100000000002"/>
  </r>
  <r>
    <x v="124"/>
    <x v="34"/>
    <n v="511.60199999999998"/>
  </r>
  <r>
    <x v="124"/>
    <x v="35"/>
    <n v="523.18799999999999"/>
  </r>
  <r>
    <x v="124"/>
    <x v="36"/>
    <n v="539.49800000000005"/>
  </r>
  <r>
    <x v="124"/>
    <x v="37"/>
    <n v="559.76800000000003"/>
  </r>
  <r>
    <x v="124"/>
    <x v="38"/>
    <n v="581.625"/>
  </r>
  <r>
    <x v="124"/>
    <x v="39"/>
    <n v="603.9"/>
  </r>
  <r>
    <x v="125"/>
    <x v="0"/>
    <n v="6.13"/>
  </r>
  <r>
    <x v="125"/>
    <x v="1"/>
    <n v="7.4610000000000003"/>
  </r>
  <r>
    <x v="125"/>
    <x v="2"/>
    <n v="7.8289999999999997"/>
  </r>
  <r>
    <x v="125"/>
    <x v="3"/>
    <n v="8.2059999999999995"/>
  </r>
  <r>
    <x v="125"/>
    <x v="4"/>
    <n v="9.0440000000000005"/>
  </r>
  <r>
    <x v="125"/>
    <x v="5"/>
    <n v="10.047000000000001"/>
  </r>
  <r>
    <x v="125"/>
    <x v="6"/>
    <n v="7.9539999999999997"/>
  </r>
  <r>
    <x v="125"/>
    <x v="7"/>
    <n v="8.3390000000000004"/>
  </r>
  <r>
    <x v="125"/>
    <x v="8"/>
    <n v="8.1050000000000004"/>
  </r>
  <r>
    <x v="125"/>
    <x v="9"/>
    <n v="9.0579999999999998"/>
  </r>
  <r>
    <x v="125"/>
    <x v="10"/>
    <n v="11.294"/>
  </r>
  <r>
    <x v="125"/>
    <x v="11"/>
    <n v="10.919"/>
  </r>
  <r>
    <x v="125"/>
    <x v="12"/>
    <n v="11.98"/>
  </r>
  <r>
    <x v="125"/>
    <x v="13"/>
    <n v="11.994"/>
  </r>
  <r>
    <x v="125"/>
    <x v="14"/>
    <n v="12.397"/>
  </r>
  <r>
    <x v="125"/>
    <x v="15"/>
    <n v="13.260999999999999"/>
  </r>
  <r>
    <x v="125"/>
    <x v="16"/>
    <n v="14.712"/>
  </r>
  <r>
    <x v="125"/>
    <x v="17"/>
    <n v="15.231999999999999"/>
  </r>
  <r>
    <x v="125"/>
    <x v="18"/>
    <n v="13.391999999999999"/>
  </r>
  <r>
    <x v="125"/>
    <x v="19"/>
    <n v="15.002000000000001"/>
  </r>
  <r>
    <x v="125"/>
    <x v="20"/>
    <n v="18.91"/>
  </r>
  <r>
    <x v="125"/>
    <x v="21"/>
    <n v="18.815000000000001"/>
  </r>
  <r>
    <x v="125"/>
    <x v="22"/>
    <n v="19.46"/>
  </r>
  <r>
    <x v="125"/>
    <x v="23"/>
    <n v="20.896000000000001"/>
  </r>
  <r>
    <x v="125"/>
    <x v="24"/>
    <n v="23.931999999999999"/>
  </r>
  <r>
    <x v="125"/>
    <x v="25"/>
    <n v="30.170999999999999"/>
  </r>
  <r>
    <x v="125"/>
    <x v="26"/>
    <n v="36.142000000000003"/>
  </r>
  <r>
    <x v="125"/>
    <x v="27"/>
    <n v="40.765000000000001"/>
  </r>
  <r>
    <x v="125"/>
    <x v="28"/>
    <n v="59.250999999999998"/>
  </r>
  <r>
    <x v="125"/>
    <x v="29"/>
    <n v="46.713999999999999"/>
  </r>
  <r>
    <x v="125"/>
    <x v="30"/>
    <n v="56.828000000000003"/>
  </r>
  <r>
    <x v="125"/>
    <x v="31"/>
    <n v="67.706999999999994"/>
  </r>
  <r>
    <x v="125"/>
    <x v="32"/>
    <n v="75.433000000000007"/>
  </r>
  <r>
    <x v="125"/>
    <x v="33"/>
    <n v="77.116"/>
  </r>
  <r>
    <x v="125"/>
    <x v="34"/>
    <n v="80.539000000000001"/>
  </r>
  <r>
    <x v="125"/>
    <x v="35"/>
    <n v="81.637"/>
  </r>
  <r>
    <x v="125"/>
    <x v="36"/>
    <n v="83.325999999999993"/>
  </r>
  <r>
    <x v="125"/>
    <x v="37"/>
    <n v="85.844999999999999"/>
  </r>
  <r>
    <x v="125"/>
    <x v="38"/>
    <n v="88.974999999999994"/>
  </r>
  <r>
    <x v="125"/>
    <x v="39"/>
    <n v="92.722999999999999"/>
  </r>
  <r>
    <x v="126"/>
    <x v="0"/>
    <n v="30.859000000000002"/>
  </r>
  <r>
    <x v="126"/>
    <x v="1"/>
    <n v="33.237000000000002"/>
  </r>
  <r>
    <x v="126"/>
    <x v="2"/>
    <n v="33.737000000000002"/>
  </r>
  <r>
    <x v="126"/>
    <x v="3"/>
    <n v="34.853999999999999"/>
  </r>
  <r>
    <x v="126"/>
    <x v="4"/>
    <n v="36.387999999999998"/>
  </r>
  <r>
    <x v="126"/>
    <x v="5"/>
    <n v="37.658999999999999"/>
  </r>
  <r>
    <x v="126"/>
    <x v="6"/>
    <n v="39.265999999999998"/>
  </r>
  <r>
    <x v="126"/>
    <x v="7"/>
    <n v="42.015000000000001"/>
  </r>
  <r>
    <x v="126"/>
    <x v="8"/>
    <n v="45.527000000000001"/>
  </r>
  <r>
    <x v="126"/>
    <x v="9"/>
    <n v="47.280999999999999"/>
  </r>
  <r>
    <x v="126"/>
    <x v="10"/>
    <n v="52.350999999999999"/>
  </r>
  <r>
    <x v="126"/>
    <x v="11"/>
    <n v="59.658000000000001"/>
  </r>
  <r>
    <x v="126"/>
    <x v="12"/>
    <n v="63.862000000000002"/>
  </r>
  <r>
    <x v="126"/>
    <x v="13"/>
    <n v="67.608000000000004"/>
  </r>
  <r>
    <x v="126"/>
    <x v="14"/>
    <n v="68.527000000000001"/>
  </r>
  <r>
    <x v="126"/>
    <x v="15"/>
    <n v="79.477000000000004"/>
  </r>
  <r>
    <x v="126"/>
    <x v="16"/>
    <n v="83.451999999999998"/>
  </r>
  <r>
    <x v="126"/>
    <x v="17"/>
    <n v="82.447000000000003"/>
  </r>
  <r>
    <x v="126"/>
    <x v="18"/>
    <n v="81.884"/>
  </r>
  <r>
    <x v="126"/>
    <x v="19"/>
    <n v="78.210999999999999"/>
  </r>
  <r>
    <x v="126"/>
    <x v="20"/>
    <n v="79.850999999999999"/>
  </r>
  <r>
    <x v="126"/>
    <x v="21"/>
    <n v="78.546000000000006"/>
  </r>
  <r>
    <x v="126"/>
    <x v="22"/>
    <n v="78.147999999999996"/>
  </r>
  <r>
    <x v="126"/>
    <x v="23"/>
    <n v="89.805000000000007"/>
  </r>
  <r>
    <x v="126"/>
    <x v="24"/>
    <n v="105.70099999999999"/>
  </r>
  <r>
    <x v="126"/>
    <x v="25"/>
    <n v="118.598"/>
  </r>
  <r>
    <x v="126"/>
    <x v="26"/>
    <n v="137.26599999999999"/>
  </r>
  <r>
    <x v="126"/>
    <x v="27"/>
    <n v="152.46"/>
  </r>
  <r>
    <x v="126"/>
    <x v="28"/>
    <n v="171.19499999999999"/>
  </r>
  <r>
    <x v="126"/>
    <x v="29"/>
    <n v="169.745"/>
  </r>
  <r>
    <x v="126"/>
    <x v="30"/>
    <n v="177.62200000000001"/>
  </r>
  <r>
    <x v="126"/>
    <x v="31"/>
    <n v="213.626"/>
  </r>
  <r>
    <x v="126"/>
    <x v="32"/>
    <n v="225.06"/>
  </r>
  <r>
    <x v="126"/>
    <x v="33"/>
    <n v="232.75700000000001"/>
  </r>
  <r>
    <x v="126"/>
    <x v="34"/>
    <s v="n/a"/>
  </r>
  <r>
    <x v="126"/>
    <x v="35"/>
    <s v="n/a"/>
  </r>
  <r>
    <x v="126"/>
    <x v="36"/>
    <s v="n/a"/>
  </r>
  <r>
    <x v="126"/>
    <x v="37"/>
    <s v="n/a"/>
  </r>
  <r>
    <x v="126"/>
    <x v="38"/>
    <s v="n/a"/>
  </r>
  <r>
    <x v="126"/>
    <x v="39"/>
    <s v="n/a"/>
  </r>
  <r>
    <x v="127"/>
    <x v="0"/>
    <s v="n/a"/>
  </r>
  <r>
    <x v="127"/>
    <x v="1"/>
    <s v="n/a"/>
  </r>
  <r>
    <x v="127"/>
    <x v="2"/>
    <s v="n/a"/>
  </r>
  <r>
    <x v="127"/>
    <x v="3"/>
    <s v="n/a"/>
  </r>
  <r>
    <x v="127"/>
    <x v="4"/>
    <s v="n/a"/>
  </r>
  <r>
    <x v="127"/>
    <x v="5"/>
    <s v="n/a"/>
  </r>
  <r>
    <x v="127"/>
    <x v="6"/>
    <s v="n/a"/>
  </r>
  <r>
    <x v="127"/>
    <x v="7"/>
    <s v="n/a"/>
  </r>
  <r>
    <x v="127"/>
    <x v="8"/>
    <s v="n/a"/>
  </r>
  <r>
    <x v="127"/>
    <x v="9"/>
    <s v="n/a"/>
  </r>
  <r>
    <x v="127"/>
    <x v="10"/>
    <s v="n/a"/>
  </r>
  <r>
    <x v="127"/>
    <x v="11"/>
    <s v="n/a"/>
  </r>
  <r>
    <x v="127"/>
    <x v="12"/>
    <s v="n/a"/>
  </r>
  <r>
    <x v="127"/>
    <x v="13"/>
    <s v="n/a"/>
  </r>
  <r>
    <x v="127"/>
    <x v="14"/>
    <s v="n/a"/>
  </r>
  <r>
    <x v="127"/>
    <x v="15"/>
    <s v="n/a"/>
  </r>
  <r>
    <x v="127"/>
    <x v="16"/>
    <s v="n/a"/>
  </r>
  <r>
    <x v="127"/>
    <x v="17"/>
    <s v="n/a"/>
  </r>
  <r>
    <x v="127"/>
    <x v="18"/>
    <s v="n/a"/>
  </r>
  <r>
    <x v="127"/>
    <x v="19"/>
    <s v="n/a"/>
  </r>
  <r>
    <x v="127"/>
    <x v="20"/>
    <n v="0.16"/>
  </r>
  <r>
    <x v="127"/>
    <x v="21"/>
    <n v="0.16800000000000001"/>
  </r>
  <r>
    <x v="127"/>
    <x v="22"/>
    <n v="0.16900000000000001"/>
  </r>
  <r>
    <x v="127"/>
    <x v="23"/>
    <n v="0.17399999999999999"/>
  </r>
  <r>
    <x v="127"/>
    <x v="24"/>
    <n v="0.193"/>
  </r>
  <r>
    <x v="127"/>
    <x v="25"/>
    <n v="0.20599999999999999"/>
  </r>
  <r>
    <x v="127"/>
    <x v="26"/>
    <n v="0.20899999999999999"/>
  </r>
  <r>
    <x v="127"/>
    <x v="27"/>
    <n v="0.21199999999999999"/>
  </r>
  <r>
    <x v="127"/>
    <x v="28"/>
    <n v="0.21299999999999999"/>
  </r>
  <r>
    <x v="127"/>
    <x v="29"/>
    <n v="0.19800000000000001"/>
  </r>
  <r>
    <x v="127"/>
    <x v="30"/>
    <n v="0.19700000000000001"/>
  </r>
  <r>
    <x v="127"/>
    <x v="31"/>
    <n v="0.217"/>
  </r>
  <r>
    <x v="127"/>
    <x v="32"/>
    <n v="0.23200000000000001"/>
  </r>
  <r>
    <x v="127"/>
    <x v="33"/>
    <n v="0.246"/>
  </r>
  <r>
    <x v="127"/>
    <x v="34"/>
    <n v="0.25900000000000001"/>
  </r>
  <r>
    <x v="127"/>
    <x v="35"/>
    <n v="0.27300000000000002"/>
  </r>
  <r>
    <x v="127"/>
    <x v="36"/>
    <n v="0.28799999999999998"/>
  </r>
  <r>
    <x v="127"/>
    <x v="37"/>
    <n v="0.30099999999999999"/>
  </r>
  <r>
    <x v="127"/>
    <x v="38"/>
    <n v="0.314"/>
  </r>
  <r>
    <x v="127"/>
    <x v="39"/>
    <n v="0.32800000000000001"/>
  </r>
  <r>
    <x v="128"/>
    <x v="0"/>
    <n v="3.81"/>
  </r>
  <r>
    <x v="128"/>
    <x v="1"/>
    <n v="4.3129999999999997"/>
  </r>
  <r>
    <x v="128"/>
    <x v="2"/>
    <n v="4.7649999999999997"/>
  </r>
  <r>
    <x v="128"/>
    <x v="3"/>
    <n v="4.8920000000000003"/>
  </r>
  <r>
    <x v="128"/>
    <x v="4"/>
    <n v="5.1059999999999999"/>
  </r>
  <r>
    <x v="128"/>
    <x v="5"/>
    <n v="5.4020000000000001"/>
  </r>
  <r>
    <x v="128"/>
    <x v="6"/>
    <n v="5.6139999999999999"/>
  </r>
  <r>
    <x v="128"/>
    <x v="7"/>
    <n v="5.6379999999999999"/>
  </r>
  <r>
    <x v="128"/>
    <x v="8"/>
    <n v="4.875"/>
  </r>
  <r>
    <x v="128"/>
    <x v="9"/>
    <n v="4.8879999999999999"/>
  </r>
  <r>
    <x v="128"/>
    <x v="10"/>
    <n v="5.3129999999999997"/>
  </r>
  <r>
    <x v="128"/>
    <x v="11"/>
    <n v="5.8419999999999996"/>
  </r>
  <r>
    <x v="128"/>
    <x v="12"/>
    <n v="6.641"/>
  </r>
  <r>
    <x v="128"/>
    <x v="13"/>
    <n v="7.2530000000000001"/>
  </r>
  <r>
    <x v="128"/>
    <x v="14"/>
    <n v="7.734"/>
  </r>
  <r>
    <x v="128"/>
    <x v="15"/>
    <n v="7.9059999999999997"/>
  </r>
  <r>
    <x v="128"/>
    <x v="16"/>
    <n v="9.3219999999999992"/>
  </r>
  <r>
    <x v="128"/>
    <x v="17"/>
    <n v="10.084"/>
  </r>
  <r>
    <x v="128"/>
    <x v="18"/>
    <n v="10.933"/>
  </r>
  <r>
    <x v="128"/>
    <x v="19"/>
    <n v="11.456"/>
  </r>
  <r>
    <x v="128"/>
    <x v="20"/>
    <n v="11.621"/>
  </r>
  <r>
    <x v="128"/>
    <x v="21"/>
    <n v="11.808"/>
  </r>
  <r>
    <x v="128"/>
    <x v="22"/>
    <n v="12.272"/>
  </r>
  <r>
    <x v="128"/>
    <x v="23"/>
    <n v="12.933"/>
  </r>
  <r>
    <x v="128"/>
    <x v="24"/>
    <n v="14.179"/>
  </r>
  <r>
    <x v="128"/>
    <x v="25"/>
    <n v="15.465"/>
  </r>
  <r>
    <x v="128"/>
    <x v="26"/>
    <n v="17.137"/>
  </r>
  <r>
    <x v="128"/>
    <x v="27"/>
    <n v="19.794"/>
  </r>
  <r>
    <x v="128"/>
    <x v="28"/>
    <n v="23.001999999999999"/>
  </r>
  <r>
    <x v="128"/>
    <x v="29"/>
    <n v="24.163"/>
  </r>
  <r>
    <x v="128"/>
    <x v="30"/>
    <n v="27.053000000000001"/>
  </r>
  <r>
    <x v="128"/>
    <x v="31"/>
    <n v="31.32"/>
  </r>
  <r>
    <x v="128"/>
    <x v="32"/>
    <n v="35.938000000000002"/>
  </r>
  <r>
    <x v="128"/>
    <x v="33"/>
    <n v="40.466999999999999"/>
  </r>
  <r>
    <x v="128"/>
    <x v="34"/>
    <n v="44.694000000000003"/>
  </r>
  <r>
    <x v="128"/>
    <x v="35"/>
    <n v="49.142000000000003"/>
  </r>
  <r>
    <x v="128"/>
    <x v="36"/>
    <n v="54.003"/>
  </r>
  <r>
    <x v="128"/>
    <x v="37"/>
    <n v="58.954000000000001"/>
  </r>
  <r>
    <x v="128"/>
    <x v="38"/>
    <n v="63.95"/>
  </r>
  <r>
    <x v="128"/>
    <x v="39"/>
    <n v="69.281000000000006"/>
  </r>
  <r>
    <x v="129"/>
    <x v="0"/>
    <n v="2.7669999999999999"/>
  </r>
  <r>
    <x v="129"/>
    <x v="1"/>
    <n v="2.7160000000000002"/>
  </r>
  <r>
    <x v="129"/>
    <x v="2"/>
    <n v="2.5760000000000001"/>
  </r>
  <r>
    <x v="129"/>
    <x v="3"/>
    <n v="2.5720000000000001"/>
  </r>
  <r>
    <x v="129"/>
    <x v="4"/>
    <n v="2.3759999999999999"/>
  </r>
  <r>
    <x v="129"/>
    <x v="5"/>
    <n v="2.2000000000000002"/>
  </r>
  <r>
    <x v="129"/>
    <x v="6"/>
    <n v="2.3940000000000001"/>
  </r>
  <r>
    <x v="129"/>
    <x v="7"/>
    <n v="2.6309999999999998"/>
  </r>
  <r>
    <x v="129"/>
    <x v="8"/>
    <n v="3.657"/>
  </r>
  <r>
    <x v="129"/>
    <x v="9"/>
    <n v="3.5590000000000002"/>
  </r>
  <r>
    <x v="129"/>
    <x v="10"/>
    <n v="3.22"/>
  </r>
  <r>
    <x v="129"/>
    <x v="11"/>
    <n v="3.7869999999999999"/>
  </r>
  <r>
    <x v="129"/>
    <x v="12"/>
    <n v="4.3780000000000001"/>
  </r>
  <r>
    <x v="129"/>
    <x v="13"/>
    <n v="4.976"/>
  </r>
  <r>
    <x v="129"/>
    <x v="14"/>
    <n v="5.468"/>
  </r>
  <r>
    <x v="129"/>
    <x v="15"/>
    <n v="4.84"/>
  </r>
  <r>
    <x v="129"/>
    <x v="16"/>
    <n v="5.1509999999999998"/>
  </r>
  <r>
    <x v="129"/>
    <x v="17"/>
    <n v="4.923"/>
  </r>
  <r>
    <x v="129"/>
    <x v="18"/>
    <n v="3.7629999999999999"/>
  </r>
  <r>
    <x v="129"/>
    <x v="19"/>
    <n v="3.4340000000000002"/>
  </r>
  <r>
    <x v="129"/>
    <x v="20"/>
    <n v="3.4990000000000001"/>
  </r>
  <r>
    <x v="129"/>
    <x v="21"/>
    <n v="3.0680000000000001"/>
  </r>
  <r>
    <x v="129"/>
    <x v="22"/>
    <n v="3.048"/>
  </r>
  <r>
    <x v="129"/>
    <x v="23"/>
    <n v="3.7160000000000002"/>
  </r>
  <r>
    <x v="129"/>
    <x v="24"/>
    <n v="4.1769999999999996"/>
  </r>
  <r>
    <x v="129"/>
    <x v="25"/>
    <n v="4.8659999999999997"/>
  </r>
  <r>
    <x v="129"/>
    <x v="26"/>
    <n v="5.5279999999999996"/>
  </r>
  <r>
    <x v="129"/>
    <x v="27"/>
    <n v="6.3410000000000002"/>
  </r>
  <r>
    <x v="129"/>
    <x v="28"/>
    <n v="8"/>
  </r>
  <r>
    <x v="129"/>
    <x v="29"/>
    <n v="8.1050000000000004"/>
  </r>
  <r>
    <x v="129"/>
    <x v="30"/>
    <n v="9.7159999999999993"/>
  </r>
  <r>
    <x v="129"/>
    <x v="31"/>
    <n v="12.872999999999999"/>
  </r>
  <r>
    <x v="129"/>
    <x v="32"/>
    <n v="15.391"/>
  </r>
  <r>
    <x v="129"/>
    <x v="33"/>
    <n v="15.413"/>
  </r>
  <r>
    <x v="129"/>
    <x v="34"/>
    <n v="16.096"/>
  </r>
  <r>
    <x v="129"/>
    <x v="35"/>
    <n v="20.327999999999999"/>
  </r>
  <r>
    <x v="129"/>
    <x v="36"/>
    <n v="21.085000000000001"/>
  </r>
  <r>
    <x v="129"/>
    <x v="37"/>
    <n v="21.968"/>
  </r>
  <r>
    <x v="129"/>
    <x v="38"/>
    <n v="23.001000000000001"/>
  </r>
  <r>
    <x v="129"/>
    <x v="39"/>
    <n v="24.338999999999999"/>
  </r>
  <r>
    <x v="130"/>
    <x v="0"/>
    <n v="4.0949999999999998"/>
  </r>
  <r>
    <x v="130"/>
    <x v="1"/>
    <n v="5.22"/>
  </r>
  <r>
    <x v="130"/>
    <x v="2"/>
    <n v="5.47"/>
  </r>
  <r>
    <x v="130"/>
    <x v="3"/>
    <n v="6.069"/>
  </r>
  <r>
    <x v="130"/>
    <x v="4"/>
    <n v="4.931"/>
  </r>
  <r>
    <x v="130"/>
    <x v="5"/>
    <n v="4.2140000000000004"/>
  </r>
  <r>
    <x v="130"/>
    <x v="6"/>
    <n v="5.032"/>
  </r>
  <r>
    <x v="130"/>
    <x v="7"/>
    <n v="4.2160000000000002"/>
  </r>
  <r>
    <x v="130"/>
    <x v="8"/>
    <n v="5.5839999999999996"/>
  </r>
  <r>
    <x v="130"/>
    <x v="9"/>
    <n v="3.82"/>
  </r>
  <r>
    <x v="130"/>
    <x v="10"/>
    <n v="4.9610000000000003"/>
  </r>
  <r>
    <x v="130"/>
    <x v="11"/>
    <n v="7.06"/>
  </r>
  <r>
    <x v="130"/>
    <x v="12"/>
    <n v="7.1840000000000002"/>
  </r>
  <r>
    <x v="130"/>
    <x v="13"/>
    <n v="7.25"/>
  </r>
  <r>
    <x v="130"/>
    <x v="14"/>
    <n v="7.859"/>
  </r>
  <r>
    <x v="130"/>
    <x v="15"/>
    <n v="9.0619999999999994"/>
  </r>
  <r>
    <x v="130"/>
    <x v="16"/>
    <n v="9.7880000000000003"/>
  </r>
  <r>
    <x v="130"/>
    <x v="17"/>
    <n v="9.9649999999999999"/>
  </r>
  <r>
    <x v="130"/>
    <x v="18"/>
    <n v="9.0250000000000004"/>
  </r>
  <r>
    <x v="130"/>
    <x v="19"/>
    <n v="8.3930000000000007"/>
  </r>
  <r>
    <x v="130"/>
    <x v="20"/>
    <n v="8.1959999999999997"/>
  </r>
  <r>
    <x v="130"/>
    <x v="21"/>
    <n v="7.6630000000000003"/>
  </r>
  <r>
    <x v="130"/>
    <x v="22"/>
    <n v="6.3250000000000002"/>
  </r>
  <r>
    <x v="130"/>
    <x v="23"/>
    <n v="6.5880000000000001"/>
  </r>
  <r>
    <x v="130"/>
    <x v="24"/>
    <n v="8.0030000000000001"/>
  </r>
  <r>
    <x v="130"/>
    <x v="25"/>
    <n v="8.74"/>
  </r>
  <r>
    <x v="130"/>
    <x v="26"/>
    <n v="10.646000000000001"/>
  </r>
  <r>
    <x v="130"/>
    <x v="27"/>
    <n v="13.795"/>
  </r>
  <r>
    <x v="130"/>
    <x v="28"/>
    <n v="18.503"/>
  </r>
  <r>
    <x v="130"/>
    <x v="29"/>
    <n v="15.933999999999999"/>
  </r>
  <r>
    <x v="130"/>
    <x v="30"/>
    <n v="20.673999999999999"/>
  </r>
  <r>
    <x v="130"/>
    <x v="31"/>
    <n v="23.343"/>
  </r>
  <r>
    <x v="130"/>
    <x v="32"/>
    <n v="24.937000000000001"/>
  </r>
  <r>
    <x v="130"/>
    <x v="33"/>
    <n v="29.050999999999998"/>
  </r>
  <r>
    <x v="130"/>
    <x v="34"/>
    <n v="31.300999999999998"/>
  </r>
  <r>
    <x v="130"/>
    <x v="35"/>
    <n v="34.847000000000001"/>
  </r>
  <r>
    <x v="130"/>
    <x v="36"/>
    <n v="37.93"/>
  </r>
  <r>
    <x v="130"/>
    <x v="37"/>
    <n v="41.000999999999998"/>
  </r>
  <r>
    <x v="130"/>
    <x v="38"/>
    <n v="44.194000000000003"/>
  </r>
  <r>
    <x v="130"/>
    <x v="39"/>
    <n v="47.606999999999999"/>
  </r>
  <r>
    <x v="131"/>
    <x v="0"/>
    <n v="19.689"/>
  </r>
  <r>
    <x v="131"/>
    <x v="1"/>
    <n v="23.792999999999999"/>
  </r>
  <r>
    <x v="131"/>
    <x v="2"/>
    <n v="23.657"/>
  </r>
  <r>
    <x v="131"/>
    <x v="3"/>
    <n v="18.395"/>
  </r>
  <r>
    <x v="131"/>
    <x v="4"/>
    <n v="18.96"/>
  </r>
  <r>
    <x v="131"/>
    <x v="5"/>
    <n v="16.405999999999999"/>
  </r>
  <r>
    <x v="131"/>
    <x v="6"/>
    <n v="24.614999999999998"/>
  </r>
  <r>
    <x v="131"/>
    <x v="7"/>
    <n v="40.646999999999998"/>
  </r>
  <r>
    <x v="131"/>
    <x v="8"/>
    <n v="32.159999999999997"/>
  </r>
  <r>
    <x v="131"/>
    <x v="9"/>
    <n v="39.69"/>
  </r>
  <r>
    <x v="131"/>
    <x v="10"/>
    <n v="27.623000000000001"/>
  </r>
  <r>
    <x v="131"/>
    <x v="11"/>
    <n v="32.856000000000002"/>
  </r>
  <r>
    <x v="131"/>
    <x v="12"/>
    <n v="34.406999999999996"/>
  </r>
  <r>
    <x v="131"/>
    <x v="13"/>
    <n v="33.225999999999999"/>
  </r>
  <r>
    <x v="131"/>
    <x v="14"/>
    <n v="42.8"/>
  </r>
  <r>
    <x v="131"/>
    <x v="15"/>
    <n v="51.073"/>
  </r>
  <r>
    <x v="131"/>
    <x v="16"/>
    <n v="53.223999999999997"/>
  </r>
  <r>
    <x v="131"/>
    <x v="17"/>
    <n v="56.27"/>
  </r>
  <r>
    <x v="131"/>
    <x v="18"/>
    <n v="54.048000000000002"/>
  </r>
  <r>
    <x v="131"/>
    <x v="19"/>
    <n v="49.237000000000002"/>
  </r>
  <r>
    <x v="131"/>
    <x v="20"/>
    <n v="50.877000000000002"/>
  </r>
  <r>
    <x v="131"/>
    <x v="21"/>
    <n v="51.421999999999997"/>
  </r>
  <r>
    <x v="131"/>
    <x v="22"/>
    <n v="54.088999999999999"/>
  </r>
  <r>
    <x v="131"/>
    <x v="23"/>
    <n v="58.152000000000001"/>
  </r>
  <r>
    <x v="131"/>
    <x v="24"/>
    <n v="65.84"/>
  </r>
  <r>
    <x v="131"/>
    <x v="25"/>
    <n v="74.388999999999996"/>
  </r>
  <r>
    <x v="131"/>
    <x v="26"/>
    <n v="87.572000000000003"/>
  </r>
  <r>
    <x v="131"/>
    <x v="27"/>
    <n v="102.19"/>
  </r>
  <r>
    <x v="131"/>
    <x v="28"/>
    <n v="121.616"/>
  </r>
  <r>
    <x v="131"/>
    <x v="29"/>
    <n v="121.22"/>
  </r>
  <r>
    <x v="131"/>
    <x v="30"/>
    <n v="148.55799999999999"/>
  </r>
  <r>
    <x v="131"/>
    <x v="31"/>
    <n v="170.602"/>
  </r>
  <r>
    <x v="131"/>
    <x v="32"/>
    <n v="192.673"/>
  </r>
  <r>
    <x v="131"/>
    <x v="33"/>
    <n v="202.416"/>
  </r>
  <r>
    <x v="131"/>
    <x v="34"/>
    <n v="208.18799999999999"/>
  </r>
  <r>
    <x v="131"/>
    <x v="35"/>
    <n v="217.607"/>
  </r>
  <r>
    <x v="131"/>
    <x v="36"/>
    <n v="238.17099999999999"/>
  </r>
  <r>
    <x v="131"/>
    <x v="37"/>
    <n v="255.58500000000001"/>
  </r>
  <r>
    <x v="131"/>
    <x v="38"/>
    <n v="274.40100000000001"/>
  </r>
  <r>
    <x v="131"/>
    <x v="39"/>
    <n v="295.28500000000003"/>
  </r>
  <r>
    <x v="132"/>
    <x v="0"/>
    <n v="35.954000000000001"/>
  </r>
  <r>
    <x v="132"/>
    <x v="1"/>
    <n v="39.494999999999997"/>
  </r>
  <r>
    <x v="132"/>
    <x v="2"/>
    <n v="41.15"/>
  </r>
  <r>
    <x v="132"/>
    <x v="3"/>
    <n v="36.796999999999997"/>
  </r>
  <r>
    <x v="132"/>
    <x v="4"/>
    <n v="34.768000000000001"/>
  </r>
  <r>
    <x v="132"/>
    <x v="5"/>
    <n v="33.908999999999999"/>
  </r>
  <r>
    <x v="132"/>
    <x v="6"/>
    <n v="33.090000000000003"/>
  </r>
  <r>
    <x v="132"/>
    <x v="7"/>
    <n v="36.777999999999999"/>
  </r>
  <r>
    <x v="132"/>
    <x v="8"/>
    <n v="41.975000000000001"/>
  </r>
  <r>
    <x v="132"/>
    <x v="9"/>
    <n v="47.170999999999999"/>
  </r>
  <r>
    <x v="132"/>
    <x v="10"/>
    <n v="48.970999999999997"/>
  </r>
  <r>
    <x v="132"/>
    <x v="11"/>
    <n v="50.216000000000001"/>
  </r>
  <r>
    <x v="132"/>
    <x v="12"/>
    <n v="58.695"/>
  </r>
  <r>
    <x v="132"/>
    <x v="13"/>
    <n v="60.237000000000002"/>
  </r>
  <r>
    <x v="132"/>
    <x v="14"/>
    <n v="71.003"/>
  </r>
  <r>
    <x v="132"/>
    <x v="15"/>
    <n v="82.120999999999995"/>
  </r>
  <r>
    <x v="132"/>
    <x v="16"/>
    <n v="91.792000000000002"/>
  </r>
  <r>
    <x v="132"/>
    <x v="17"/>
    <n v="91.233999999999995"/>
  </r>
  <r>
    <x v="132"/>
    <x v="18"/>
    <n v="72.206999999999994"/>
  </r>
  <r>
    <x v="132"/>
    <x v="19"/>
    <n v="82.995000000000005"/>
  </r>
  <r>
    <x v="132"/>
    <x v="20"/>
    <n v="81.022999999999996"/>
  </r>
  <r>
    <x v="132"/>
    <x v="21"/>
    <n v="76.262"/>
  </r>
  <r>
    <x v="132"/>
    <x v="22"/>
    <n v="81.358000000000004"/>
  </r>
  <r>
    <x v="132"/>
    <x v="23"/>
    <n v="83.908000000000001"/>
  </r>
  <r>
    <x v="132"/>
    <x v="24"/>
    <n v="91.370999999999995"/>
  </r>
  <r>
    <x v="132"/>
    <x v="25"/>
    <n v="103.074"/>
  </r>
  <r>
    <x v="132"/>
    <x v="26"/>
    <n v="122.211"/>
  </r>
  <r>
    <x v="132"/>
    <x v="27"/>
    <n v="149.36000000000001"/>
  </r>
  <r>
    <x v="132"/>
    <x v="28"/>
    <n v="173.60300000000001"/>
  </r>
  <r>
    <x v="132"/>
    <x v="29"/>
    <n v="168.48500000000001"/>
  </r>
  <r>
    <x v="132"/>
    <x v="30"/>
    <n v="199.59100000000001"/>
  </r>
  <r>
    <x v="132"/>
    <x v="31"/>
    <n v="224.143"/>
  </r>
  <r>
    <x v="132"/>
    <x v="32"/>
    <n v="250.24"/>
  </r>
  <r>
    <x v="132"/>
    <x v="33"/>
    <n v="272.06700000000001"/>
  </r>
  <r>
    <x v="132"/>
    <x v="34"/>
    <n v="289.68599999999998"/>
  </r>
  <r>
    <x v="132"/>
    <x v="35"/>
    <n v="330.25900000000001"/>
  </r>
  <r>
    <x v="132"/>
    <x v="36"/>
    <n v="369.18799999999999"/>
  </r>
  <r>
    <x v="132"/>
    <x v="37"/>
    <n v="412.90899999999999"/>
  </r>
  <r>
    <x v="132"/>
    <x v="38"/>
    <n v="462.041"/>
  </r>
  <r>
    <x v="132"/>
    <x v="39"/>
    <n v="517.28899999999999"/>
  </r>
  <r>
    <x v="133"/>
    <x v="0"/>
    <n v="56.619"/>
  </r>
  <r>
    <x v="133"/>
    <x v="1"/>
    <n v="53.646999999999998"/>
  </r>
  <r>
    <x v="133"/>
    <x v="2"/>
    <n v="65.186999999999998"/>
  </r>
  <r>
    <x v="133"/>
    <x v="3"/>
    <n v="75.406000000000006"/>
  </r>
  <r>
    <x v="133"/>
    <x v="4"/>
    <n v="75.507000000000005"/>
  </r>
  <r>
    <x v="133"/>
    <x v="5"/>
    <n v="70.775000000000006"/>
  </r>
  <r>
    <x v="133"/>
    <x v="6"/>
    <n v="73.677000000000007"/>
  </r>
  <r>
    <x v="133"/>
    <x v="7"/>
    <n v="63.713999999999999"/>
  </r>
  <r>
    <x v="133"/>
    <x v="8"/>
    <n v="68.611999999999995"/>
  </r>
  <r>
    <x v="133"/>
    <x v="9"/>
    <n v="66.894999999999996"/>
  </r>
  <r>
    <x v="133"/>
    <x v="10"/>
    <n v="62.084000000000003"/>
  </r>
  <r>
    <x v="133"/>
    <x v="11"/>
    <n v="80.450999999999993"/>
  </r>
  <r>
    <x v="133"/>
    <x v="12"/>
    <n v="88.712999999999994"/>
  </r>
  <r>
    <x v="133"/>
    <x v="13"/>
    <n v="90.366"/>
  </r>
  <r>
    <x v="133"/>
    <x v="14"/>
    <n v="103.68300000000001"/>
  </r>
  <r>
    <x v="133"/>
    <x v="15"/>
    <n v="139.089"/>
  </r>
  <r>
    <x v="133"/>
    <x v="16"/>
    <n v="156.684"/>
  </r>
  <r>
    <x v="133"/>
    <x v="17"/>
    <n v="157.18299999999999"/>
  </r>
  <r>
    <x v="133"/>
    <x v="18"/>
    <n v="172.05"/>
  </r>
  <r>
    <x v="133"/>
    <x v="19"/>
    <n v="167.79900000000001"/>
  </r>
  <r>
    <x v="133"/>
    <x v="20"/>
    <n v="171.27600000000001"/>
  </r>
  <r>
    <x v="133"/>
    <x v="21"/>
    <n v="190.43"/>
  </r>
  <r>
    <x v="133"/>
    <x v="22"/>
    <n v="198.179"/>
  </r>
  <r>
    <x v="133"/>
    <x v="23"/>
    <n v="216.80099999999999"/>
  </r>
  <r>
    <x v="133"/>
    <x v="24"/>
    <n v="252.95099999999999"/>
  </r>
  <r>
    <x v="133"/>
    <x v="25"/>
    <n v="303.93"/>
  </r>
  <r>
    <x v="133"/>
    <x v="26"/>
    <n v="341.60300000000001"/>
  </r>
  <r>
    <x v="133"/>
    <x v="27"/>
    <n v="425.54300000000001"/>
  </r>
  <r>
    <x v="133"/>
    <x v="28"/>
    <n v="529.41700000000003"/>
  </r>
  <r>
    <x v="133"/>
    <x v="29"/>
    <n v="431.25400000000002"/>
  </r>
  <r>
    <x v="133"/>
    <x v="30"/>
    <n v="469.642"/>
  </r>
  <r>
    <x v="133"/>
    <x v="31"/>
    <n v="515.51599999999996"/>
  </r>
  <r>
    <x v="133"/>
    <x v="32"/>
    <n v="490.68900000000002"/>
  </r>
  <r>
    <x v="133"/>
    <x v="33"/>
    <n v="517.70500000000004"/>
  </r>
  <r>
    <x v="133"/>
    <x v="34"/>
    <n v="552.23"/>
  </r>
  <r>
    <x v="133"/>
    <x v="35"/>
    <n v="593.75800000000004"/>
  </r>
  <r>
    <x v="133"/>
    <x v="36"/>
    <n v="629.71799999999996"/>
  </r>
  <r>
    <x v="133"/>
    <x v="37"/>
    <n v="665.85299999999995"/>
  </r>
  <r>
    <x v="133"/>
    <x v="38"/>
    <n v="705.79600000000005"/>
  </r>
  <r>
    <x v="133"/>
    <x v="39"/>
    <n v="749.03300000000002"/>
  </r>
  <r>
    <x v="134"/>
    <x v="0"/>
    <n v="32.116"/>
  </r>
  <r>
    <x v="134"/>
    <x v="1"/>
    <n v="31.986999999999998"/>
  </r>
  <r>
    <x v="134"/>
    <x v="2"/>
    <n v="30.215"/>
  </r>
  <r>
    <x v="134"/>
    <x v="3"/>
    <n v="27.841000000000001"/>
  </r>
  <r>
    <x v="134"/>
    <x v="4"/>
    <n v="25.56"/>
  </r>
  <r>
    <x v="134"/>
    <x v="5"/>
    <n v="26.82"/>
  </r>
  <r>
    <x v="134"/>
    <x v="6"/>
    <n v="37.298000000000002"/>
  </r>
  <r>
    <x v="134"/>
    <x v="7"/>
    <n v="46.671999999999997"/>
  </r>
  <r>
    <x v="134"/>
    <x v="8"/>
    <n v="54.598999999999997"/>
  </r>
  <r>
    <x v="134"/>
    <x v="9"/>
    <n v="58.904000000000003"/>
  </r>
  <r>
    <x v="134"/>
    <x v="10"/>
    <n v="78.241"/>
  </r>
  <r>
    <x v="134"/>
    <x v="11"/>
    <n v="88.548000000000002"/>
  </r>
  <r>
    <x v="134"/>
    <x v="12"/>
    <n v="106.488"/>
  </r>
  <r>
    <x v="134"/>
    <x v="13"/>
    <n v="93.703999999999994"/>
  </r>
  <r>
    <x v="134"/>
    <x v="14"/>
    <n v="98.188000000000002"/>
  </r>
  <r>
    <x v="134"/>
    <x v="15"/>
    <n v="116.399"/>
  </r>
  <r>
    <x v="134"/>
    <x v="16"/>
    <n v="121.179"/>
  </r>
  <r>
    <x v="134"/>
    <x v="17"/>
    <n v="115.854"/>
  </r>
  <r>
    <x v="134"/>
    <x v="18"/>
    <n v="123.035"/>
  </r>
  <r>
    <x v="134"/>
    <x v="19"/>
    <n v="126.59"/>
  </r>
  <r>
    <x v="134"/>
    <x v="20"/>
    <n v="117.64400000000001"/>
  </r>
  <r>
    <x v="134"/>
    <x v="21"/>
    <n v="120.435"/>
  </r>
  <r>
    <x v="134"/>
    <x v="22"/>
    <n v="132.75399999999999"/>
  </r>
  <r>
    <x v="134"/>
    <x v="23"/>
    <n v="162.24199999999999"/>
  </r>
  <r>
    <x v="134"/>
    <x v="24"/>
    <n v="185.64099999999999"/>
  </r>
  <r>
    <x v="134"/>
    <x v="25"/>
    <n v="192.18100000000001"/>
  </r>
  <r>
    <x v="134"/>
    <x v="26"/>
    <n v="201.97800000000001"/>
  </r>
  <r>
    <x v="134"/>
    <x v="27"/>
    <n v="232.07499999999999"/>
  </r>
  <r>
    <x v="134"/>
    <x v="28"/>
    <n v="253.11"/>
  </r>
  <r>
    <x v="134"/>
    <x v="29"/>
    <n v="234.727"/>
  </r>
  <r>
    <x v="134"/>
    <x v="30"/>
    <n v="229.36600000000001"/>
  </r>
  <r>
    <x v="134"/>
    <x v="31"/>
    <n v="238.10599999999999"/>
  </r>
  <r>
    <x v="134"/>
    <x v="32"/>
    <n v="212.25800000000001"/>
  </r>
  <r>
    <x v="134"/>
    <x v="33"/>
    <n v="220.06200000000001"/>
  </r>
  <r>
    <x v="134"/>
    <x v="34"/>
    <n v="228.16800000000001"/>
  </r>
  <r>
    <x v="134"/>
    <x v="35"/>
    <n v="231.97"/>
  </r>
  <r>
    <x v="134"/>
    <x v="36"/>
    <n v="241.28"/>
  </r>
  <r>
    <x v="134"/>
    <x v="37"/>
    <n v="252.15799999999999"/>
  </r>
  <r>
    <x v="134"/>
    <x v="38"/>
    <n v="263.24799999999999"/>
  </r>
  <r>
    <x v="134"/>
    <x v="39"/>
    <n v="274.85500000000002"/>
  </r>
  <r>
    <x v="135"/>
    <x v="0"/>
    <n v="7.8289999999999997"/>
  </r>
  <r>
    <x v="135"/>
    <x v="1"/>
    <n v="8.6609999999999996"/>
  </r>
  <r>
    <x v="135"/>
    <x v="2"/>
    <n v="7.5970000000000004"/>
  </r>
  <r>
    <x v="135"/>
    <x v="3"/>
    <n v="6.468"/>
  </r>
  <r>
    <x v="135"/>
    <x v="4"/>
    <n v="6.7039999999999997"/>
  </r>
  <r>
    <x v="135"/>
    <x v="5"/>
    <n v="6.2720000000000002"/>
  </r>
  <r>
    <x v="135"/>
    <x v="6"/>
    <n v="4.95"/>
  </r>
  <r>
    <x v="135"/>
    <x v="7"/>
    <n v="5.2160000000000002"/>
  </r>
  <r>
    <x v="135"/>
    <x v="8"/>
    <n v="5.0039999999999996"/>
  </r>
  <r>
    <x v="135"/>
    <x v="9"/>
    <n v="5.2880000000000003"/>
  </r>
  <r>
    <x v="135"/>
    <x v="10"/>
    <n v="7.36"/>
  </r>
  <r>
    <x v="135"/>
    <x v="11"/>
    <n v="6.8840000000000003"/>
  </r>
  <r>
    <x v="135"/>
    <x v="12"/>
    <n v="7.6459999999999999"/>
  </r>
  <r>
    <x v="135"/>
    <x v="13"/>
    <n v="7.157"/>
  </r>
  <r>
    <x v="135"/>
    <x v="14"/>
    <n v="7.3739999999999997"/>
  </r>
  <r>
    <x v="135"/>
    <x v="15"/>
    <n v="8.1379999999999999"/>
  </r>
  <r>
    <x v="135"/>
    <x v="16"/>
    <n v="9.0589999999999993"/>
  </r>
  <r>
    <x v="135"/>
    <x v="17"/>
    <n v="11.298"/>
  </r>
  <r>
    <x v="135"/>
    <x v="18"/>
    <n v="10.255000000000001"/>
  </r>
  <r>
    <x v="135"/>
    <x v="19"/>
    <n v="12.393000000000001"/>
  </r>
  <r>
    <x v="135"/>
    <x v="20"/>
    <n v="17.760000000000002"/>
  </r>
  <r>
    <x v="135"/>
    <x v="21"/>
    <n v="17.538"/>
  </r>
  <r>
    <x v="135"/>
    <x v="22"/>
    <n v="19.364000000000001"/>
  </r>
  <r>
    <x v="135"/>
    <x v="23"/>
    <n v="23.533999999999999"/>
  </r>
  <r>
    <x v="135"/>
    <x v="24"/>
    <n v="31.734000000000002"/>
  </r>
  <r>
    <x v="135"/>
    <x v="25"/>
    <n v="44.53"/>
  </r>
  <r>
    <x v="135"/>
    <x v="26"/>
    <n v="60.881999999999998"/>
  </r>
  <r>
    <x v="135"/>
    <x v="27"/>
    <n v="79.712000000000003"/>
  </r>
  <r>
    <x v="135"/>
    <x v="28"/>
    <n v="115.27"/>
  </r>
  <r>
    <x v="135"/>
    <x v="29"/>
    <n v="97.798000000000002"/>
  </r>
  <r>
    <x v="135"/>
    <x v="30"/>
    <n v="125.122"/>
  </r>
  <r>
    <x v="135"/>
    <x v="31"/>
    <n v="169.80500000000001"/>
  </r>
  <r>
    <x v="135"/>
    <x v="32"/>
    <n v="189.94499999999999"/>
  </r>
  <r>
    <x v="135"/>
    <x v="33"/>
    <n v="202.45"/>
  </r>
  <r>
    <x v="135"/>
    <x v="34"/>
    <n v="212.01300000000001"/>
  </r>
  <r>
    <x v="135"/>
    <x v="35"/>
    <n v="227.101"/>
  </r>
  <r>
    <x v="135"/>
    <x v="36"/>
    <n v="244.30099999999999"/>
  </r>
  <r>
    <x v="135"/>
    <x v="37"/>
    <n v="261.74799999999999"/>
  </r>
  <r>
    <x v="135"/>
    <x v="38"/>
    <n v="279.154"/>
  </r>
  <r>
    <x v="135"/>
    <x v="39"/>
    <n v="297.851"/>
  </r>
  <r>
    <x v="136"/>
    <x v="0"/>
    <n v="45.591000000000001"/>
  </r>
  <r>
    <x v="136"/>
    <x v="1"/>
    <n v="54.764000000000003"/>
  </r>
  <r>
    <x v="136"/>
    <x v="2"/>
    <n v="54.819000000000003"/>
  </r>
  <r>
    <x v="136"/>
    <x v="3"/>
    <n v="47.914999999999999"/>
  </r>
  <r>
    <x v="136"/>
    <x v="4"/>
    <n v="38.718000000000004"/>
  </r>
  <r>
    <x v="136"/>
    <x v="5"/>
    <n v="47.801000000000002"/>
  </r>
  <r>
    <x v="136"/>
    <x v="6"/>
    <n v="51.765000000000001"/>
  </r>
  <r>
    <x v="136"/>
    <x v="7"/>
    <n v="57.89"/>
  </r>
  <r>
    <x v="136"/>
    <x v="8"/>
    <n v="59.93"/>
  </r>
  <r>
    <x v="136"/>
    <x v="9"/>
    <n v="53.691000000000003"/>
  </r>
  <r>
    <x v="136"/>
    <x v="10"/>
    <n v="38.244"/>
  </r>
  <r>
    <x v="136"/>
    <x v="11"/>
    <n v="28.852"/>
  </r>
  <r>
    <x v="136"/>
    <x v="12"/>
    <n v="19.577999999999999"/>
  </r>
  <r>
    <x v="136"/>
    <x v="13"/>
    <n v="26.361000000000001"/>
  </r>
  <r>
    <x v="136"/>
    <x v="14"/>
    <n v="30.073"/>
  </r>
  <r>
    <x v="136"/>
    <x v="15"/>
    <n v="35.476999999999997"/>
  </r>
  <r>
    <x v="136"/>
    <x v="16"/>
    <n v="35.314999999999998"/>
  </r>
  <r>
    <x v="136"/>
    <x v="17"/>
    <n v="35.286000000000001"/>
  </r>
  <r>
    <x v="136"/>
    <x v="18"/>
    <n v="42.115000000000002"/>
  </r>
  <r>
    <x v="136"/>
    <x v="19"/>
    <n v="35.591999999999999"/>
  </r>
  <r>
    <x v="136"/>
    <x v="20"/>
    <n v="37.332999999999998"/>
  </r>
  <r>
    <x v="136"/>
    <x v="21"/>
    <n v="40.585999999999999"/>
  </r>
  <r>
    <x v="136"/>
    <x v="22"/>
    <n v="45.984999999999999"/>
  </r>
  <r>
    <x v="136"/>
    <x v="23"/>
    <n v="59.466000000000001"/>
  </r>
  <r>
    <x v="136"/>
    <x v="24"/>
    <n v="75.795000000000002"/>
  </r>
  <r>
    <x v="136"/>
    <x v="25"/>
    <n v="99.793999999999997"/>
  </r>
  <r>
    <x v="136"/>
    <x v="26"/>
    <n v="122.696"/>
  </r>
  <r>
    <x v="136"/>
    <x v="27"/>
    <n v="170.755"/>
  </r>
  <r>
    <x v="136"/>
    <x v="28"/>
    <n v="205.79"/>
  </r>
  <r>
    <x v="136"/>
    <x v="29"/>
    <n v="164.94800000000001"/>
  </r>
  <r>
    <x v="136"/>
    <x v="30"/>
    <n v="164.78100000000001"/>
  </r>
  <r>
    <x v="136"/>
    <x v="31"/>
    <n v="183.56100000000001"/>
  </r>
  <r>
    <x v="136"/>
    <x v="32"/>
    <n v="169.17699999999999"/>
  </r>
  <r>
    <x v="136"/>
    <x v="33"/>
    <n v="188.893"/>
  </r>
  <r>
    <x v="136"/>
    <x v="34"/>
    <n v="202.46700000000001"/>
  </r>
  <r>
    <x v="136"/>
    <x v="35"/>
    <n v="215.30199999999999"/>
  </r>
  <r>
    <x v="136"/>
    <x v="36"/>
    <n v="229.56700000000001"/>
  </r>
  <r>
    <x v="136"/>
    <x v="37"/>
    <n v="246.97300000000001"/>
  </r>
  <r>
    <x v="136"/>
    <x v="38"/>
    <n v="267.00700000000001"/>
  </r>
  <r>
    <x v="136"/>
    <x v="39"/>
    <n v="289.16300000000001"/>
  </r>
  <r>
    <x v="137"/>
    <x v="0"/>
    <s v="n/a"/>
  </r>
  <r>
    <x v="137"/>
    <x v="1"/>
    <s v="n/a"/>
  </r>
  <r>
    <x v="137"/>
    <x v="2"/>
    <s v="n/a"/>
  </r>
  <r>
    <x v="137"/>
    <x v="3"/>
    <s v="n/a"/>
  </r>
  <r>
    <x v="137"/>
    <x v="4"/>
    <s v="n/a"/>
  </r>
  <r>
    <x v="137"/>
    <x v="5"/>
    <s v="n/a"/>
  </r>
  <r>
    <x v="137"/>
    <x v="6"/>
    <s v="n/a"/>
  </r>
  <r>
    <x v="137"/>
    <x v="7"/>
    <s v="n/a"/>
  </r>
  <r>
    <x v="137"/>
    <x v="8"/>
    <s v="n/a"/>
  </r>
  <r>
    <x v="137"/>
    <x v="9"/>
    <s v="n/a"/>
  </r>
  <r>
    <x v="137"/>
    <x v="10"/>
    <s v="n/a"/>
  </r>
  <r>
    <x v="137"/>
    <x v="11"/>
    <s v="n/a"/>
  </r>
  <r>
    <x v="137"/>
    <x v="12"/>
    <n v="85.591999999999999"/>
  </r>
  <r>
    <x v="137"/>
    <x v="13"/>
    <n v="183.816"/>
  </r>
  <r>
    <x v="137"/>
    <x v="14"/>
    <n v="276.90199999999999"/>
  </r>
  <r>
    <x v="137"/>
    <x v="15"/>
    <n v="313.45100000000002"/>
  </r>
  <r>
    <x v="137"/>
    <x v="16"/>
    <n v="391.77499999999998"/>
  </r>
  <r>
    <x v="137"/>
    <x v="17"/>
    <n v="404.94600000000003"/>
  </r>
  <r>
    <x v="137"/>
    <x v="18"/>
    <n v="271.03800000000001"/>
  </r>
  <r>
    <x v="137"/>
    <x v="19"/>
    <n v="195.90700000000001"/>
  </r>
  <r>
    <x v="137"/>
    <x v="20"/>
    <n v="259.702"/>
  </r>
  <r>
    <x v="137"/>
    <x v="21"/>
    <n v="306.58300000000003"/>
  </r>
  <r>
    <x v="137"/>
    <x v="22"/>
    <n v="345.125"/>
  </r>
  <r>
    <x v="137"/>
    <x v="23"/>
    <n v="430.28899999999999"/>
  </r>
  <r>
    <x v="137"/>
    <x v="24"/>
    <n v="591.17700000000002"/>
  </r>
  <r>
    <x v="137"/>
    <x v="25"/>
    <n v="763.70399999999995"/>
  </r>
  <r>
    <x v="137"/>
    <x v="26"/>
    <n v="989.93200000000002"/>
  </r>
  <r>
    <x v="137"/>
    <x v="27"/>
    <n v="1299.703"/>
  </r>
  <r>
    <x v="137"/>
    <x v="28"/>
    <n v="1660.846"/>
  </r>
  <r>
    <x v="137"/>
    <x v="29"/>
    <n v="1222.645"/>
  </r>
  <r>
    <x v="137"/>
    <x v="30"/>
    <n v="1524.915"/>
  </r>
  <r>
    <x v="137"/>
    <x v="31"/>
    <n v="1904.79"/>
  </r>
  <r>
    <x v="137"/>
    <x v="32"/>
    <n v="2017.4690000000001"/>
  </r>
  <r>
    <x v="137"/>
    <x v="33"/>
    <n v="2096.7739999999999"/>
  </r>
  <r>
    <x v="137"/>
    <x v="34"/>
    <n v="2057.3009999999999"/>
  </r>
  <r>
    <x v="137"/>
    <x v="35"/>
    <n v="2098.848"/>
  </r>
  <r>
    <x v="137"/>
    <x v="36"/>
    <n v="2235.5940000000001"/>
  </r>
  <r>
    <x v="137"/>
    <x v="37"/>
    <n v="2348.431"/>
  </r>
  <r>
    <x v="137"/>
    <x v="38"/>
    <n v="2462.6709999999998"/>
  </r>
  <r>
    <x v="137"/>
    <x v="39"/>
    <n v="2594.739"/>
  </r>
  <r>
    <x v="138"/>
    <x v="0"/>
    <n v="1.2589999999999999"/>
  </r>
  <r>
    <x v="138"/>
    <x v="1"/>
    <n v="1.429"/>
  </r>
  <r>
    <x v="138"/>
    <x v="2"/>
    <n v="1.524"/>
  </r>
  <r>
    <x v="138"/>
    <x v="3"/>
    <n v="1.6279999999999999"/>
  </r>
  <r>
    <x v="138"/>
    <x v="4"/>
    <n v="1.56"/>
  </r>
  <r>
    <x v="138"/>
    <x v="5"/>
    <n v="1.853"/>
  </r>
  <r>
    <x v="138"/>
    <x v="6"/>
    <n v="2.0990000000000002"/>
  </r>
  <r>
    <x v="138"/>
    <x v="7"/>
    <n v="2.331"/>
  </r>
  <r>
    <x v="138"/>
    <x v="8"/>
    <n v="2.4940000000000002"/>
  </r>
  <r>
    <x v="138"/>
    <x v="9"/>
    <n v="2.6040000000000001"/>
  </r>
  <r>
    <x v="138"/>
    <x v="10"/>
    <n v="2.4900000000000002"/>
  </r>
  <r>
    <x v="138"/>
    <x v="11"/>
    <n v="1.837"/>
  </r>
  <r>
    <x v="138"/>
    <x v="12"/>
    <n v="1.9490000000000001"/>
  </r>
  <r>
    <x v="138"/>
    <x v="13"/>
    <n v="1.88"/>
  </r>
  <r>
    <x v="138"/>
    <x v="14"/>
    <n v="1.1950000000000001"/>
  </r>
  <r>
    <x v="138"/>
    <x v="15"/>
    <n v="1.2390000000000001"/>
  </r>
  <r>
    <x v="138"/>
    <x v="16"/>
    <n v="1.343"/>
  </r>
  <r>
    <x v="138"/>
    <x v="17"/>
    <n v="1.8069999999999999"/>
  </r>
  <r>
    <x v="138"/>
    <x v="18"/>
    <n v="1.93"/>
  </r>
  <r>
    <x v="138"/>
    <x v="19"/>
    <n v="1.796"/>
  </r>
  <r>
    <x v="138"/>
    <x v="20"/>
    <n v="1.718"/>
  </r>
  <r>
    <x v="138"/>
    <x v="21"/>
    <n v="1.675"/>
  </r>
  <r>
    <x v="138"/>
    <x v="22"/>
    <n v="1.6739999999999999"/>
  </r>
  <r>
    <x v="138"/>
    <x v="23"/>
    <n v="1.8460000000000001"/>
  </r>
  <r>
    <x v="138"/>
    <x v="24"/>
    <n v="2.0990000000000002"/>
  </r>
  <r>
    <x v="138"/>
    <x v="25"/>
    <n v="2.589"/>
  </r>
  <r>
    <x v="138"/>
    <x v="26"/>
    <n v="3.1080000000000001"/>
  </r>
  <r>
    <x v="138"/>
    <x v="27"/>
    <n v="3.7069999999999999"/>
  </r>
  <r>
    <x v="138"/>
    <x v="28"/>
    <n v="4.6760000000000002"/>
  </r>
  <r>
    <x v="138"/>
    <x v="29"/>
    <n v="5.2089999999999996"/>
  </r>
  <r>
    <x v="138"/>
    <x v="30"/>
    <n v="5.625"/>
  </r>
  <r>
    <x v="138"/>
    <x v="31"/>
    <n v="6.407"/>
  </r>
  <r>
    <x v="138"/>
    <x v="32"/>
    <n v="7.2910000000000004"/>
  </r>
  <r>
    <x v="138"/>
    <x v="33"/>
    <n v="7.601"/>
  </r>
  <r>
    <x v="138"/>
    <x v="34"/>
    <n v="8.0020000000000007"/>
  </r>
  <r>
    <x v="138"/>
    <x v="35"/>
    <n v="8.76"/>
  </r>
  <r>
    <x v="138"/>
    <x v="36"/>
    <n v="9.7319999999999993"/>
  </r>
  <r>
    <x v="138"/>
    <x v="37"/>
    <n v="10.702999999999999"/>
  </r>
  <r>
    <x v="138"/>
    <x v="38"/>
    <n v="11.766999999999999"/>
  </r>
  <r>
    <x v="138"/>
    <x v="39"/>
    <n v="12.948"/>
  </r>
  <r>
    <x v="139"/>
    <x v="0"/>
    <n v="0.127"/>
  </r>
  <r>
    <x v="139"/>
    <x v="1"/>
    <n v="0.11899999999999999"/>
  </r>
  <r>
    <x v="139"/>
    <x v="2"/>
    <n v="0.122"/>
  </r>
  <r>
    <x v="139"/>
    <x v="3"/>
    <n v="0.113"/>
  </r>
  <r>
    <x v="139"/>
    <x v="4"/>
    <n v="0.111"/>
  </r>
  <r>
    <x v="139"/>
    <x v="5"/>
    <n v="0.106"/>
  </r>
  <r>
    <x v="139"/>
    <x v="6"/>
    <n v="0.112"/>
  </r>
  <r>
    <x v="139"/>
    <x v="7"/>
    <n v="0.124"/>
  </r>
  <r>
    <x v="139"/>
    <x v="8"/>
    <n v="0.13800000000000001"/>
  </r>
  <r>
    <x v="139"/>
    <x v="9"/>
    <n v="0.14199999999999999"/>
  </r>
  <r>
    <x v="139"/>
    <x v="10"/>
    <n v="0.182"/>
  </r>
  <r>
    <x v="139"/>
    <x v="11"/>
    <n v="0.17699999999999999"/>
  </r>
  <r>
    <x v="139"/>
    <x v="12"/>
    <n v="0.193"/>
  </r>
  <r>
    <x v="139"/>
    <x v="13"/>
    <n v="0.19800000000000001"/>
  </r>
  <r>
    <x v="139"/>
    <x v="14"/>
    <n v="0.158"/>
  </r>
  <r>
    <x v="139"/>
    <x v="15"/>
    <n v="0.24199999999999999"/>
  </r>
  <r>
    <x v="139"/>
    <x v="16"/>
    <n v="0.25800000000000001"/>
  </r>
  <r>
    <x v="139"/>
    <x v="17"/>
    <n v="0.28000000000000003"/>
  </r>
  <r>
    <x v="139"/>
    <x v="18"/>
    <n v="0.26800000000000002"/>
  </r>
  <r>
    <x v="139"/>
    <x v="19"/>
    <n v="0.26100000000000001"/>
  </r>
  <r>
    <x v="139"/>
    <x v="20"/>
    <n v="0.25700000000000001"/>
  </r>
  <r>
    <x v="139"/>
    <x v="21"/>
    <n v="0.26900000000000002"/>
  </r>
  <r>
    <x v="139"/>
    <x v="22"/>
    <n v="0.29699999999999999"/>
  </r>
  <r>
    <x v="139"/>
    <x v="23"/>
    <n v="0.36399999999999999"/>
  </r>
  <r>
    <x v="139"/>
    <x v="24"/>
    <n v="0.42899999999999999"/>
  </r>
  <r>
    <x v="139"/>
    <x v="25"/>
    <n v="0.49"/>
  </r>
  <r>
    <x v="139"/>
    <x v="26"/>
    <n v="0.51300000000000001"/>
  </r>
  <r>
    <x v="139"/>
    <x v="27"/>
    <n v="0.58499999999999996"/>
  </r>
  <r>
    <x v="139"/>
    <x v="28"/>
    <n v="0.64100000000000001"/>
  </r>
  <r>
    <x v="139"/>
    <x v="29"/>
    <n v="0.60799999999999998"/>
  </r>
  <r>
    <x v="139"/>
    <x v="30"/>
    <n v="0.65700000000000003"/>
  </r>
  <r>
    <x v="139"/>
    <x v="31"/>
    <n v="0.75900000000000001"/>
  </r>
  <r>
    <x v="139"/>
    <x v="32"/>
    <n v="0.80500000000000005"/>
  </r>
  <r>
    <x v="139"/>
    <x v="33"/>
    <n v="0.79300000000000004"/>
  </r>
  <r>
    <x v="139"/>
    <x v="34"/>
    <n v="0.82499999999999996"/>
  </r>
  <r>
    <x v="139"/>
    <x v="35"/>
    <n v="0.86"/>
  </r>
  <r>
    <x v="139"/>
    <x v="36"/>
    <n v="0.874"/>
  </r>
  <r>
    <x v="139"/>
    <x v="37"/>
    <n v="0.89300000000000002"/>
  </r>
  <r>
    <x v="139"/>
    <x v="38"/>
    <n v="0.92300000000000004"/>
  </r>
  <r>
    <x v="139"/>
    <x v="39"/>
    <n v="0.95899999999999996"/>
  </r>
  <r>
    <x v="140"/>
    <x v="0"/>
    <s v="n/a"/>
  </r>
  <r>
    <x v="140"/>
    <x v="1"/>
    <s v="n/a"/>
  </r>
  <r>
    <x v="140"/>
    <x v="2"/>
    <s v="n/a"/>
  </r>
  <r>
    <x v="140"/>
    <x v="3"/>
    <s v="n/a"/>
  </r>
  <r>
    <x v="140"/>
    <x v="4"/>
    <s v="n/a"/>
  </r>
  <r>
    <x v="140"/>
    <x v="5"/>
    <s v="n/a"/>
  </r>
  <r>
    <x v="140"/>
    <x v="6"/>
    <s v="n/a"/>
  </r>
  <r>
    <x v="140"/>
    <x v="7"/>
    <s v="n/a"/>
  </r>
  <r>
    <x v="140"/>
    <x v="8"/>
    <s v="n/a"/>
  </r>
  <r>
    <x v="140"/>
    <x v="9"/>
    <s v="n/a"/>
  </r>
  <r>
    <x v="140"/>
    <x v="10"/>
    <s v="n/a"/>
  </r>
  <r>
    <x v="140"/>
    <x v="11"/>
    <s v="n/a"/>
  </r>
  <r>
    <x v="140"/>
    <x v="12"/>
    <s v="n/a"/>
  </r>
  <r>
    <x v="140"/>
    <x v="13"/>
    <s v="n/a"/>
  </r>
  <r>
    <x v="140"/>
    <x v="14"/>
    <s v="n/a"/>
  </r>
  <r>
    <x v="140"/>
    <x v="15"/>
    <s v="n/a"/>
  </r>
  <r>
    <x v="140"/>
    <x v="16"/>
    <s v="n/a"/>
  </r>
  <r>
    <x v="140"/>
    <x v="17"/>
    <s v="n/a"/>
  </r>
  <r>
    <x v="140"/>
    <x v="18"/>
    <s v="n/a"/>
  </r>
  <r>
    <x v="140"/>
    <x v="19"/>
    <s v="n/a"/>
  </r>
  <r>
    <x v="140"/>
    <x v="20"/>
    <s v="n/a"/>
  </r>
  <r>
    <x v="140"/>
    <x v="21"/>
    <s v="n/a"/>
  </r>
  <r>
    <x v="140"/>
    <x v="22"/>
    <s v="n/a"/>
  </r>
  <r>
    <x v="140"/>
    <x v="23"/>
    <s v="n/a"/>
  </r>
  <r>
    <x v="140"/>
    <x v="24"/>
    <n v="1.88"/>
  </r>
  <r>
    <x v="140"/>
    <x v="25"/>
    <n v="1.962"/>
  </r>
  <r>
    <x v="140"/>
    <x v="26"/>
    <n v="2.0950000000000002"/>
  </r>
  <r>
    <x v="140"/>
    <x v="27"/>
    <n v="2.4910000000000001"/>
  </r>
  <r>
    <x v="140"/>
    <x v="28"/>
    <n v="2.7650000000000001"/>
  </r>
  <r>
    <x v="140"/>
    <x v="29"/>
    <n v="2.3690000000000002"/>
  </r>
  <r>
    <x v="140"/>
    <x v="30"/>
    <n v="2.1429999999999998"/>
  </r>
  <r>
    <x v="140"/>
    <x v="31"/>
    <n v="2.056"/>
  </r>
  <r>
    <x v="140"/>
    <x v="32"/>
    <n v="1.802"/>
  </r>
  <r>
    <x v="140"/>
    <x v="33"/>
    <n v="1.802"/>
  </r>
  <r>
    <x v="140"/>
    <x v="34"/>
    <n v="1.8580000000000001"/>
  </r>
  <r>
    <x v="140"/>
    <x v="35"/>
    <n v="1.9319999999999999"/>
  </r>
  <r>
    <x v="140"/>
    <x v="36"/>
    <n v="2.0030000000000001"/>
  </r>
  <r>
    <x v="140"/>
    <x v="37"/>
    <n v="2.0870000000000002"/>
  </r>
  <r>
    <x v="140"/>
    <x v="38"/>
    <n v="2.177"/>
  </r>
  <r>
    <x v="140"/>
    <x v="39"/>
    <n v="2.27"/>
  </r>
  <r>
    <x v="141"/>
    <x v="0"/>
    <n v="6.9000000000000006E-2"/>
  </r>
  <r>
    <x v="141"/>
    <x v="1"/>
    <n v="8.4000000000000005E-2"/>
  </r>
  <r>
    <x v="141"/>
    <x v="2"/>
    <n v="8.1000000000000003E-2"/>
  </r>
  <r>
    <x v="141"/>
    <x v="3"/>
    <n v="7.5999999999999998E-2"/>
  </r>
  <r>
    <x v="141"/>
    <x v="4"/>
    <n v="7.9000000000000001E-2"/>
  </r>
  <r>
    <x v="141"/>
    <x v="5"/>
    <n v="8.3000000000000004E-2"/>
  </r>
  <r>
    <x v="141"/>
    <x v="6"/>
    <n v="0.11700000000000001"/>
  </r>
  <r>
    <x v="141"/>
    <x v="7"/>
    <n v="0.11799999999999999"/>
  </r>
  <r>
    <x v="141"/>
    <x v="8"/>
    <n v="0.1"/>
  </r>
  <r>
    <x v="141"/>
    <x v="9"/>
    <n v="9.9000000000000005E-2"/>
  </r>
  <r>
    <x v="141"/>
    <x v="10"/>
    <n v="0.12"/>
  </r>
  <r>
    <x v="141"/>
    <x v="11"/>
    <n v="0.108"/>
  </r>
  <r>
    <x v="141"/>
    <x v="12"/>
    <n v="9.6000000000000002E-2"/>
  </r>
  <r>
    <x v="141"/>
    <x v="13"/>
    <n v="0.127"/>
  </r>
  <r>
    <x v="141"/>
    <x v="14"/>
    <n v="0.13200000000000001"/>
  </r>
  <r>
    <x v="141"/>
    <x v="15"/>
    <n v="0.105"/>
  </r>
  <r>
    <x v="141"/>
    <x v="16"/>
    <n v="0.13600000000000001"/>
  </r>
  <r>
    <x v="141"/>
    <x v="17"/>
    <n v="9.2999999999999999E-2"/>
  </r>
  <r>
    <x v="141"/>
    <x v="18"/>
    <n v="7.1999999999999995E-2"/>
  </r>
  <r>
    <x v="141"/>
    <x v="19"/>
    <n v="7.8E-2"/>
  </r>
  <r>
    <x v="141"/>
    <x v="20"/>
    <n v="7.6999999999999999E-2"/>
  </r>
  <r>
    <x v="141"/>
    <x v="21"/>
    <n v="7.6999999999999999E-2"/>
  </r>
  <r>
    <x v="141"/>
    <x v="22"/>
    <n v="8.5000000000000006E-2"/>
  </r>
  <r>
    <x v="141"/>
    <x v="23"/>
    <n v="0.10100000000000001"/>
  </r>
  <r>
    <x v="141"/>
    <x v="24"/>
    <n v="0.111"/>
  </r>
  <r>
    <x v="141"/>
    <x v="25"/>
    <n v="0.123"/>
  </r>
  <r>
    <x v="141"/>
    <x v="26"/>
    <n v="0.13500000000000001"/>
  </r>
  <r>
    <x v="141"/>
    <x v="27"/>
    <n v="0.14399999999999999"/>
  </r>
  <r>
    <x v="141"/>
    <x v="28"/>
    <n v="0.183"/>
  </r>
  <r>
    <x v="141"/>
    <x v="29"/>
    <n v="0.19600000000000001"/>
  </r>
  <r>
    <x v="141"/>
    <x v="30"/>
    <n v="0.20100000000000001"/>
  </r>
  <r>
    <x v="141"/>
    <x v="31"/>
    <n v="0.248"/>
  </r>
  <r>
    <x v="141"/>
    <x v="32"/>
    <n v="0.26400000000000001"/>
  </r>
  <r>
    <x v="141"/>
    <x v="33"/>
    <n v="0.311"/>
  </r>
  <r>
    <x v="141"/>
    <x v="34"/>
    <n v="0.36199999999999999"/>
  </r>
  <r>
    <x v="141"/>
    <x v="35"/>
    <n v="0.4"/>
  </r>
  <r>
    <x v="141"/>
    <x v="36"/>
    <n v="0.434"/>
  </r>
  <r>
    <x v="141"/>
    <x v="37"/>
    <n v="0.47399999999999998"/>
  </r>
  <r>
    <x v="141"/>
    <x v="38"/>
    <n v="0.51400000000000001"/>
  </r>
  <r>
    <x v="141"/>
    <x v="39"/>
    <n v="0.55400000000000005"/>
  </r>
  <r>
    <x v="142"/>
    <x v="0"/>
    <n v="163.96799999999999"/>
  </r>
  <r>
    <x v="142"/>
    <x v="1"/>
    <n v="183.56100000000001"/>
  </r>
  <r>
    <x v="142"/>
    <x v="2"/>
    <n v="152.59399999999999"/>
  </r>
  <r>
    <x v="142"/>
    <x v="3"/>
    <n v="128.60400000000001"/>
  </r>
  <r>
    <x v="142"/>
    <x v="4"/>
    <n v="119.054"/>
  </r>
  <r>
    <x v="142"/>
    <x v="5"/>
    <n v="103.681"/>
  </r>
  <r>
    <x v="142"/>
    <x v="6"/>
    <n v="86.706999999999994"/>
  </r>
  <r>
    <x v="142"/>
    <x v="7"/>
    <n v="85.406000000000006"/>
  </r>
  <r>
    <x v="142"/>
    <x v="8"/>
    <n v="87.956999999999994"/>
  </r>
  <r>
    <x v="142"/>
    <x v="9"/>
    <n v="95.022000000000006"/>
  </r>
  <r>
    <x v="142"/>
    <x v="10"/>
    <n v="116.693"/>
  </r>
  <r>
    <x v="142"/>
    <x v="11"/>
    <n v="131.839"/>
  </r>
  <r>
    <x v="142"/>
    <x v="12"/>
    <n v="136.66999999999999"/>
  </r>
  <r>
    <x v="142"/>
    <x v="13"/>
    <n v="137.405"/>
  </r>
  <r>
    <x v="142"/>
    <x v="14"/>
    <n v="139.65299999999999"/>
  </r>
  <r>
    <x v="142"/>
    <x v="15"/>
    <n v="147.94"/>
  </r>
  <r>
    <x v="142"/>
    <x v="16"/>
    <n v="163.43"/>
  </r>
  <r>
    <x v="142"/>
    <x v="17"/>
    <n v="170.87799999999999"/>
  </r>
  <r>
    <x v="142"/>
    <x v="18"/>
    <n v="151.95500000000001"/>
  </r>
  <r>
    <x v="142"/>
    <x v="19"/>
    <n v="167.053"/>
  </r>
  <r>
    <x v="142"/>
    <x v="20"/>
    <n v="194.80799999999999"/>
  </r>
  <r>
    <x v="142"/>
    <x v="21"/>
    <n v="189.363"/>
  </r>
  <r>
    <x v="142"/>
    <x v="22"/>
    <n v="194.87799999999999"/>
  </r>
  <r>
    <x v="142"/>
    <x v="23"/>
    <n v="221.47"/>
  </r>
  <r>
    <x v="142"/>
    <x v="24"/>
    <n v="258.74200000000002"/>
  </r>
  <r>
    <x v="142"/>
    <x v="25"/>
    <n v="328.20499999999998"/>
  </r>
  <r>
    <x v="142"/>
    <x v="26"/>
    <n v="376.39800000000002"/>
  </r>
  <r>
    <x v="142"/>
    <x v="27"/>
    <n v="415.68700000000001"/>
  </r>
  <r>
    <x v="142"/>
    <x v="28"/>
    <n v="519.79600000000005"/>
  </r>
  <r>
    <x v="142"/>
    <x v="29"/>
    <n v="429.09800000000001"/>
  </r>
  <r>
    <x v="142"/>
    <x v="30"/>
    <n v="526.81100000000004"/>
  </r>
  <r>
    <x v="142"/>
    <x v="31"/>
    <n v="669.50699999999995"/>
  </r>
  <r>
    <x v="142"/>
    <x v="32"/>
    <n v="733.95600000000002"/>
  </r>
  <r>
    <x v="142"/>
    <x v="33"/>
    <n v="748.45"/>
  </r>
  <r>
    <x v="142"/>
    <x v="34"/>
    <n v="777.87"/>
  </r>
  <r>
    <x v="142"/>
    <x v="35"/>
    <n v="805.22500000000002"/>
  </r>
  <r>
    <x v="142"/>
    <x v="36"/>
    <n v="839.77599999999995"/>
  </r>
  <r>
    <x v="142"/>
    <x v="37"/>
    <n v="876.64300000000003"/>
  </r>
  <r>
    <x v="142"/>
    <x v="38"/>
    <n v="917.94"/>
  </r>
  <r>
    <x v="142"/>
    <x v="39"/>
    <n v="962.23900000000003"/>
  </r>
  <r>
    <x v="143"/>
    <x v="0"/>
    <n v="3.5030000000000001"/>
  </r>
  <r>
    <x v="143"/>
    <x v="1"/>
    <n v="3.177"/>
  </r>
  <r>
    <x v="143"/>
    <x v="2"/>
    <n v="3.11"/>
  </r>
  <r>
    <x v="143"/>
    <x v="3"/>
    <n v="2.774"/>
  </r>
  <r>
    <x v="143"/>
    <x v="4"/>
    <n v="2.706"/>
  </r>
  <r>
    <x v="143"/>
    <x v="5"/>
    <n v="2.9620000000000002"/>
  </r>
  <r>
    <x v="143"/>
    <x v="6"/>
    <n v="4.1900000000000004"/>
  </r>
  <r>
    <x v="143"/>
    <x v="7"/>
    <n v="5.0410000000000004"/>
  </r>
  <r>
    <x v="143"/>
    <x v="8"/>
    <n v="4.9850000000000003"/>
  </r>
  <r>
    <x v="143"/>
    <x v="9"/>
    <n v="4.9130000000000003"/>
  </r>
  <r>
    <x v="143"/>
    <x v="10"/>
    <n v="5.7169999999999996"/>
  </r>
  <r>
    <x v="143"/>
    <x v="11"/>
    <n v="5.617"/>
  </r>
  <r>
    <x v="143"/>
    <x v="12"/>
    <n v="6.0049999999999999"/>
  </r>
  <r>
    <x v="143"/>
    <x v="13"/>
    <n v="5.6790000000000003"/>
  </r>
  <r>
    <x v="143"/>
    <x v="14"/>
    <n v="3.8769999999999998"/>
  </r>
  <r>
    <x v="143"/>
    <x v="15"/>
    <n v="4.8789999999999996"/>
  </r>
  <r>
    <x v="143"/>
    <x v="16"/>
    <n v="5.0659999999999998"/>
  </r>
  <r>
    <x v="143"/>
    <x v="17"/>
    <n v="4.6719999999999997"/>
  </r>
  <r>
    <x v="143"/>
    <x v="18"/>
    <n v="5.0579999999999998"/>
  </r>
  <r>
    <x v="143"/>
    <x v="19"/>
    <n v="5.1509999999999998"/>
  </r>
  <r>
    <x v="143"/>
    <x v="20"/>
    <n v="4.6929999999999996"/>
  </r>
  <r>
    <x v="143"/>
    <x v="21"/>
    <n v="4.8819999999999997"/>
  </r>
  <r>
    <x v="143"/>
    <x v="22"/>
    <n v="5.3520000000000003"/>
  </r>
  <r>
    <x v="143"/>
    <x v="23"/>
    <n v="6.8719999999999999"/>
  </r>
  <r>
    <x v="143"/>
    <x v="24"/>
    <n v="8.0419999999999998"/>
  </r>
  <r>
    <x v="143"/>
    <x v="25"/>
    <n v="8.7219999999999995"/>
  </r>
  <r>
    <x v="143"/>
    <x v="26"/>
    <n v="9.3670000000000009"/>
  </r>
  <r>
    <x v="143"/>
    <x v="27"/>
    <n v="11.301"/>
  </r>
  <r>
    <x v="143"/>
    <x v="28"/>
    <n v="13.449"/>
  </r>
  <r>
    <x v="143"/>
    <x v="29"/>
    <n v="12.846"/>
  </r>
  <r>
    <x v="143"/>
    <x v="30"/>
    <n v="12.936999999999999"/>
  </r>
  <r>
    <x v="143"/>
    <x v="31"/>
    <n v="14.37"/>
  </r>
  <r>
    <x v="143"/>
    <x v="32"/>
    <n v="14.041"/>
  </r>
  <r>
    <x v="143"/>
    <x v="33"/>
    <n v="14.795999999999999"/>
  </r>
  <r>
    <x v="143"/>
    <x v="34"/>
    <n v="15.881"/>
  </r>
  <r>
    <x v="143"/>
    <x v="35"/>
    <n v="16.853000000000002"/>
  </r>
  <r>
    <x v="143"/>
    <x v="36"/>
    <n v="18.202000000000002"/>
  </r>
  <r>
    <x v="143"/>
    <x v="37"/>
    <n v="19.741"/>
  </r>
  <r>
    <x v="143"/>
    <x v="38"/>
    <n v="21.370999999999999"/>
  </r>
  <r>
    <x v="143"/>
    <x v="39"/>
    <n v="23.02"/>
  </r>
  <r>
    <x v="144"/>
    <x v="0"/>
    <s v="n/a"/>
  </r>
  <r>
    <x v="144"/>
    <x v="1"/>
    <s v="n/a"/>
  </r>
  <r>
    <x v="144"/>
    <x v="2"/>
    <s v="n/a"/>
  </r>
  <r>
    <x v="144"/>
    <x v="3"/>
    <s v="n/a"/>
  </r>
  <r>
    <x v="144"/>
    <x v="4"/>
    <s v="n/a"/>
  </r>
  <r>
    <x v="144"/>
    <x v="5"/>
    <s v="n/a"/>
  </r>
  <r>
    <x v="144"/>
    <x v="6"/>
    <s v="n/a"/>
  </r>
  <r>
    <x v="144"/>
    <x v="7"/>
    <s v="n/a"/>
  </r>
  <r>
    <x v="144"/>
    <x v="8"/>
    <s v="n/a"/>
  </r>
  <r>
    <x v="144"/>
    <x v="9"/>
    <s v="n/a"/>
  </r>
  <r>
    <x v="144"/>
    <x v="10"/>
    <s v="n/a"/>
  </r>
  <r>
    <x v="144"/>
    <x v="11"/>
    <s v="n/a"/>
  </r>
  <r>
    <x v="144"/>
    <x v="12"/>
    <s v="n/a"/>
  </r>
  <r>
    <x v="144"/>
    <x v="13"/>
    <s v="n/a"/>
  </r>
  <r>
    <x v="144"/>
    <x v="14"/>
    <s v="n/a"/>
  </r>
  <r>
    <x v="144"/>
    <x v="15"/>
    <s v="n/a"/>
  </r>
  <r>
    <x v="144"/>
    <x v="16"/>
    <s v="n/a"/>
  </r>
  <r>
    <x v="144"/>
    <x v="17"/>
    <s v="n/a"/>
  </r>
  <r>
    <x v="144"/>
    <x v="18"/>
    <s v="n/a"/>
  </r>
  <r>
    <x v="144"/>
    <x v="19"/>
    <s v="n/a"/>
  </r>
  <r>
    <x v="144"/>
    <x v="20"/>
    <n v="8.6609999999999996"/>
  </r>
  <r>
    <x v="144"/>
    <x v="21"/>
    <n v="11.433"/>
  </r>
  <r>
    <x v="144"/>
    <x v="22"/>
    <n v="15.159000000000001"/>
  </r>
  <r>
    <x v="144"/>
    <x v="23"/>
    <n v="19.579000000000001"/>
  </r>
  <r>
    <x v="144"/>
    <x v="24"/>
    <n v="23.536999999999999"/>
  </r>
  <r>
    <x v="144"/>
    <x v="25"/>
    <n v="25.064"/>
  </r>
  <r>
    <x v="144"/>
    <x v="26"/>
    <n v="29.329000000000001"/>
  </r>
  <r>
    <x v="144"/>
    <x v="27"/>
    <n v="39.155000000000001"/>
  </r>
  <r>
    <x v="144"/>
    <x v="28"/>
    <n v="47.668999999999997"/>
  </r>
  <r>
    <x v="144"/>
    <x v="29"/>
    <n v="40.244"/>
  </r>
  <r>
    <x v="144"/>
    <x v="30"/>
    <n v="36.677"/>
  </r>
  <r>
    <x v="144"/>
    <x v="31"/>
    <n v="43.774000000000001"/>
  </r>
  <r>
    <x v="144"/>
    <x v="32"/>
    <n v="38.094000000000001"/>
  </r>
  <r>
    <x v="144"/>
    <x v="33"/>
    <n v="42.491999999999997"/>
  </r>
  <r>
    <x v="144"/>
    <x v="34"/>
    <n v="42.648000000000003"/>
  </r>
  <r>
    <x v="144"/>
    <x v="35"/>
    <n v="42.963000000000001"/>
  </r>
  <r>
    <x v="144"/>
    <x v="36"/>
    <n v="44.83"/>
  </r>
  <r>
    <x v="144"/>
    <x v="37"/>
    <n v="47.460999999999999"/>
  </r>
  <r>
    <x v="144"/>
    <x v="38"/>
    <n v="50.524999999999999"/>
  </r>
  <r>
    <x v="144"/>
    <x v="39"/>
    <n v="54.08"/>
  </r>
  <r>
    <x v="145"/>
    <x v="0"/>
    <n v="0.14699999999999999"/>
  </r>
  <r>
    <x v="145"/>
    <x v="1"/>
    <n v="0.154"/>
  </r>
  <r>
    <x v="145"/>
    <x v="2"/>
    <n v="0.14799999999999999"/>
  </r>
  <r>
    <x v="145"/>
    <x v="3"/>
    <n v="0.14699999999999999"/>
  </r>
  <r>
    <x v="145"/>
    <x v="4"/>
    <n v="0.151"/>
  </r>
  <r>
    <x v="145"/>
    <x v="5"/>
    <n v="0.16900000000000001"/>
  </r>
  <r>
    <x v="145"/>
    <x v="6"/>
    <n v="0.20799999999999999"/>
  </r>
  <r>
    <x v="145"/>
    <x v="7"/>
    <n v="0.249"/>
  </r>
  <r>
    <x v="145"/>
    <x v="8"/>
    <n v="0.28399999999999997"/>
  </r>
  <r>
    <x v="145"/>
    <x v="9"/>
    <n v="0.30499999999999999"/>
  </r>
  <r>
    <x v="145"/>
    <x v="10"/>
    <n v="0.36899999999999999"/>
  </r>
  <r>
    <x v="145"/>
    <x v="11"/>
    <n v="0.374"/>
  </r>
  <r>
    <x v="145"/>
    <x v="12"/>
    <n v="0.434"/>
  </r>
  <r>
    <x v="145"/>
    <x v="13"/>
    <n v="0.47399999999999998"/>
  </r>
  <r>
    <x v="145"/>
    <x v="14"/>
    <n v="0.48599999999999999"/>
  </r>
  <r>
    <x v="145"/>
    <x v="15"/>
    <n v="0.50800000000000001"/>
  </r>
  <r>
    <x v="145"/>
    <x v="16"/>
    <n v="0.503"/>
  </r>
  <r>
    <x v="145"/>
    <x v="17"/>
    <n v="0.56299999999999994"/>
  </r>
  <r>
    <x v="145"/>
    <x v="18"/>
    <n v="0.60799999999999998"/>
  </r>
  <r>
    <x v="145"/>
    <x v="19"/>
    <n v="0.623"/>
  </r>
  <r>
    <x v="145"/>
    <x v="20"/>
    <n v="0.61499999999999999"/>
  </r>
  <r>
    <x v="145"/>
    <x v="21"/>
    <n v="0.622"/>
  </r>
  <r>
    <x v="145"/>
    <x v="22"/>
    <n v="0.69799999999999995"/>
  </r>
  <r>
    <x v="145"/>
    <x v="23"/>
    <n v="0.70599999999999996"/>
  </r>
  <r>
    <x v="145"/>
    <x v="24"/>
    <n v="0.83899999999999997"/>
  </r>
  <r>
    <x v="145"/>
    <x v="25"/>
    <n v="0.91900000000000004"/>
  </r>
  <r>
    <x v="145"/>
    <x v="26"/>
    <n v="1.016"/>
  </r>
  <r>
    <x v="145"/>
    <x v="27"/>
    <n v="1.034"/>
  </r>
  <r>
    <x v="145"/>
    <x v="28"/>
    <n v="0.96699999999999997"/>
  </r>
  <r>
    <x v="145"/>
    <x v="29"/>
    <n v="0.84699999999999998"/>
  </r>
  <r>
    <x v="145"/>
    <x v="30"/>
    <n v="0.97"/>
  </r>
  <r>
    <x v="145"/>
    <x v="31"/>
    <n v="1.075"/>
  </r>
  <r>
    <x v="145"/>
    <x v="32"/>
    <n v="1.129"/>
  </r>
  <r>
    <x v="145"/>
    <x v="33"/>
    <n v="1.3859999999999999"/>
  </r>
  <r>
    <x v="145"/>
    <x v="34"/>
    <n v="1.4730000000000001"/>
  </r>
  <r>
    <x v="145"/>
    <x v="35"/>
    <n v="1.5469999999999999"/>
  </r>
  <r>
    <x v="145"/>
    <x v="36"/>
    <n v="1.639"/>
  </r>
  <r>
    <x v="145"/>
    <x v="37"/>
    <n v="1.736"/>
  </r>
  <r>
    <x v="145"/>
    <x v="38"/>
    <n v="1.839"/>
  </r>
  <r>
    <x v="145"/>
    <x v="39"/>
    <n v="1.9390000000000001"/>
  </r>
  <r>
    <x v="146"/>
    <x v="0"/>
    <n v="1.7010000000000001"/>
  </r>
  <r>
    <x v="146"/>
    <x v="1"/>
    <n v="1.823"/>
  </r>
  <r>
    <x v="146"/>
    <x v="2"/>
    <n v="2.0499999999999998"/>
  </r>
  <r>
    <x v="146"/>
    <x v="3"/>
    <n v="1.782"/>
  </r>
  <r>
    <x v="146"/>
    <x v="4"/>
    <n v="2.0619999999999998"/>
  </r>
  <r>
    <x v="146"/>
    <x v="5"/>
    <n v="1.7549999999999999"/>
  </r>
  <r>
    <x v="146"/>
    <x v="6"/>
    <n v="1.3140000000000001"/>
  </r>
  <r>
    <x v="146"/>
    <x v="7"/>
    <n v="1.145"/>
  </r>
  <r>
    <x v="146"/>
    <x v="8"/>
    <n v="1.877"/>
  </r>
  <r>
    <x v="146"/>
    <x v="9"/>
    <n v="1.724"/>
  </r>
  <r>
    <x v="146"/>
    <x v="10"/>
    <n v="0.94799999999999995"/>
  </r>
  <r>
    <x v="146"/>
    <x v="11"/>
    <n v="1.1379999999999999"/>
  </r>
  <r>
    <x v="146"/>
    <x v="12"/>
    <n v="0.99199999999999999"/>
  </r>
  <r>
    <x v="146"/>
    <x v="13"/>
    <n v="1.1220000000000001"/>
  </r>
  <r>
    <x v="146"/>
    <x v="14"/>
    <n v="1.33"/>
  </r>
  <r>
    <x v="146"/>
    <x v="15"/>
    <n v="1.2729999999999999"/>
  </r>
  <r>
    <x v="146"/>
    <x v="16"/>
    <n v="1.3740000000000001"/>
  </r>
  <r>
    <x v="146"/>
    <x v="17"/>
    <n v="1.24"/>
  </r>
  <r>
    <x v="146"/>
    <x v="18"/>
    <n v="0.98099999999999998"/>
  </r>
  <r>
    <x v="146"/>
    <x v="19"/>
    <n v="0.97699999999999998"/>
  </r>
  <r>
    <x v="146"/>
    <x v="20"/>
    <n v="0.94099999999999995"/>
  </r>
  <r>
    <x v="146"/>
    <x v="21"/>
    <n v="1.0840000000000001"/>
  </r>
  <r>
    <x v="146"/>
    <x v="22"/>
    <n v="1.25"/>
  </r>
  <r>
    <x v="146"/>
    <x v="23"/>
    <n v="1.38"/>
  </r>
  <r>
    <x v="146"/>
    <x v="24"/>
    <n v="1.4390000000000001"/>
  </r>
  <r>
    <x v="146"/>
    <x v="25"/>
    <n v="1.649"/>
  </r>
  <r>
    <x v="146"/>
    <x v="26"/>
    <n v="1.887"/>
  </r>
  <r>
    <x v="146"/>
    <x v="27"/>
    <n v="2.1579999999999999"/>
  </r>
  <r>
    <x v="146"/>
    <x v="28"/>
    <n v="2.5110000000000001"/>
  </r>
  <r>
    <x v="146"/>
    <x v="29"/>
    <n v="2.4540000000000002"/>
  </r>
  <r>
    <x v="146"/>
    <x v="30"/>
    <n v="2.5779999999999998"/>
  </r>
  <r>
    <x v="146"/>
    <x v="31"/>
    <n v="2.9329999999999998"/>
  </r>
  <r>
    <x v="146"/>
    <x v="32"/>
    <n v="3.7879999999999998"/>
  </r>
  <r>
    <x v="146"/>
    <x v="33"/>
    <n v="4.915"/>
  </r>
  <r>
    <x v="146"/>
    <x v="34"/>
    <n v="5.4109999999999996"/>
  </r>
  <r>
    <x v="146"/>
    <x v="35"/>
    <n v="6.1120000000000001"/>
  </r>
  <r>
    <x v="146"/>
    <x v="36"/>
    <n v="6.7910000000000004"/>
  </r>
  <r>
    <x v="146"/>
    <x v="37"/>
    <n v="7.2149999999999999"/>
  </r>
  <r>
    <x v="146"/>
    <x v="38"/>
    <n v="7.6680000000000001"/>
  </r>
  <r>
    <x v="146"/>
    <x v="39"/>
    <n v="8.1639999999999997"/>
  </r>
  <r>
    <x v="147"/>
    <x v="0"/>
    <n v="12.079000000000001"/>
  </r>
  <r>
    <x v="147"/>
    <x v="1"/>
    <n v="14.363"/>
  </r>
  <r>
    <x v="147"/>
    <x v="2"/>
    <n v="15.874000000000001"/>
  </r>
  <r>
    <x v="147"/>
    <x v="3"/>
    <n v="18.001999999999999"/>
  </r>
  <r>
    <x v="147"/>
    <x v="4"/>
    <n v="19.55"/>
  </r>
  <r>
    <x v="147"/>
    <x v="5"/>
    <n v="18.555"/>
  </r>
  <r>
    <x v="147"/>
    <x v="6"/>
    <n v="18.763000000000002"/>
  </r>
  <r>
    <x v="147"/>
    <x v="7"/>
    <n v="21.606000000000002"/>
  </r>
  <r>
    <x v="147"/>
    <x v="8"/>
    <n v="26.515000000000001"/>
  </r>
  <r>
    <x v="147"/>
    <x v="9"/>
    <n v="31.393000000000001"/>
  </r>
  <r>
    <x v="147"/>
    <x v="10"/>
    <n v="38.9"/>
  </r>
  <r>
    <x v="147"/>
    <x v="11"/>
    <n v="45.472999999999999"/>
  </r>
  <r>
    <x v="147"/>
    <x v="12"/>
    <n v="52.156999999999996"/>
  </r>
  <r>
    <x v="147"/>
    <x v="13"/>
    <n v="60.645000000000003"/>
  </r>
  <r>
    <x v="147"/>
    <x v="14"/>
    <n v="73.775999999999996"/>
  </r>
  <r>
    <x v="147"/>
    <x v="15"/>
    <n v="87.891999999999996"/>
  </r>
  <r>
    <x v="147"/>
    <x v="16"/>
    <n v="96.400999999999996"/>
  </r>
  <r>
    <x v="147"/>
    <x v="17"/>
    <n v="100.164"/>
  </r>
  <r>
    <x v="147"/>
    <x v="18"/>
    <n v="85.706999999999994"/>
  </r>
  <r>
    <x v="147"/>
    <x v="19"/>
    <n v="86.284999999999997"/>
  </r>
  <r>
    <x v="147"/>
    <x v="20"/>
    <n v="95.835999999999999"/>
  </r>
  <r>
    <x v="147"/>
    <x v="21"/>
    <n v="89.284999999999997"/>
  </r>
  <r>
    <x v="147"/>
    <x v="22"/>
    <n v="91.941999999999993"/>
  </r>
  <r>
    <x v="147"/>
    <x v="23"/>
    <n v="97.001999999999995"/>
  </r>
  <r>
    <x v="147"/>
    <x v="24"/>
    <n v="114.187"/>
  </r>
  <r>
    <x v="147"/>
    <x v="25"/>
    <n v="127.41800000000001"/>
  </r>
  <r>
    <x v="147"/>
    <x v="26"/>
    <n v="147.79400000000001"/>
  </r>
  <r>
    <x v="147"/>
    <x v="27"/>
    <n v="179.98099999999999"/>
  </r>
  <r>
    <x v="147"/>
    <x v="28"/>
    <n v="192.23099999999999"/>
  </r>
  <r>
    <x v="147"/>
    <x v="29"/>
    <n v="192.40600000000001"/>
  </r>
  <r>
    <x v="147"/>
    <x v="30"/>
    <n v="236.42"/>
  </r>
  <r>
    <x v="147"/>
    <x v="31"/>
    <n v="274.065"/>
  </r>
  <r>
    <x v="147"/>
    <x v="32"/>
    <n v="286.90800000000002"/>
  </r>
  <r>
    <x v="147"/>
    <x v="33"/>
    <n v="297.94099999999997"/>
  </r>
  <r>
    <x v="147"/>
    <x v="34"/>
    <n v="307.08499999999998"/>
  </r>
  <r>
    <x v="147"/>
    <x v="35"/>
    <n v="320.245"/>
  </r>
  <r>
    <x v="147"/>
    <x v="36"/>
    <n v="331.35199999999998"/>
  </r>
  <r>
    <x v="147"/>
    <x v="37"/>
    <n v="343.25400000000002"/>
  </r>
  <r>
    <x v="147"/>
    <x v="38"/>
    <n v="355.935"/>
  </r>
  <r>
    <x v="147"/>
    <x v="39"/>
    <n v="369.072"/>
  </r>
  <r>
    <x v="148"/>
    <x v="0"/>
    <s v="n/a"/>
  </r>
  <r>
    <x v="148"/>
    <x v="1"/>
    <s v="n/a"/>
  </r>
  <r>
    <x v="148"/>
    <x v="2"/>
    <s v="n/a"/>
  </r>
  <r>
    <x v="148"/>
    <x v="3"/>
    <s v="n/a"/>
  </r>
  <r>
    <x v="148"/>
    <x v="4"/>
    <s v="n/a"/>
  </r>
  <r>
    <x v="148"/>
    <x v="5"/>
    <s v="n/a"/>
  </r>
  <r>
    <x v="148"/>
    <x v="6"/>
    <s v="n/a"/>
  </r>
  <r>
    <x v="148"/>
    <x v="7"/>
    <s v="n/a"/>
  </r>
  <r>
    <x v="148"/>
    <x v="8"/>
    <s v="n/a"/>
  </r>
  <r>
    <x v="148"/>
    <x v="9"/>
    <s v="n/a"/>
  </r>
  <r>
    <x v="148"/>
    <x v="10"/>
    <s v="n/a"/>
  </r>
  <r>
    <x v="148"/>
    <x v="11"/>
    <s v="n/a"/>
  </r>
  <r>
    <x v="148"/>
    <x v="12"/>
    <s v="n/a"/>
  </r>
  <r>
    <x v="148"/>
    <x v="13"/>
    <n v="13.414999999999999"/>
  </r>
  <r>
    <x v="148"/>
    <x v="14"/>
    <n v="15.478999999999999"/>
  </r>
  <r>
    <x v="148"/>
    <x v="15"/>
    <n v="19.594999999999999"/>
  </r>
  <r>
    <x v="148"/>
    <x v="16"/>
    <n v="21.161999999999999"/>
  </r>
  <r>
    <x v="148"/>
    <x v="17"/>
    <n v="21.399000000000001"/>
  </r>
  <r>
    <x v="148"/>
    <x v="18"/>
    <n v="22.384"/>
  </r>
  <r>
    <x v="148"/>
    <x v="19"/>
    <n v="20.521000000000001"/>
  </r>
  <r>
    <x v="148"/>
    <x v="20"/>
    <n v="20.481999999999999"/>
  </r>
  <r>
    <x v="148"/>
    <x v="21"/>
    <n v="21.117000000000001"/>
  </r>
  <r>
    <x v="148"/>
    <x v="22"/>
    <n v="24.539000000000001"/>
  </r>
  <r>
    <x v="148"/>
    <x v="23"/>
    <n v="33.341999999999999"/>
  </r>
  <r>
    <x v="148"/>
    <x v="24"/>
    <n v="42.241999999999997"/>
  </r>
  <r>
    <x v="148"/>
    <x v="25"/>
    <n v="47.975999999999999"/>
  </r>
  <r>
    <x v="148"/>
    <x v="26"/>
    <n v="55.914999999999999"/>
  </r>
  <r>
    <x v="148"/>
    <x v="27"/>
    <n v="75.143000000000001"/>
  </r>
  <r>
    <x v="148"/>
    <x v="28"/>
    <n v="94.710999999999999"/>
  </r>
  <r>
    <x v="148"/>
    <x v="29"/>
    <n v="87.46"/>
  </r>
  <r>
    <x v="148"/>
    <x v="30"/>
    <n v="87.438000000000002"/>
  </r>
  <r>
    <x v="148"/>
    <x v="31"/>
    <n v="95.971000000000004"/>
  </r>
  <r>
    <x v="148"/>
    <x v="32"/>
    <n v="91.399000000000001"/>
  </r>
  <r>
    <x v="148"/>
    <x v="33"/>
    <n v="95.805000000000007"/>
  </r>
  <r>
    <x v="148"/>
    <x v="34"/>
    <n v="100.11"/>
  </r>
  <r>
    <x v="148"/>
    <x v="35"/>
    <n v="103.21"/>
  </r>
  <r>
    <x v="148"/>
    <x v="36"/>
    <n v="108.41"/>
  </r>
  <r>
    <x v="148"/>
    <x v="37"/>
    <n v="114.628"/>
  </r>
  <r>
    <x v="148"/>
    <x v="38"/>
    <n v="121.161"/>
  </r>
  <r>
    <x v="148"/>
    <x v="39"/>
    <n v="127.907"/>
  </r>
  <r>
    <x v="149"/>
    <x v="0"/>
    <s v="n/a"/>
  </r>
  <r>
    <x v="149"/>
    <x v="1"/>
    <s v="n/a"/>
  </r>
  <r>
    <x v="149"/>
    <x v="2"/>
    <s v="n/a"/>
  </r>
  <r>
    <x v="149"/>
    <x v="3"/>
    <s v="n/a"/>
  </r>
  <r>
    <x v="149"/>
    <x v="4"/>
    <s v="n/a"/>
  </r>
  <r>
    <x v="149"/>
    <x v="5"/>
    <s v="n/a"/>
  </r>
  <r>
    <x v="149"/>
    <x v="6"/>
    <s v="n/a"/>
  </r>
  <r>
    <x v="149"/>
    <x v="7"/>
    <s v="n/a"/>
  </r>
  <r>
    <x v="149"/>
    <x v="8"/>
    <s v="n/a"/>
  </r>
  <r>
    <x v="149"/>
    <x v="9"/>
    <s v="n/a"/>
  </r>
  <r>
    <x v="149"/>
    <x v="10"/>
    <s v="n/a"/>
  </r>
  <r>
    <x v="149"/>
    <x v="11"/>
    <s v="n/a"/>
  </r>
  <r>
    <x v="149"/>
    <x v="12"/>
    <n v="19.2"/>
  </r>
  <r>
    <x v="149"/>
    <x v="13"/>
    <n v="16.564"/>
  </r>
  <r>
    <x v="149"/>
    <x v="14"/>
    <n v="16.783000000000001"/>
  </r>
  <r>
    <x v="149"/>
    <x v="15"/>
    <n v="21.303999999999998"/>
  </r>
  <r>
    <x v="149"/>
    <x v="16"/>
    <n v="21.489000000000001"/>
  </r>
  <r>
    <x v="149"/>
    <x v="17"/>
    <n v="20.791"/>
  </r>
  <r>
    <x v="149"/>
    <x v="18"/>
    <n v="22.146999999999998"/>
  </r>
  <r>
    <x v="149"/>
    <x v="19"/>
    <n v="22.748000000000001"/>
  </r>
  <r>
    <x v="149"/>
    <x v="20"/>
    <n v="20.446000000000002"/>
  </r>
  <r>
    <x v="149"/>
    <x v="21"/>
    <n v="20.9"/>
  </r>
  <r>
    <x v="149"/>
    <x v="22"/>
    <n v="23.613"/>
  </r>
  <r>
    <x v="149"/>
    <x v="23"/>
    <n v="29.736000000000001"/>
  </r>
  <r>
    <x v="149"/>
    <x v="24"/>
    <n v="34.503999999999998"/>
  </r>
  <r>
    <x v="149"/>
    <x v="25"/>
    <n v="36.401000000000003"/>
  </r>
  <r>
    <x v="149"/>
    <x v="26"/>
    <n v="39.624000000000002"/>
  </r>
  <r>
    <x v="149"/>
    <x v="27"/>
    <n v="48.180999999999997"/>
  </r>
  <r>
    <x v="149"/>
    <x v="28"/>
    <n v="55.853000000000002"/>
  </r>
  <r>
    <x v="149"/>
    <x v="29"/>
    <n v="50.372"/>
  </r>
  <r>
    <x v="149"/>
    <x v="30"/>
    <n v="48.06"/>
  </r>
  <r>
    <x v="149"/>
    <x v="31"/>
    <n v="51.298999999999999"/>
  </r>
  <r>
    <x v="149"/>
    <x v="32"/>
    <n v="46.287999999999997"/>
  </r>
  <r>
    <x v="149"/>
    <x v="33"/>
    <n v="48.005000000000003"/>
  </r>
  <r>
    <x v="149"/>
    <x v="34"/>
    <n v="49.927"/>
  </r>
  <r>
    <x v="149"/>
    <x v="35"/>
    <n v="50.707999999999998"/>
  </r>
  <r>
    <x v="149"/>
    <x v="36"/>
    <n v="52.594000000000001"/>
  </r>
  <r>
    <x v="149"/>
    <x v="37"/>
    <n v="54.869"/>
  </r>
  <r>
    <x v="149"/>
    <x v="38"/>
    <n v="57.344999999999999"/>
  </r>
  <r>
    <x v="149"/>
    <x v="39"/>
    <n v="59.951000000000001"/>
  </r>
  <r>
    <x v="150"/>
    <x v="0"/>
    <n v="0.18"/>
  </r>
  <r>
    <x v="150"/>
    <x v="1"/>
    <n v="0.19"/>
  </r>
  <r>
    <x v="150"/>
    <x v="2"/>
    <n v="0.19"/>
  </r>
  <r>
    <x v="150"/>
    <x v="3"/>
    <n v="0.17799999999999999"/>
  </r>
  <r>
    <x v="150"/>
    <x v="4"/>
    <n v="0.17799999999999999"/>
  </r>
  <r>
    <x v="150"/>
    <x v="5"/>
    <n v="0.16300000000000001"/>
  </r>
  <r>
    <x v="150"/>
    <x v="6"/>
    <n v="0.14499999999999999"/>
  </r>
  <r>
    <x v="150"/>
    <x v="7"/>
    <n v="0.153"/>
  </r>
  <r>
    <x v="150"/>
    <x v="8"/>
    <n v="0.17299999999999999"/>
  </r>
  <r>
    <x v="150"/>
    <x v="9"/>
    <n v="0.17"/>
  </r>
  <r>
    <x v="150"/>
    <x v="10"/>
    <n v="0.21099999999999999"/>
  </r>
  <r>
    <x v="150"/>
    <x v="11"/>
    <n v="0.224"/>
  </r>
  <r>
    <x v="150"/>
    <x v="12"/>
    <n v="0.26500000000000001"/>
  </r>
  <r>
    <x v="150"/>
    <x v="13"/>
    <n v="0.29599999999999999"/>
  </r>
  <r>
    <x v="150"/>
    <x v="14"/>
    <n v="0.36899999999999999"/>
  </r>
  <r>
    <x v="150"/>
    <x v="15"/>
    <n v="0.42899999999999999"/>
  </r>
  <r>
    <x v="150"/>
    <x v="16"/>
    <n v="0.47299999999999998"/>
  </r>
  <r>
    <x v="150"/>
    <x v="17"/>
    <n v="0.495"/>
  </r>
  <r>
    <x v="150"/>
    <x v="18"/>
    <n v="0.42299999999999999"/>
  </r>
  <r>
    <x v="150"/>
    <x v="19"/>
    <n v="0.44800000000000001"/>
  </r>
  <r>
    <x v="150"/>
    <x v="20"/>
    <n v="0.38100000000000001"/>
  </r>
  <r>
    <x v="150"/>
    <x v="21"/>
    <n v="0.38"/>
  </r>
  <r>
    <x v="150"/>
    <x v="22"/>
    <n v="0.32400000000000001"/>
  </r>
  <r>
    <x v="150"/>
    <x v="23"/>
    <n v="0.314"/>
  </r>
  <r>
    <x v="150"/>
    <x v="24"/>
    <n v="0.36299999999999999"/>
  </r>
  <r>
    <x v="150"/>
    <x v="25"/>
    <n v="0.42899999999999999"/>
  </r>
  <r>
    <x v="150"/>
    <x v="26"/>
    <n v="0.47099999999999997"/>
  </r>
  <r>
    <x v="150"/>
    <x v="27"/>
    <n v="0.51600000000000001"/>
  </r>
  <r>
    <x v="150"/>
    <x v="28"/>
    <n v="0.60799999999999998"/>
  </r>
  <r>
    <x v="150"/>
    <x v="29"/>
    <n v="0.59799999999999998"/>
  </r>
  <r>
    <x v="150"/>
    <x v="30"/>
    <n v="0.68200000000000005"/>
  </r>
  <r>
    <x v="150"/>
    <x v="31"/>
    <n v="0.86899999999999999"/>
  </r>
  <r>
    <x v="150"/>
    <x v="32"/>
    <n v="0.99"/>
  </r>
  <r>
    <x v="150"/>
    <x v="33"/>
    <n v="1.0880000000000001"/>
  </r>
  <r>
    <x v="150"/>
    <x v="34"/>
    <n v="1.159"/>
  </r>
  <r>
    <x v="150"/>
    <x v="35"/>
    <n v="1.2609999999999999"/>
  </r>
  <r>
    <x v="150"/>
    <x v="36"/>
    <n v="1.387"/>
  </r>
  <r>
    <x v="150"/>
    <x v="37"/>
    <n v="1.5029999999999999"/>
  </r>
  <r>
    <x v="150"/>
    <x v="38"/>
    <n v="1.6279999999999999"/>
  </r>
  <r>
    <x v="150"/>
    <x v="39"/>
    <n v="1.76"/>
  </r>
  <r>
    <x v="151"/>
    <x v="0"/>
    <n v="80.546999999999997"/>
  </r>
  <r>
    <x v="151"/>
    <x v="1"/>
    <n v="82.796999999999997"/>
  </r>
  <r>
    <x v="151"/>
    <x v="2"/>
    <n v="75.938999999999993"/>
  </r>
  <r>
    <x v="151"/>
    <x v="3"/>
    <n v="84.686999999999998"/>
  </r>
  <r>
    <x v="151"/>
    <x v="4"/>
    <n v="74.936999999999998"/>
  </r>
  <r>
    <x v="151"/>
    <x v="5"/>
    <n v="57.273000000000003"/>
  </r>
  <r>
    <x v="151"/>
    <x v="6"/>
    <n v="65.424000000000007"/>
  </r>
  <r>
    <x v="151"/>
    <x v="7"/>
    <n v="85.792000000000002"/>
  </r>
  <r>
    <x v="151"/>
    <x v="8"/>
    <n v="92.234999999999999"/>
  </r>
  <r>
    <x v="151"/>
    <x v="9"/>
    <n v="95.978999999999999"/>
  </r>
  <r>
    <x v="151"/>
    <x v="10"/>
    <n v="111.998"/>
  </r>
  <r>
    <x v="151"/>
    <x v="11"/>
    <n v="120.24299999999999"/>
  </r>
  <r>
    <x v="151"/>
    <x v="12"/>
    <n v="130.53200000000001"/>
  </r>
  <r>
    <x v="151"/>
    <x v="13"/>
    <n v="130.44800000000001"/>
  </r>
  <r>
    <x v="151"/>
    <x v="14"/>
    <n v="135.82"/>
  </r>
  <r>
    <x v="151"/>
    <x v="15"/>
    <n v="151.11699999999999"/>
  </r>
  <r>
    <x v="151"/>
    <x v="16"/>
    <n v="143.83099999999999"/>
  </r>
  <r>
    <x v="151"/>
    <x v="17"/>
    <n v="148.83600000000001"/>
  </r>
  <r>
    <x v="151"/>
    <x v="18"/>
    <n v="134.215"/>
  </r>
  <r>
    <x v="151"/>
    <x v="19"/>
    <n v="133.10499999999999"/>
  </r>
  <r>
    <x v="151"/>
    <x v="20"/>
    <n v="132.96700000000001"/>
  </r>
  <r>
    <x v="151"/>
    <x v="21"/>
    <n v="118.56399999999999"/>
  </r>
  <r>
    <x v="151"/>
    <x v="22"/>
    <n v="111.357"/>
  </r>
  <r>
    <x v="151"/>
    <x v="23"/>
    <n v="168.21700000000001"/>
  </r>
  <r>
    <x v="151"/>
    <x v="24"/>
    <n v="219.41900000000001"/>
  </r>
  <r>
    <x v="151"/>
    <x v="25"/>
    <n v="246.95099999999999"/>
  </r>
  <r>
    <x v="151"/>
    <x v="26"/>
    <n v="261.17599999999999"/>
  </r>
  <r>
    <x v="151"/>
    <x v="27"/>
    <n v="285.80500000000001"/>
  </r>
  <r>
    <x v="151"/>
    <x v="28"/>
    <n v="273.45299999999997"/>
  </r>
  <r>
    <x v="151"/>
    <x v="29"/>
    <n v="285.416"/>
  </r>
  <r>
    <x v="151"/>
    <x v="30"/>
    <n v="365.16500000000002"/>
  </r>
  <r>
    <x v="151"/>
    <x v="31"/>
    <n v="404.34300000000002"/>
  </r>
  <r>
    <x v="151"/>
    <x v="32"/>
    <n v="382.34"/>
  </r>
  <r>
    <x v="151"/>
    <x v="33"/>
    <n v="350.8"/>
  </r>
  <r>
    <x v="151"/>
    <x v="34"/>
    <n v="341.21600000000001"/>
  </r>
  <r>
    <x v="151"/>
    <x v="35"/>
    <n v="352.52800000000002"/>
  </r>
  <r>
    <x v="151"/>
    <x v="36"/>
    <n v="369.32600000000002"/>
  </r>
  <r>
    <x v="151"/>
    <x v="37"/>
    <n v="387.67899999999997"/>
  </r>
  <r>
    <x v="151"/>
    <x v="38"/>
    <n v="406.642"/>
  </r>
  <r>
    <x v="151"/>
    <x v="39"/>
    <n v="426.81900000000002"/>
  </r>
  <r>
    <x v="152"/>
    <x v="0"/>
    <s v="n/a"/>
  </r>
  <r>
    <x v="152"/>
    <x v="1"/>
    <s v="n/a"/>
  </r>
  <r>
    <x v="152"/>
    <x v="2"/>
    <s v="n/a"/>
  </r>
  <r>
    <x v="152"/>
    <x v="3"/>
    <s v="n/a"/>
  </r>
  <r>
    <x v="152"/>
    <x v="4"/>
    <s v="n/a"/>
  </r>
  <r>
    <x v="152"/>
    <x v="5"/>
    <s v="n/a"/>
  </r>
  <r>
    <x v="152"/>
    <x v="6"/>
    <s v="n/a"/>
  </r>
  <r>
    <x v="152"/>
    <x v="7"/>
    <s v="n/a"/>
  </r>
  <r>
    <x v="152"/>
    <x v="8"/>
    <s v="n/a"/>
  </r>
  <r>
    <x v="152"/>
    <x v="9"/>
    <s v="n/a"/>
  </r>
  <r>
    <x v="152"/>
    <x v="10"/>
    <s v="n/a"/>
  </r>
  <r>
    <x v="152"/>
    <x v="11"/>
    <s v="n/a"/>
  </r>
  <r>
    <x v="152"/>
    <x v="12"/>
    <s v="n/a"/>
  </r>
  <r>
    <x v="152"/>
    <x v="13"/>
    <s v="n/a"/>
  </r>
  <r>
    <x v="152"/>
    <x v="14"/>
    <s v="n/a"/>
  </r>
  <r>
    <x v="152"/>
    <x v="15"/>
    <s v="n/a"/>
  </r>
  <r>
    <x v="152"/>
    <x v="16"/>
    <s v="n/a"/>
  </r>
  <r>
    <x v="152"/>
    <x v="17"/>
    <s v="n/a"/>
  </r>
  <r>
    <x v="152"/>
    <x v="18"/>
    <s v="n/a"/>
  </r>
  <r>
    <x v="152"/>
    <x v="19"/>
    <s v="n/a"/>
  </r>
  <r>
    <x v="152"/>
    <x v="20"/>
    <s v="n/a"/>
  </r>
  <r>
    <x v="152"/>
    <x v="21"/>
    <s v="n/a"/>
  </r>
  <r>
    <x v="152"/>
    <x v="22"/>
    <s v="n/a"/>
  </r>
  <r>
    <x v="152"/>
    <x v="23"/>
    <s v="n/a"/>
  </r>
  <r>
    <x v="152"/>
    <x v="24"/>
    <s v="n/a"/>
  </r>
  <r>
    <x v="152"/>
    <x v="25"/>
    <s v="n/a"/>
  </r>
  <r>
    <x v="152"/>
    <x v="26"/>
    <s v="n/a"/>
  </r>
  <r>
    <x v="152"/>
    <x v="27"/>
    <s v="n/a"/>
  </r>
  <r>
    <x v="152"/>
    <x v="28"/>
    <s v="n/a"/>
  </r>
  <r>
    <x v="152"/>
    <x v="29"/>
    <s v="n/a"/>
  </r>
  <r>
    <x v="152"/>
    <x v="30"/>
    <s v="n/a"/>
  </r>
  <r>
    <x v="152"/>
    <x v="31"/>
    <n v="18.498000000000001"/>
  </r>
  <r>
    <x v="152"/>
    <x v="32"/>
    <n v="10.220000000000001"/>
  </r>
  <r>
    <x v="152"/>
    <x v="33"/>
    <n v="14.031000000000001"/>
  </r>
  <r>
    <x v="152"/>
    <x v="34"/>
    <n v="11.893000000000001"/>
  </r>
  <r>
    <x v="152"/>
    <x v="35"/>
    <n v="13.616"/>
  </r>
  <r>
    <x v="152"/>
    <x v="36"/>
    <n v="12.557"/>
  </r>
  <r>
    <x v="152"/>
    <x v="37"/>
    <n v="14.143000000000001"/>
  </r>
  <r>
    <x v="152"/>
    <x v="38"/>
    <n v="14.866"/>
  </r>
  <r>
    <x v="152"/>
    <x v="39"/>
    <n v="14.82"/>
  </r>
  <r>
    <x v="153"/>
    <x v="0"/>
    <n v="224.36799999999999"/>
  </r>
  <r>
    <x v="153"/>
    <x v="1"/>
    <n v="198.92099999999999"/>
  </r>
  <r>
    <x v="153"/>
    <x v="2"/>
    <n v="192.16800000000001"/>
  </r>
  <r>
    <x v="153"/>
    <x v="3"/>
    <n v="168.06800000000001"/>
  </r>
  <r>
    <x v="153"/>
    <x v="4"/>
    <n v="167.607"/>
  </r>
  <r>
    <x v="153"/>
    <x v="5"/>
    <n v="176.59"/>
  </r>
  <r>
    <x v="153"/>
    <x v="6"/>
    <n v="244.34299999999999"/>
  </r>
  <r>
    <x v="153"/>
    <x v="7"/>
    <n v="309.57100000000003"/>
  </r>
  <r>
    <x v="153"/>
    <x v="8"/>
    <n v="363.70699999999999"/>
  </r>
  <r>
    <x v="153"/>
    <x v="9"/>
    <n v="401.16300000000001"/>
  </r>
  <r>
    <x v="153"/>
    <x v="10"/>
    <n v="520.41499999999996"/>
  </r>
  <r>
    <x v="153"/>
    <x v="11"/>
    <n v="560.48"/>
  </r>
  <r>
    <x v="153"/>
    <x v="12"/>
    <n v="612.66899999999998"/>
  </r>
  <r>
    <x v="153"/>
    <x v="13"/>
    <n v="514.65800000000002"/>
  </r>
  <r>
    <x v="153"/>
    <x v="14"/>
    <n v="516.42600000000004"/>
  </r>
  <r>
    <x v="153"/>
    <x v="15"/>
    <n v="596.94100000000003"/>
  </r>
  <r>
    <x v="153"/>
    <x v="16"/>
    <n v="622.29899999999998"/>
  </r>
  <r>
    <x v="153"/>
    <x v="17"/>
    <n v="573.05200000000002"/>
  </r>
  <r>
    <x v="153"/>
    <x v="18"/>
    <n v="601.28499999999997"/>
  </r>
  <r>
    <x v="153"/>
    <x v="19"/>
    <n v="618.34100000000001"/>
  </r>
  <r>
    <x v="153"/>
    <x v="20"/>
    <n v="582.048"/>
  </r>
  <r>
    <x v="153"/>
    <x v="21"/>
    <n v="609.37900000000002"/>
  </r>
  <r>
    <x v="153"/>
    <x v="22"/>
    <n v="688.72500000000002"/>
  </r>
  <r>
    <x v="153"/>
    <x v="23"/>
    <n v="885.53099999999995"/>
  </r>
  <r>
    <x v="153"/>
    <x v="24"/>
    <n v="1045.9839999999999"/>
  </r>
  <r>
    <x v="153"/>
    <x v="25"/>
    <n v="1132.7629999999999"/>
  </r>
  <r>
    <x v="153"/>
    <x v="26"/>
    <n v="1237.501"/>
  </r>
  <r>
    <x v="153"/>
    <x v="27"/>
    <n v="1443.5"/>
  </r>
  <r>
    <x v="153"/>
    <x v="28"/>
    <n v="1600.913"/>
  </r>
  <r>
    <x v="153"/>
    <x v="29"/>
    <n v="1458.1110000000001"/>
  </r>
  <r>
    <x v="153"/>
    <x v="30"/>
    <n v="1387.4269999999999"/>
  </r>
  <r>
    <x v="153"/>
    <x v="31"/>
    <n v="1455.867"/>
  </r>
  <r>
    <x v="153"/>
    <x v="32"/>
    <n v="1323.2139999999999"/>
  </r>
  <r>
    <x v="153"/>
    <x v="33"/>
    <n v="1358.6869999999999"/>
  </r>
  <r>
    <x v="153"/>
    <x v="34"/>
    <n v="1400.4829999999999"/>
  </r>
  <r>
    <x v="153"/>
    <x v="35"/>
    <n v="1421.7090000000001"/>
  </r>
  <r>
    <x v="153"/>
    <x v="36"/>
    <n v="1469.105"/>
  </r>
  <r>
    <x v="153"/>
    <x v="37"/>
    <n v="1525.2919999999999"/>
  </r>
  <r>
    <x v="153"/>
    <x v="38"/>
    <n v="1585.414"/>
  </r>
  <r>
    <x v="153"/>
    <x v="39"/>
    <n v="1650.1579999999999"/>
  </r>
  <r>
    <x v="154"/>
    <x v="0"/>
    <n v="4.3899999999999997"/>
  </r>
  <r>
    <x v="154"/>
    <x v="1"/>
    <n v="4.5679999999999996"/>
  </r>
  <r>
    <x v="154"/>
    <x v="2"/>
    <n v="4.9320000000000004"/>
  </r>
  <r>
    <x v="154"/>
    <x v="3"/>
    <n v="5.3239999999999998"/>
  </r>
  <r>
    <x v="154"/>
    <x v="4"/>
    <n v="6.24"/>
  </r>
  <r>
    <x v="154"/>
    <x v="5"/>
    <n v="6.173"/>
  </r>
  <r>
    <x v="154"/>
    <x v="6"/>
    <n v="6.6150000000000002"/>
  </r>
  <r>
    <x v="154"/>
    <x v="7"/>
    <n v="6.8890000000000002"/>
  </r>
  <r>
    <x v="154"/>
    <x v="8"/>
    <n v="7.2"/>
  </r>
  <r>
    <x v="154"/>
    <x v="9"/>
    <n v="7.2270000000000003"/>
  </r>
  <r>
    <x v="154"/>
    <x v="10"/>
    <n v="8.2729999999999997"/>
  </r>
  <r>
    <x v="154"/>
    <x v="11"/>
    <n v="9.0579999999999998"/>
  </r>
  <r>
    <x v="154"/>
    <x v="12"/>
    <n v="9.7650000000000006"/>
  </r>
  <r>
    <x v="154"/>
    <x v="13"/>
    <n v="10.44"/>
  </r>
  <r>
    <x v="154"/>
    <x v="14"/>
    <n v="12.041"/>
  </r>
  <r>
    <x v="154"/>
    <x v="15"/>
    <n v="12.787000000000001"/>
  </r>
  <r>
    <x v="154"/>
    <x v="16"/>
    <n v="14.025"/>
  </r>
  <r>
    <x v="154"/>
    <x v="17"/>
    <n v="15.63"/>
  </r>
  <r>
    <x v="154"/>
    <x v="18"/>
    <n v="16.103000000000002"/>
  </r>
  <r>
    <x v="154"/>
    <x v="19"/>
    <n v="16.193000000000001"/>
  </r>
  <r>
    <x v="154"/>
    <x v="20"/>
    <n v="16.925999999999998"/>
  </r>
  <r>
    <x v="154"/>
    <x v="21"/>
    <n v="16.260999999999999"/>
  </r>
  <r>
    <x v="154"/>
    <x v="22"/>
    <n v="17.113"/>
  </r>
  <r>
    <x v="154"/>
    <x v="23"/>
    <n v="18.891999999999999"/>
  </r>
  <r>
    <x v="154"/>
    <x v="24"/>
    <n v="20.67"/>
  </r>
  <r>
    <x v="154"/>
    <x v="25"/>
    <n v="24.417999999999999"/>
  </r>
  <r>
    <x v="154"/>
    <x v="26"/>
    <n v="28.274000000000001"/>
  </r>
  <r>
    <x v="154"/>
    <x v="27"/>
    <n v="32.366999999999997"/>
  </r>
  <r>
    <x v="154"/>
    <x v="28"/>
    <n v="40.72"/>
  </r>
  <r>
    <x v="154"/>
    <x v="29"/>
    <n v="42.04"/>
  </r>
  <r>
    <x v="154"/>
    <x v="30"/>
    <n v="49.552"/>
  </r>
  <r>
    <x v="154"/>
    <x v="31"/>
    <n v="59.156999999999996"/>
  </r>
  <r>
    <x v="154"/>
    <x v="32"/>
    <n v="59.378"/>
  </r>
  <r>
    <x v="154"/>
    <x v="33"/>
    <n v="66.721999999999994"/>
  </r>
  <r>
    <x v="154"/>
    <x v="34"/>
    <n v="71.566000000000003"/>
  </r>
  <r>
    <x v="154"/>
    <x v="35"/>
    <n v="78.495999999999995"/>
  </r>
  <r>
    <x v="154"/>
    <x v="36"/>
    <n v="85.688000000000002"/>
  </r>
  <r>
    <x v="154"/>
    <x v="37"/>
    <n v="93.54"/>
  </r>
  <r>
    <x v="154"/>
    <x v="38"/>
    <n v="102.11"/>
  </r>
  <r>
    <x v="154"/>
    <x v="39"/>
    <n v="111.46599999999999"/>
  </r>
  <r>
    <x v="155"/>
    <x v="0"/>
    <n v="5.8000000000000003E-2"/>
  </r>
  <r>
    <x v="155"/>
    <x v="1"/>
    <n v="6.9000000000000006E-2"/>
  </r>
  <r>
    <x v="155"/>
    <x v="2"/>
    <n v="7.9000000000000001E-2"/>
  </r>
  <r>
    <x v="155"/>
    <x v="3"/>
    <n v="7.8E-2"/>
  </r>
  <r>
    <x v="155"/>
    <x v="4"/>
    <n v="9.0999999999999998E-2"/>
  </r>
  <r>
    <x v="155"/>
    <x v="5"/>
    <n v="0.10100000000000001"/>
  </r>
  <r>
    <x v="155"/>
    <x v="6"/>
    <n v="0.11899999999999999"/>
  </r>
  <r>
    <x v="155"/>
    <x v="7"/>
    <n v="0.13600000000000001"/>
  </r>
  <r>
    <x v="155"/>
    <x v="8"/>
    <n v="0.161"/>
  </r>
  <r>
    <x v="155"/>
    <x v="9"/>
    <n v="0.17899999999999999"/>
  </r>
  <r>
    <x v="155"/>
    <x v="10"/>
    <n v="0.20300000000000001"/>
  </r>
  <r>
    <x v="155"/>
    <x v="11"/>
    <n v="0.20100000000000001"/>
  </r>
  <r>
    <x v="155"/>
    <x v="12"/>
    <n v="0.223"/>
  </r>
  <r>
    <x v="155"/>
    <x v="13"/>
    <n v="0.24299999999999999"/>
  </r>
  <r>
    <x v="155"/>
    <x v="14"/>
    <n v="0.27200000000000002"/>
  </r>
  <r>
    <x v="155"/>
    <x v="15"/>
    <n v="0.29299999999999998"/>
  </r>
  <r>
    <x v="155"/>
    <x v="16"/>
    <n v="0.312"/>
  </r>
  <r>
    <x v="155"/>
    <x v="17"/>
    <n v="0.35099999999999998"/>
  </r>
  <r>
    <x v="155"/>
    <x v="18"/>
    <n v="0.36599999999999999"/>
  </r>
  <r>
    <x v="155"/>
    <x v="19"/>
    <n v="0.38900000000000001"/>
  </r>
  <r>
    <x v="155"/>
    <x v="20"/>
    <n v="0.42"/>
  </r>
  <r>
    <x v="155"/>
    <x v="21"/>
    <n v="0.46"/>
  </r>
  <r>
    <x v="155"/>
    <x v="22"/>
    <n v="0.48"/>
  </r>
  <r>
    <x v="155"/>
    <x v="23"/>
    <n v="0.46300000000000002"/>
  </r>
  <r>
    <x v="155"/>
    <x v="24"/>
    <n v="0.501"/>
  </r>
  <r>
    <x v="155"/>
    <x v="25"/>
    <n v="0.54300000000000004"/>
  </r>
  <r>
    <x v="155"/>
    <x v="26"/>
    <n v="0.63600000000000001"/>
  </r>
  <r>
    <x v="155"/>
    <x v="27"/>
    <n v="0.68400000000000005"/>
  </r>
  <r>
    <x v="155"/>
    <x v="28"/>
    <n v="0.73499999999999999"/>
  </r>
  <r>
    <x v="155"/>
    <x v="29"/>
    <n v="0.70899999999999996"/>
  </r>
  <r>
    <x v="155"/>
    <x v="30"/>
    <n v="0.69199999999999995"/>
  </r>
  <r>
    <x v="155"/>
    <x v="31"/>
    <n v="0.72799999999999998"/>
  </r>
  <r>
    <x v="155"/>
    <x v="32"/>
    <n v="0.73199999999999998"/>
  </r>
  <r>
    <x v="155"/>
    <x v="33"/>
    <n v="0.77500000000000002"/>
  </r>
  <r>
    <x v="155"/>
    <x v="34"/>
    <n v="0.81200000000000006"/>
  </r>
  <r>
    <x v="155"/>
    <x v="35"/>
    <n v="0.85099999999999998"/>
  </r>
  <r>
    <x v="155"/>
    <x v="36"/>
    <n v="0.89600000000000002"/>
  </r>
  <r>
    <x v="155"/>
    <x v="37"/>
    <n v="0.94099999999999995"/>
  </r>
  <r>
    <x v="155"/>
    <x v="38"/>
    <n v="0.98799999999999999"/>
  </r>
  <r>
    <x v="155"/>
    <x v="39"/>
    <n v="1.04"/>
  </r>
  <r>
    <x v="156"/>
    <x v="0"/>
    <n v="0.14799999999999999"/>
  </r>
  <r>
    <x v="156"/>
    <x v="1"/>
    <n v="0.16800000000000001"/>
  </r>
  <r>
    <x v="156"/>
    <x v="2"/>
    <n v="0.159"/>
  </r>
  <r>
    <x v="156"/>
    <x v="3"/>
    <n v="0.17100000000000001"/>
  </r>
  <r>
    <x v="156"/>
    <x v="4"/>
    <n v="0.218"/>
  </r>
  <r>
    <x v="156"/>
    <x v="5"/>
    <n v="0.247"/>
  </r>
  <r>
    <x v="156"/>
    <x v="6"/>
    <n v="0.29799999999999999"/>
  </r>
  <r>
    <x v="156"/>
    <x v="7"/>
    <n v="0.32600000000000001"/>
  </r>
  <r>
    <x v="156"/>
    <x v="8"/>
    <n v="0.371"/>
  </r>
  <r>
    <x v="156"/>
    <x v="9"/>
    <n v="0.42"/>
  </r>
  <r>
    <x v="156"/>
    <x v="10"/>
    <n v="0.46200000000000002"/>
  </r>
  <r>
    <x v="156"/>
    <x v="11"/>
    <n v="0.50900000000000001"/>
  </r>
  <r>
    <x v="156"/>
    <x v="12"/>
    <n v="0.56200000000000006"/>
  </r>
  <r>
    <x v="156"/>
    <x v="13"/>
    <n v="0.56499999999999995"/>
  </r>
  <r>
    <x v="156"/>
    <x v="14"/>
    <n v="0.58799999999999997"/>
  </r>
  <r>
    <x v="156"/>
    <x v="15"/>
    <n v="0.628"/>
  </r>
  <r>
    <x v="156"/>
    <x v="16"/>
    <n v="0.64500000000000002"/>
  </r>
  <r>
    <x v="156"/>
    <x v="17"/>
    <n v="0.65800000000000003"/>
  </r>
  <r>
    <x v="156"/>
    <x v="18"/>
    <n v="0.72399999999999998"/>
  </r>
  <r>
    <x v="156"/>
    <x v="19"/>
    <n v="0.76400000000000001"/>
  </r>
  <r>
    <x v="156"/>
    <x v="20"/>
    <n v="0.78100000000000003"/>
  </r>
  <r>
    <x v="156"/>
    <x v="21"/>
    <n v="0.73899999999999999"/>
  </r>
  <r>
    <x v="156"/>
    <x v="22"/>
    <n v="0.74199999999999999"/>
  </r>
  <r>
    <x v="156"/>
    <x v="23"/>
    <n v="0.80600000000000005"/>
  </r>
  <r>
    <x v="156"/>
    <x v="24"/>
    <n v="0.88500000000000001"/>
  </r>
  <r>
    <x v="156"/>
    <x v="25"/>
    <n v="0.93500000000000005"/>
  </r>
  <r>
    <x v="156"/>
    <x v="26"/>
    <n v="1.0669999999999999"/>
  </r>
  <r>
    <x v="156"/>
    <x v="27"/>
    <n v="1.143"/>
  </r>
  <r>
    <x v="156"/>
    <x v="28"/>
    <n v="1.171"/>
  </r>
  <r>
    <x v="156"/>
    <x v="29"/>
    <n v="1.177"/>
  </r>
  <r>
    <x v="156"/>
    <x v="30"/>
    <n v="1.244"/>
  </r>
  <r>
    <x v="156"/>
    <x v="31"/>
    <n v="1.29"/>
  </r>
  <r>
    <x v="156"/>
    <x v="32"/>
    <n v="1.3029999999999999"/>
  </r>
  <r>
    <x v="156"/>
    <x v="33"/>
    <n v="1.3320000000000001"/>
  </r>
  <r>
    <x v="156"/>
    <x v="34"/>
    <n v="1.345"/>
  </r>
  <r>
    <x v="156"/>
    <x v="35"/>
    <n v="1.3939999999999999"/>
  </r>
  <r>
    <x v="156"/>
    <x v="36"/>
    <n v="1.446"/>
  </r>
  <r>
    <x v="156"/>
    <x v="37"/>
    <n v="1.5029999999999999"/>
  </r>
  <r>
    <x v="156"/>
    <x v="38"/>
    <n v="1.5669999999999999"/>
  </r>
  <r>
    <x v="156"/>
    <x v="39"/>
    <n v="1.639"/>
  </r>
  <r>
    <x v="157"/>
    <x v="0"/>
    <n v="7.0999999999999994E-2"/>
  </r>
  <r>
    <x v="157"/>
    <x v="1"/>
    <n v="8.8999999999999996E-2"/>
  </r>
  <r>
    <x v="157"/>
    <x v="2"/>
    <n v="0.10199999999999999"/>
  </r>
  <r>
    <x v="157"/>
    <x v="3"/>
    <n v="0.109"/>
  </r>
  <r>
    <x v="157"/>
    <x v="4"/>
    <n v="0.123"/>
  </r>
  <r>
    <x v="157"/>
    <x v="5"/>
    <n v="0.13500000000000001"/>
  </r>
  <r>
    <x v="157"/>
    <x v="6"/>
    <n v="0.153"/>
  </r>
  <r>
    <x v="157"/>
    <x v="7"/>
    <n v="0.16900000000000001"/>
  </r>
  <r>
    <x v="157"/>
    <x v="8"/>
    <n v="0.19600000000000001"/>
  </r>
  <r>
    <x v="157"/>
    <x v="9"/>
    <n v="0.20799999999999999"/>
  </r>
  <r>
    <x v="157"/>
    <x v="10"/>
    <n v="0.23400000000000001"/>
  </r>
  <r>
    <x v="157"/>
    <x v="11"/>
    <n v="0.248"/>
  </r>
  <r>
    <x v="157"/>
    <x v="12"/>
    <n v="0.27200000000000002"/>
  </r>
  <r>
    <x v="157"/>
    <x v="13"/>
    <n v="0.27900000000000003"/>
  </r>
  <r>
    <x v="157"/>
    <x v="14"/>
    <n v="0.28199999999999997"/>
  </r>
  <r>
    <x v="157"/>
    <x v="15"/>
    <n v="0.31"/>
  </r>
  <r>
    <x v="157"/>
    <x v="16"/>
    <n v="0.32700000000000001"/>
  </r>
  <r>
    <x v="157"/>
    <x v="17"/>
    <n v="0.34300000000000003"/>
  </r>
  <r>
    <x v="157"/>
    <x v="18"/>
    <n v="0.37"/>
  </r>
  <r>
    <x v="157"/>
    <x v="19"/>
    <n v="0.38600000000000001"/>
  </r>
  <r>
    <x v="157"/>
    <x v="20"/>
    <n v="0.39600000000000002"/>
  </r>
  <r>
    <x v="157"/>
    <x v="21"/>
    <n v="0.43"/>
  </r>
  <r>
    <x v="157"/>
    <x v="22"/>
    <n v="0.46200000000000002"/>
  </r>
  <r>
    <x v="157"/>
    <x v="23"/>
    <n v="0.48199999999999998"/>
  </r>
  <r>
    <x v="157"/>
    <x v="24"/>
    <n v="0.52200000000000002"/>
  </r>
  <r>
    <x v="157"/>
    <x v="25"/>
    <n v="0.55100000000000005"/>
  </r>
  <r>
    <x v="157"/>
    <x v="26"/>
    <n v="0.61099999999999999"/>
  </r>
  <r>
    <x v="157"/>
    <x v="27"/>
    <n v="0.68400000000000005"/>
  </r>
  <r>
    <x v="157"/>
    <x v="28"/>
    <n v="0.69499999999999995"/>
  </r>
  <r>
    <x v="157"/>
    <x v="29"/>
    <n v="0.67500000000000004"/>
  </r>
  <r>
    <x v="157"/>
    <x v="30"/>
    <n v="0.68100000000000005"/>
  </r>
  <r>
    <x v="157"/>
    <x v="31"/>
    <n v="0.67700000000000005"/>
  </r>
  <r>
    <x v="157"/>
    <x v="32"/>
    <n v="0.69399999999999995"/>
  </r>
  <r>
    <x v="157"/>
    <x v="33"/>
    <n v="0.72"/>
  </r>
  <r>
    <x v="157"/>
    <x v="34"/>
    <n v="0.745"/>
  </r>
  <r>
    <x v="157"/>
    <x v="35"/>
    <n v="0.77200000000000002"/>
  </r>
  <r>
    <x v="157"/>
    <x v="36"/>
    <n v="0.80600000000000005"/>
  </r>
  <r>
    <x v="157"/>
    <x v="37"/>
    <n v="0.84199999999999997"/>
  </r>
  <r>
    <x v="157"/>
    <x v="38"/>
    <n v="0.88200000000000001"/>
  </r>
  <r>
    <x v="157"/>
    <x v="39"/>
    <n v="0.92100000000000004"/>
  </r>
  <r>
    <x v="158"/>
    <x v="0"/>
    <n v="9.9019999999999992"/>
  </r>
  <r>
    <x v="158"/>
    <x v="1"/>
    <n v="7.109"/>
  </r>
  <r>
    <x v="158"/>
    <x v="2"/>
    <n v="5.1689999999999996"/>
  </r>
  <r>
    <x v="158"/>
    <x v="3"/>
    <n v="7.06"/>
  </r>
  <r>
    <x v="158"/>
    <x v="4"/>
    <n v="8.7010000000000005"/>
  </r>
  <r>
    <x v="158"/>
    <x v="5"/>
    <n v="6.0389999999999997"/>
  </r>
  <r>
    <x v="158"/>
    <x v="6"/>
    <n v="8.0559999999999992"/>
  </r>
  <r>
    <x v="158"/>
    <x v="7"/>
    <n v="13.025"/>
  </r>
  <r>
    <x v="158"/>
    <x v="8"/>
    <n v="10.398"/>
  </r>
  <r>
    <x v="158"/>
    <x v="9"/>
    <n v="18.347000000000001"/>
  </r>
  <r>
    <x v="158"/>
    <x v="10"/>
    <n v="2.444"/>
  </r>
  <r>
    <x v="158"/>
    <x v="11"/>
    <n v="2.7519999999999998"/>
  </r>
  <r>
    <x v="158"/>
    <x v="12"/>
    <n v="3.375"/>
  </r>
  <r>
    <x v="158"/>
    <x v="13"/>
    <n v="5.7119999999999997"/>
  </r>
  <r>
    <x v="158"/>
    <x v="14"/>
    <n v="6.49"/>
  </r>
  <r>
    <x v="158"/>
    <x v="15"/>
    <n v="7.2880000000000003"/>
  </r>
  <r>
    <x v="158"/>
    <x v="16"/>
    <n v="9.1219999999999999"/>
  </r>
  <r>
    <x v="158"/>
    <x v="17"/>
    <n v="11.743"/>
  </r>
  <r>
    <x v="158"/>
    <x v="18"/>
    <n v="11.308999999999999"/>
  </r>
  <r>
    <x v="158"/>
    <x v="19"/>
    <n v="10.676"/>
  </r>
  <r>
    <x v="158"/>
    <x v="20"/>
    <n v="12.257"/>
  </r>
  <r>
    <x v="158"/>
    <x v="21"/>
    <n v="13.183"/>
  </r>
  <r>
    <x v="158"/>
    <x v="22"/>
    <n v="14.803000000000001"/>
  </r>
  <r>
    <x v="158"/>
    <x v="23"/>
    <n v="17.646000000000001"/>
  </r>
  <r>
    <x v="158"/>
    <x v="24"/>
    <n v="21.457999999999998"/>
  </r>
  <r>
    <x v="158"/>
    <x v="25"/>
    <n v="26.524999999999999"/>
  </r>
  <r>
    <x v="158"/>
    <x v="26"/>
    <n v="35.822000000000003"/>
  </r>
  <r>
    <x v="158"/>
    <x v="27"/>
    <n v="45.899000000000001"/>
  </r>
  <r>
    <x v="158"/>
    <x v="28"/>
    <n v="54.527999999999999"/>
  </r>
  <r>
    <x v="158"/>
    <x v="29"/>
    <n v="53.149000000000001"/>
  </r>
  <r>
    <x v="158"/>
    <x v="30"/>
    <n v="65.634"/>
  </r>
  <r>
    <x v="158"/>
    <x v="31"/>
    <n v="67.326999999999998"/>
  </r>
  <r>
    <x v="158"/>
    <x v="32"/>
    <n v="63.162999999999997"/>
  </r>
  <r>
    <x v="158"/>
    <x v="33"/>
    <n v="66.748000000000005"/>
  </r>
  <r>
    <x v="158"/>
    <x v="34"/>
    <n v="70.03"/>
  </r>
  <r>
    <x v="158"/>
    <x v="35"/>
    <n v="64.495000000000005"/>
  </r>
  <r>
    <x v="158"/>
    <x v="36"/>
    <n v="65.691000000000003"/>
  </r>
  <r>
    <x v="158"/>
    <x v="37"/>
    <n v="69.176000000000002"/>
  </r>
  <r>
    <x v="158"/>
    <x v="38"/>
    <n v="73.527000000000001"/>
  </r>
  <r>
    <x v="158"/>
    <x v="39"/>
    <n v="78.728999999999999"/>
  </r>
  <r>
    <x v="159"/>
    <x v="0"/>
    <n v="1.1919999999999999"/>
  </r>
  <r>
    <x v="159"/>
    <x v="1"/>
    <n v="1.333"/>
  </r>
  <r>
    <x v="159"/>
    <x v="2"/>
    <n v="1.3720000000000001"/>
  </r>
  <r>
    <x v="159"/>
    <x v="3"/>
    <n v="1.325"/>
  </r>
  <r>
    <x v="159"/>
    <x v="4"/>
    <n v="1.296"/>
  </r>
  <r>
    <x v="159"/>
    <x v="5"/>
    <n v="1.3089999999999999"/>
  </r>
  <r>
    <x v="159"/>
    <x v="6"/>
    <n v="1.3360000000000001"/>
  </r>
  <r>
    <x v="159"/>
    <x v="7"/>
    <n v="1.4690000000000001"/>
  </r>
  <r>
    <x v="159"/>
    <x v="8"/>
    <n v="1.7410000000000001"/>
  </r>
  <r>
    <x v="159"/>
    <x v="9"/>
    <n v="2.0339999999999998"/>
  </r>
  <r>
    <x v="159"/>
    <x v="10"/>
    <n v="0.53900000000000003"/>
  </r>
  <r>
    <x v="159"/>
    <x v="11"/>
    <n v="0.59399999999999997"/>
  </r>
  <r>
    <x v="159"/>
    <x v="12"/>
    <n v="0.55100000000000005"/>
  </r>
  <r>
    <x v="159"/>
    <x v="13"/>
    <n v="0.434"/>
  </r>
  <r>
    <x v="159"/>
    <x v="14"/>
    <n v="0.48799999999999999"/>
  </r>
  <r>
    <x v="159"/>
    <x v="15"/>
    <n v="0.92700000000000005"/>
  </r>
  <r>
    <x v="159"/>
    <x v="16"/>
    <n v="1.153"/>
  </r>
  <r>
    <x v="159"/>
    <x v="17"/>
    <n v="1.2350000000000001"/>
  </r>
  <r>
    <x v="159"/>
    <x v="18"/>
    <n v="1.4830000000000001"/>
  </r>
  <r>
    <x v="159"/>
    <x v="19"/>
    <n v="1.222"/>
  </r>
  <r>
    <x v="159"/>
    <x v="20"/>
    <n v="1.266"/>
  </r>
  <r>
    <x v="159"/>
    <x v="21"/>
    <n v="1.0900000000000001"/>
  </r>
  <r>
    <x v="159"/>
    <x v="22"/>
    <n v="1.3759999999999999"/>
  </r>
  <r>
    <x v="159"/>
    <x v="23"/>
    <n v="1.615"/>
  </r>
  <r>
    <x v="159"/>
    <x v="24"/>
    <n v="1.8680000000000001"/>
  </r>
  <r>
    <x v="159"/>
    <x v="25"/>
    <n v="2.2349999999999999"/>
  </r>
  <r>
    <x v="159"/>
    <x v="26"/>
    <n v="2.6259999999999999"/>
  </r>
  <r>
    <x v="159"/>
    <x v="27"/>
    <n v="2.9359999999999999"/>
  </r>
  <r>
    <x v="159"/>
    <x v="28"/>
    <n v="3.5329999999999999"/>
  </r>
  <r>
    <x v="159"/>
    <x v="29"/>
    <n v="3.8759999999999999"/>
  </r>
  <r>
    <x v="159"/>
    <x v="30"/>
    <n v="4.3680000000000003"/>
  </r>
  <r>
    <x v="159"/>
    <x v="31"/>
    <n v="4.3630000000000004"/>
  </r>
  <r>
    <x v="159"/>
    <x v="32"/>
    <n v="4.8259999999999996"/>
  </r>
  <r>
    <x v="159"/>
    <x v="33"/>
    <n v="5.0380000000000003"/>
  </r>
  <r>
    <x v="159"/>
    <x v="34"/>
    <n v="5.2729999999999997"/>
  </r>
  <r>
    <x v="159"/>
    <x v="35"/>
    <n v="5.6520000000000001"/>
  </r>
  <r>
    <x v="159"/>
    <x v="36"/>
    <n v="6.0430000000000001"/>
  </r>
  <r>
    <x v="159"/>
    <x v="37"/>
    <n v="6.49"/>
  </r>
  <r>
    <x v="159"/>
    <x v="38"/>
    <n v="7.0010000000000003"/>
  </r>
  <r>
    <x v="159"/>
    <x v="39"/>
    <n v="7.5179999999999998"/>
  </r>
  <r>
    <x v="160"/>
    <x v="0"/>
    <n v="0.98199999999999998"/>
  </r>
  <r>
    <x v="160"/>
    <x v="1"/>
    <n v="0.99099999999999999"/>
  </r>
  <r>
    <x v="160"/>
    <x v="2"/>
    <n v="0.94099999999999995"/>
  </r>
  <r>
    <x v="160"/>
    <x v="3"/>
    <n v="1.0189999999999999"/>
  </r>
  <r>
    <x v="160"/>
    <x v="4"/>
    <n v="0.88"/>
  </r>
  <r>
    <x v="160"/>
    <x v="5"/>
    <n v="0.625"/>
  </r>
  <r>
    <x v="160"/>
    <x v="6"/>
    <n v="0.66500000000000004"/>
  </r>
  <r>
    <x v="160"/>
    <x v="7"/>
    <n v="0.88300000000000001"/>
  </r>
  <r>
    <x v="160"/>
    <x v="8"/>
    <n v="0.89500000000000002"/>
  </r>
  <r>
    <x v="160"/>
    <x v="9"/>
    <n v="0.89900000000000002"/>
  </r>
  <r>
    <x v="160"/>
    <x v="10"/>
    <n v="1.123"/>
  </r>
  <r>
    <x v="160"/>
    <x v="11"/>
    <n v="1.1659999999999999"/>
  </r>
  <r>
    <x v="160"/>
    <x v="12"/>
    <n v="1.294"/>
  </r>
  <r>
    <x v="160"/>
    <x v="13"/>
    <n v="1.3680000000000001"/>
  </r>
  <r>
    <x v="160"/>
    <x v="14"/>
    <n v="1.43"/>
  </r>
  <r>
    <x v="160"/>
    <x v="15"/>
    <n v="1.7110000000000001"/>
  </r>
  <r>
    <x v="160"/>
    <x v="16"/>
    <n v="1.6240000000000001"/>
  </r>
  <r>
    <x v="160"/>
    <x v="17"/>
    <n v="1.73"/>
  </r>
  <r>
    <x v="160"/>
    <x v="18"/>
    <n v="1.5860000000000001"/>
  </r>
  <r>
    <x v="160"/>
    <x v="19"/>
    <n v="1.5449999999999999"/>
  </r>
  <r>
    <x v="160"/>
    <x v="20"/>
    <n v="1.526"/>
  </r>
  <r>
    <x v="160"/>
    <x v="21"/>
    <n v="1.3560000000000001"/>
  </r>
  <r>
    <x v="160"/>
    <x v="22"/>
    <n v="1.2270000000000001"/>
  </r>
  <r>
    <x v="160"/>
    <x v="23"/>
    <n v="1.8540000000000001"/>
  </r>
  <r>
    <x v="160"/>
    <x v="24"/>
    <n v="2.4239999999999999"/>
  </r>
  <r>
    <x v="160"/>
    <x v="25"/>
    <n v="2.5830000000000002"/>
  </r>
  <r>
    <x v="160"/>
    <x v="26"/>
    <n v="2.95"/>
  </r>
  <r>
    <x v="160"/>
    <x v="27"/>
    <n v="3.05"/>
  </r>
  <r>
    <x v="160"/>
    <x v="28"/>
    <n v="3.0230000000000001"/>
  </r>
  <r>
    <x v="160"/>
    <x v="29"/>
    <n v="3.1749999999999998"/>
  </r>
  <r>
    <x v="160"/>
    <x v="30"/>
    <n v="3.891"/>
  </r>
  <r>
    <x v="160"/>
    <x v="31"/>
    <n v="4.1529999999999996"/>
  </r>
  <r>
    <x v="160"/>
    <x v="32"/>
    <n v="4.05"/>
  </r>
  <r>
    <x v="160"/>
    <x v="33"/>
    <n v="3.7949999999999999"/>
  </r>
  <r>
    <x v="160"/>
    <x v="34"/>
    <n v="3.8420000000000001"/>
  </r>
  <r>
    <x v="160"/>
    <x v="35"/>
    <n v="4.03"/>
  </r>
  <r>
    <x v="160"/>
    <x v="36"/>
    <n v="4.2089999999999996"/>
  </r>
  <r>
    <x v="160"/>
    <x v="37"/>
    <n v="4.3920000000000003"/>
  </r>
  <r>
    <x v="160"/>
    <x v="38"/>
    <n v="4.577"/>
  </r>
  <r>
    <x v="160"/>
    <x v="39"/>
    <n v="4.7699999999999996"/>
  </r>
  <r>
    <x v="161"/>
    <x v="0"/>
    <n v="131.268"/>
  </r>
  <r>
    <x v="161"/>
    <x v="1"/>
    <n v="119.815"/>
  </r>
  <r>
    <x v="161"/>
    <x v="2"/>
    <n v="105.53100000000001"/>
  </r>
  <r>
    <x v="161"/>
    <x v="3"/>
    <n v="97.012"/>
  </r>
  <r>
    <x v="161"/>
    <x v="4"/>
    <n v="100.887"/>
  </r>
  <r>
    <x v="161"/>
    <x v="5"/>
    <n v="105.675"/>
  </r>
  <r>
    <x v="161"/>
    <x v="6"/>
    <n v="139.88200000000001"/>
  </r>
  <r>
    <x v="161"/>
    <x v="7"/>
    <n v="170.41"/>
  </r>
  <r>
    <x v="161"/>
    <x v="8"/>
    <n v="192.53899999999999"/>
  </r>
  <r>
    <x v="161"/>
    <x v="9"/>
    <n v="202.98699999999999"/>
  </r>
  <r>
    <x v="161"/>
    <x v="10"/>
    <n v="242.88300000000001"/>
  </r>
  <r>
    <x v="161"/>
    <x v="11"/>
    <n v="256.262"/>
  </r>
  <r>
    <x v="161"/>
    <x v="12"/>
    <n v="265.30700000000002"/>
  </r>
  <r>
    <x v="161"/>
    <x v="13"/>
    <n v="202.03700000000001"/>
  </r>
  <r>
    <x v="161"/>
    <x v="14"/>
    <n v="217.547"/>
  </r>
  <r>
    <x v="161"/>
    <x v="15"/>
    <n v="253.68100000000001"/>
  </r>
  <r>
    <x v="161"/>
    <x v="16"/>
    <n v="276.45800000000003"/>
  </r>
  <r>
    <x v="161"/>
    <x v="17"/>
    <n v="253.178"/>
  </r>
  <r>
    <x v="161"/>
    <x v="18"/>
    <n v="254.72399999999999"/>
  </r>
  <r>
    <x v="161"/>
    <x v="19"/>
    <n v="258.81299999999999"/>
  </r>
  <r>
    <x v="161"/>
    <x v="20"/>
    <n v="247.25899999999999"/>
  </r>
  <r>
    <x v="161"/>
    <x v="21"/>
    <n v="227.35900000000001"/>
  </r>
  <r>
    <x v="161"/>
    <x v="22"/>
    <n v="250.96"/>
  </r>
  <r>
    <x v="161"/>
    <x v="23"/>
    <n v="314.71300000000002"/>
  </r>
  <r>
    <x v="161"/>
    <x v="24"/>
    <n v="362.09"/>
  </r>
  <r>
    <x v="161"/>
    <x v="25"/>
    <n v="370.58"/>
  </r>
  <r>
    <x v="161"/>
    <x v="26"/>
    <n v="399.07600000000002"/>
  </r>
  <r>
    <x v="161"/>
    <x v="27"/>
    <n v="462.51299999999998"/>
  </r>
  <r>
    <x v="161"/>
    <x v="28"/>
    <n v="486.15899999999999"/>
  </r>
  <r>
    <x v="161"/>
    <x v="29"/>
    <n v="405.78300000000002"/>
  </r>
  <r>
    <x v="161"/>
    <x v="30"/>
    <n v="463.06200000000001"/>
  </r>
  <r>
    <x v="161"/>
    <x v="31"/>
    <n v="536.00099999999998"/>
  </r>
  <r>
    <x v="161"/>
    <x v="32"/>
    <n v="523.94100000000003"/>
  </r>
  <r>
    <x v="161"/>
    <x v="33"/>
    <n v="558.94899999999996"/>
  </r>
  <r>
    <x v="161"/>
    <x v="34"/>
    <n v="559.11300000000006"/>
  </r>
  <r>
    <x v="161"/>
    <x v="35"/>
    <n v="572.68899999999996"/>
  </r>
  <r>
    <x v="161"/>
    <x v="36"/>
    <n v="604.48400000000004"/>
  </r>
  <r>
    <x v="161"/>
    <x v="37"/>
    <n v="643.32899999999995"/>
  </r>
  <r>
    <x v="161"/>
    <x v="38"/>
    <n v="683.92700000000002"/>
  </r>
  <r>
    <x v="161"/>
    <x v="39"/>
    <n v="725.19899999999996"/>
  </r>
  <r>
    <x v="162"/>
    <x v="0"/>
    <n v="112.53100000000001"/>
  </r>
  <r>
    <x v="162"/>
    <x v="1"/>
    <n v="103.06"/>
  </r>
  <r>
    <x v="162"/>
    <x v="2"/>
    <n v="105.633"/>
  </r>
  <r>
    <x v="162"/>
    <x v="3"/>
    <n v="105.254"/>
  </r>
  <r>
    <x v="162"/>
    <x v="4"/>
    <n v="100.502"/>
  </r>
  <r>
    <x v="162"/>
    <x v="5"/>
    <n v="101.9"/>
  </r>
  <r>
    <x v="162"/>
    <x v="6"/>
    <n v="146.07400000000001"/>
  </r>
  <r>
    <x v="162"/>
    <x v="7"/>
    <n v="182.93899999999999"/>
  </r>
  <r>
    <x v="162"/>
    <x v="8"/>
    <n v="197.90799999999999"/>
  </r>
  <r>
    <x v="162"/>
    <x v="9"/>
    <n v="191.07900000000001"/>
  </r>
  <r>
    <x v="162"/>
    <x v="10"/>
    <n v="244.03"/>
  </r>
  <r>
    <x v="162"/>
    <x v="11"/>
    <n v="246.905"/>
  </r>
  <r>
    <x v="162"/>
    <x v="12"/>
    <n v="257.01900000000001"/>
  </r>
  <r>
    <x v="162"/>
    <x v="13"/>
    <n v="249.964"/>
  </r>
  <r>
    <x v="162"/>
    <x v="14"/>
    <n v="276.72199999999998"/>
  </r>
  <r>
    <x v="162"/>
    <x v="15"/>
    <n v="323.98"/>
  </r>
  <r>
    <x v="162"/>
    <x v="16"/>
    <n v="312.029"/>
  </r>
  <r>
    <x v="162"/>
    <x v="17"/>
    <n v="272.26799999999997"/>
  </r>
  <r>
    <x v="162"/>
    <x v="18"/>
    <n v="278.90199999999999"/>
  </r>
  <r>
    <x v="162"/>
    <x v="19"/>
    <n v="273.55599999999998"/>
  </r>
  <r>
    <x v="162"/>
    <x v="20"/>
    <n v="256.036"/>
  </r>
  <r>
    <x v="162"/>
    <x v="21"/>
    <n v="262.64499999999998"/>
  </r>
  <r>
    <x v="162"/>
    <x v="22"/>
    <n v="286.65699999999998"/>
  </r>
  <r>
    <x v="162"/>
    <x v="23"/>
    <n v="334.58699999999999"/>
  </r>
  <r>
    <x v="162"/>
    <x v="24"/>
    <n v="374.22500000000002"/>
  </r>
  <r>
    <x v="162"/>
    <x v="25"/>
    <n v="384.755"/>
  </r>
  <r>
    <x v="162"/>
    <x v="26"/>
    <n v="405.18299999999999"/>
  </r>
  <r>
    <x v="162"/>
    <x v="27"/>
    <n v="450.53"/>
  </r>
  <r>
    <x v="162"/>
    <x v="28"/>
    <n v="524.28899999999999"/>
  </r>
  <r>
    <x v="162"/>
    <x v="29"/>
    <n v="509.46600000000001"/>
  </r>
  <r>
    <x v="162"/>
    <x v="30"/>
    <n v="549.10500000000002"/>
  </r>
  <r>
    <x v="162"/>
    <x v="31"/>
    <n v="658.86699999999996"/>
  </r>
  <r>
    <x v="162"/>
    <x v="32"/>
    <n v="631.18399999999997"/>
  </r>
  <r>
    <x v="162"/>
    <x v="33"/>
    <n v="650.43100000000004"/>
  </r>
  <r>
    <x v="162"/>
    <x v="34"/>
    <n v="679.02800000000002"/>
  </r>
  <r>
    <x v="162"/>
    <x v="35"/>
    <n v="680.11199999999997"/>
  </r>
  <r>
    <x v="162"/>
    <x v="36"/>
    <n v="691.37199999999996"/>
  </r>
  <r>
    <x v="162"/>
    <x v="37"/>
    <n v="707.55100000000004"/>
  </r>
  <r>
    <x v="162"/>
    <x v="38"/>
    <n v="722.48400000000004"/>
  </r>
  <r>
    <x v="162"/>
    <x v="39"/>
    <n v="736.69200000000001"/>
  </r>
  <r>
    <x v="163"/>
    <x v="0"/>
    <n v="12.98"/>
  </r>
  <r>
    <x v="163"/>
    <x v="1"/>
    <n v="16.652000000000001"/>
  </r>
  <r>
    <x v="163"/>
    <x v="2"/>
    <n v="17.414999999999999"/>
  </r>
  <r>
    <x v="163"/>
    <x v="3"/>
    <n v="18.649000000000001"/>
  </r>
  <r>
    <x v="163"/>
    <x v="4"/>
    <n v="19.170999999999999"/>
  </r>
  <r>
    <x v="163"/>
    <x v="5"/>
    <n v="21.177"/>
  </r>
  <r>
    <x v="163"/>
    <x v="6"/>
    <n v="25.428000000000001"/>
  </r>
  <r>
    <x v="163"/>
    <x v="7"/>
    <n v="32.497"/>
  </r>
  <r>
    <x v="163"/>
    <x v="8"/>
    <n v="16.538"/>
  </r>
  <r>
    <x v="163"/>
    <x v="9"/>
    <n v="9.8490000000000002"/>
  </r>
  <r>
    <x v="163"/>
    <x v="10"/>
    <n v="12.303000000000001"/>
  </r>
  <r>
    <x v="163"/>
    <x v="11"/>
    <n v="12.738"/>
  </r>
  <r>
    <x v="163"/>
    <x v="12"/>
    <n v="13.263"/>
  </r>
  <r>
    <x v="163"/>
    <x v="13"/>
    <n v="13.795999999999999"/>
  </r>
  <r>
    <x v="163"/>
    <x v="14"/>
    <n v="15.105"/>
  </r>
  <r>
    <x v="163"/>
    <x v="15"/>
    <n v="16.556000000000001"/>
  </r>
  <r>
    <x v="163"/>
    <x v="16"/>
    <n v="17.760999999999999"/>
  </r>
  <r>
    <x v="163"/>
    <x v="17"/>
    <n v="16.573"/>
  </r>
  <r>
    <x v="163"/>
    <x v="18"/>
    <n v="16.143999999999998"/>
  </r>
  <r>
    <x v="163"/>
    <x v="19"/>
    <n v="16.785"/>
  </r>
  <r>
    <x v="163"/>
    <x v="20"/>
    <n v="19.861000000000001"/>
  </r>
  <r>
    <x v="163"/>
    <x v="21"/>
    <n v="20.978999999999999"/>
  </r>
  <r>
    <x v="163"/>
    <x v="22"/>
    <n v="22.757999999999999"/>
  </r>
  <r>
    <x v="163"/>
    <x v="23"/>
    <n v="21.702000000000002"/>
  </r>
  <r>
    <x v="163"/>
    <x v="24"/>
    <n v="25.204000000000001"/>
  </r>
  <r>
    <x v="163"/>
    <x v="25"/>
    <n v="28.881"/>
  </r>
  <r>
    <x v="163"/>
    <x v="26"/>
    <n v="33.823999999999998"/>
  </r>
  <r>
    <x v="163"/>
    <x v="27"/>
    <n v="40.488"/>
  </r>
  <r>
    <x v="163"/>
    <x v="28"/>
    <n v="52.631"/>
  </r>
  <r>
    <x v="163"/>
    <x v="29"/>
    <n v="53.939"/>
  </r>
  <r>
    <x v="163"/>
    <x v="30"/>
    <n v="60.042999999999999"/>
  </r>
  <r>
    <x v="163"/>
    <x v="31"/>
    <s v="n/a"/>
  </r>
  <r>
    <x v="163"/>
    <x v="32"/>
    <s v="n/a"/>
  </r>
  <r>
    <x v="163"/>
    <x v="33"/>
    <s v="n/a"/>
  </r>
  <r>
    <x v="163"/>
    <x v="34"/>
    <s v="n/a"/>
  </r>
  <r>
    <x v="163"/>
    <x v="35"/>
    <s v="n/a"/>
  </r>
  <r>
    <x v="163"/>
    <x v="36"/>
    <s v="n/a"/>
  </r>
  <r>
    <x v="163"/>
    <x v="37"/>
    <s v="n/a"/>
  </r>
  <r>
    <x v="163"/>
    <x v="38"/>
    <s v="n/a"/>
  </r>
  <r>
    <x v="163"/>
    <x v="39"/>
    <s v="n/a"/>
  </r>
  <r>
    <x v="164"/>
    <x v="0"/>
    <n v="42.225000000000001"/>
  </r>
  <r>
    <x v="164"/>
    <x v="1"/>
    <n v="49.143000000000001"/>
  </r>
  <r>
    <x v="164"/>
    <x v="2"/>
    <n v="49.616"/>
  </r>
  <r>
    <x v="164"/>
    <x v="3"/>
    <n v="54.115000000000002"/>
  </r>
  <r>
    <x v="164"/>
    <x v="4"/>
    <n v="60.973999999999997"/>
  </r>
  <r>
    <x v="164"/>
    <x v="5"/>
    <n v="63.167000000000002"/>
  </r>
  <r>
    <x v="164"/>
    <x v="6"/>
    <n v="77.629000000000005"/>
  </r>
  <r>
    <x v="164"/>
    <x v="7"/>
    <n v="103.372"/>
  </r>
  <r>
    <x v="164"/>
    <x v="8"/>
    <n v="122.027"/>
  </r>
  <r>
    <x v="164"/>
    <x v="9"/>
    <n v="151.59700000000001"/>
  </r>
  <r>
    <x v="164"/>
    <x v="10"/>
    <n v="164.97399999999999"/>
  </r>
  <r>
    <x v="164"/>
    <x v="11"/>
    <n v="184.90600000000001"/>
  </r>
  <r>
    <x v="164"/>
    <x v="12"/>
    <n v="219.93799999999999"/>
  </r>
  <r>
    <x v="164"/>
    <x v="13"/>
    <n v="231.55699999999999"/>
  </r>
  <r>
    <x v="164"/>
    <x v="14"/>
    <n v="252.69800000000001"/>
  </r>
  <r>
    <x v="164"/>
    <x v="15"/>
    <n v="274.77300000000002"/>
  </r>
  <r>
    <x v="164"/>
    <x v="16"/>
    <n v="287.93299999999999"/>
  </r>
  <r>
    <x v="164"/>
    <x v="17"/>
    <n v="298.74299999999999"/>
  </r>
  <r>
    <x v="164"/>
    <x v="18"/>
    <n v="275.11599999999999"/>
  </r>
  <r>
    <x v="164"/>
    <x v="19"/>
    <n v="299.01299999999998"/>
  </r>
  <r>
    <x v="164"/>
    <x v="20"/>
    <n v="326.16199999999998"/>
  </r>
  <r>
    <x v="164"/>
    <x v="21"/>
    <n v="293.68400000000003"/>
  </r>
  <r>
    <x v="164"/>
    <x v="22"/>
    <n v="301.09800000000001"/>
  </r>
  <r>
    <x v="164"/>
    <x v="23"/>
    <n v="310.76400000000001"/>
  </r>
  <r>
    <x v="164"/>
    <x v="24"/>
    <n v="340.01400000000001"/>
  </r>
  <r>
    <x v="164"/>
    <x v="25"/>
    <n v="364.84899999999999"/>
  </r>
  <r>
    <x v="164"/>
    <x v="26"/>
    <n v="376.334"/>
  </r>
  <r>
    <x v="164"/>
    <x v="27"/>
    <n v="393.10199999999998"/>
  </r>
  <r>
    <x v="164"/>
    <x v="28"/>
    <n v="400.20600000000002"/>
  </r>
  <r>
    <x v="164"/>
    <x v="29"/>
    <n v="377.56799999999998"/>
  </r>
  <r>
    <x v="164"/>
    <x v="30"/>
    <n v="428.221"/>
  </r>
  <r>
    <x v="164"/>
    <x v="31"/>
    <n v="465.20499999999998"/>
  </r>
  <r>
    <x v="164"/>
    <x v="32"/>
    <n v="475.327"/>
  </r>
  <r>
    <x v="164"/>
    <x v="33"/>
    <n v="489.089"/>
  </r>
  <r>
    <x v="164"/>
    <x v="34"/>
    <n v="505.452"/>
  </r>
  <r>
    <x v="164"/>
    <x v="35"/>
    <n v="545.63699999999994"/>
  </r>
  <r>
    <x v="164"/>
    <x v="36"/>
    <n v="588.33399999999995"/>
  </r>
  <r>
    <x v="164"/>
    <x v="37"/>
    <n v="638.18499999999995"/>
  </r>
  <r>
    <x v="164"/>
    <x v="38"/>
    <n v="693.029"/>
  </r>
  <r>
    <x v="164"/>
    <x v="39"/>
    <n v="750.85599999999999"/>
  </r>
  <r>
    <x v="165"/>
    <x v="0"/>
    <s v="n/a"/>
  </r>
  <r>
    <x v="165"/>
    <x v="1"/>
    <s v="n/a"/>
  </r>
  <r>
    <x v="165"/>
    <x v="2"/>
    <s v="n/a"/>
  </r>
  <r>
    <x v="165"/>
    <x v="3"/>
    <s v="n/a"/>
  </r>
  <r>
    <x v="165"/>
    <x v="4"/>
    <s v="n/a"/>
  </r>
  <r>
    <x v="165"/>
    <x v="5"/>
    <s v="n/a"/>
  </r>
  <r>
    <x v="165"/>
    <x v="6"/>
    <s v="n/a"/>
  </r>
  <r>
    <x v="165"/>
    <x v="7"/>
    <s v="n/a"/>
  </r>
  <r>
    <x v="165"/>
    <x v="8"/>
    <s v="n/a"/>
  </r>
  <r>
    <x v="165"/>
    <x v="9"/>
    <s v="n/a"/>
  </r>
  <r>
    <x v="165"/>
    <x v="10"/>
    <s v="n/a"/>
  </r>
  <r>
    <x v="165"/>
    <x v="11"/>
    <s v="n/a"/>
  </r>
  <r>
    <x v="165"/>
    <x v="12"/>
    <n v="0.29099999999999998"/>
  </r>
  <r>
    <x v="165"/>
    <x v="13"/>
    <n v="0.67800000000000005"/>
  </r>
  <r>
    <x v="165"/>
    <x v="14"/>
    <n v="0.82899999999999996"/>
  </r>
  <r>
    <x v="165"/>
    <x v="15"/>
    <n v="0.56899999999999995"/>
  </r>
  <r>
    <x v="165"/>
    <x v="16"/>
    <n v="1.052"/>
  </r>
  <r>
    <x v="165"/>
    <x v="17"/>
    <n v="1.121"/>
  </r>
  <r>
    <x v="165"/>
    <x v="18"/>
    <n v="1.32"/>
  </r>
  <r>
    <x v="165"/>
    <x v="19"/>
    <n v="1.087"/>
  </r>
  <r>
    <x v="165"/>
    <x v="20"/>
    <n v="0.99099999999999999"/>
  </r>
  <r>
    <x v="165"/>
    <x v="21"/>
    <n v="1.0569999999999999"/>
  </r>
  <r>
    <x v="165"/>
    <x v="22"/>
    <n v="1.212"/>
  </r>
  <r>
    <x v="165"/>
    <x v="23"/>
    <n v="1.5549999999999999"/>
  </r>
  <r>
    <x v="165"/>
    <x v="24"/>
    <n v="2.073"/>
  </r>
  <r>
    <x v="165"/>
    <x v="25"/>
    <n v="2.3109999999999999"/>
  </r>
  <r>
    <x v="165"/>
    <x v="26"/>
    <n v="2.8109999999999999"/>
  </r>
  <r>
    <x v="165"/>
    <x v="27"/>
    <n v="3.7120000000000002"/>
  </r>
  <r>
    <x v="165"/>
    <x v="28"/>
    <n v="5.1349999999999998"/>
  </r>
  <r>
    <x v="165"/>
    <x v="29"/>
    <n v="4.9770000000000003"/>
  </r>
  <r>
    <x v="165"/>
    <x v="30"/>
    <n v="5.6420000000000003"/>
  </r>
  <r>
    <x v="165"/>
    <x v="31"/>
    <n v="6.5229999999999997"/>
  </r>
  <r>
    <x v="165"/>
    <x v="32"/>
    <n v="7.5919999999999996"/>
  </r>
  <r>
    <x v="165"/>
    <x v="33"/>
    <n v="8.4969999999999999"/>
  </r>
  <r>
    <x v="165"/>
    <x v="34"/>
    <n v="9.1560000000000006"/>
  </r>
  <r>
    <x v="165"/>
    <x v="35"/>
    <n v="9.69"/>
  </r>
  <r>
    <x v="165"/>
    <x v="36"/>
    <n v="10.592000000000001"/>
  </r>
  <r>
    <x v="165"/>
    <x v="37"/>
    <n v="11.595000000000001"/>
  </r>
  <r>
    <x v="165"/>
    <x v="38"/>
    <n v="12.644"/>
  </r>
  <r>
    <x v="165"/>
    <x v="39"/>
    <n v="13.848000000000001"/>
  </r>
  <r>
    <x v="166"/>
    <x v="0"/>
    <n v="6.2560000000000002"/>
  </r>
  <r>
    <x v="166"/>
    <x v="1"/>
    <n v="7.4820000000000002"/>
  </r>
  <r>
    <x v="166"/>
    <x v="2"/>
    <n v="8.5909999999999993"/>
  </r>
  <r>
    <x v="166"/>
    <x v="3"/>
    <n v="8.7989999999999995"/>
  </r>
  <r>
    <x v="166"/>
    <x v="4"/>
    <n v="8.0060000000000002"/>
  </r>
  <r>
    <x v="166"/>
    <x v="5"/>
    <n v="7.2240000000000002"/>
  </r>
  <r>
    <x v="166"/>
    <x v="6"/>
    <n v="9.1329999999999991"/>
  </r>
  <r>
    <x v="166"/>
    <x v="7"/>
    <n v="4.4989999999999997"/>
  </r>
  <r>
    <x v="166"/>
    <x v="8"/>
    <n v="6.91"/>
  </r>
  <r>
    <x v="166"/>
    <x v="9"/>
    <n v="5.9580000000000002"/>
  </r>
  <r>
    <x v="166"/>
    <x v="10"/>
    <n v="4.7809999999999997"/>
  </r>
  <r>
    <x v="166"/>
    <x v="11"/>
    <n v="5.5650000000000004"/>
  </r>
  <r>
    <x v="166"/>
    <x v="12"/>
    <n v="5.1660000000000004"/>
  </r>
  <r>
    <x v="166"/>
    <x v="13"/>
    <n v="4.78"/>
  </r>
  <r>
    <x v="166"/>
    <x v="14"/>
    <n v="5.0650000000000004"/>
  </r>
  <r>
    <x v="166"/>
    <x v="15"/>
    <n v="6.3220000000000001"/>
  </r>
  <r>
    <x v="166"/>
    <x v="16"/>
    <n v="7.2560000000000002"/>
  </r>
  <r>
    <x v="166"/>
    <x v="17"/>
    <n v="8.5500000000000007"/>
  </r>
  <r>
    <x v="166"/>
    <x v="18"/>
    <n v="9.3919999999999995"/>
  </r>
  <r>
    <x v="166"/>
    <x v="19"/>
    <n v="9.6950000000000003"/>
  </r>
  <r>
    <x v="166"/>
    <x v="20"/>
    <n v="10.186"/>
  </r>
  <r>
    <x v="166"/>
    <x v="21"/>
    <n v="10.384"/>
  </r>
  <r>
    <x v="166"/>
    <x v="22"/>
    <n v="10.805999999999999"/>
  </r>
  <r>
    <x v="166"/>
    <x v="23"/>
    <n v="11.659000000000001"/>
  </r>
  <r>
    <x v="166"/>
    <x v="24"/>
    <n v="12.826000000000001"/>
  </r>
  <r>
    <x v="166"/>
    <x v="25"/>
    <n v="14.141999999999999"/>
  </r>
  <r>
    <x v="166"/>
    <x v="26"/>
    <n v="14.331"/>
  </r>
  <r>
    <x v="166"/>
    <x v="27"/>
    <n v="16.850000000000001"/>
  </r>
  <r>
    <x v="166"/>
    <x v="28"/>
    <n v="20.591000000000001"/>
  </r>
  <r>
    <x v="166"/>
    <x v="29"/>
    <n v="21.367999999999999"/>
  </r>
  <r>
    <x v="166"/>
    <x v="30"/>
    <n v="22.901"/>
  </r>
  <r>
    <x v="166"/>
    <x v="31"/>
    <n v="23.89"/>
  </r>
  <r>
    <x v="166"/>
    <x v="32"/>
    <n v="28.452000000000002"/>
  </r>
  <r>
    <x v="166"/>
    <x v="33"/>
    <n v="33.284999999999997"/>
  </r>
  <r>
    <x v="166"/>
    <x v="34"/>
    <n v="36.619999999999997"/>
  </r>
  <r>
    <x v="166"/>
    <x v="35"/>
    <n v="40.244"/>
  </r>
  <r>
    <x v="166"/>
    <x v="36"/>
    <n v="44.319000000000003"/>
  </r>
  <r>
    <x v="166"/>
    <x v="37"/>
    <n v="48.404000000000003"/>
  </r>
  <r>
    <x v="166"/>
    <x v="38"/>
    <n v="52.76"/>
  </r>
  <r>
    <x v="166"/>
    <x v="39"/>
    <n v="57.392000000000003"/>
  </r>
  <r>
    <x v="167"/>
    <x v="0"/>
    <n v="32.353000000000002"/>
  </r>
  <r>
    <x v="167"/>
    <x v="1"/>
    <n v="34.847999999999999"/>
  </r>
  <r>
    <x v="167"/>
    <x v="2"/>
    <n v="36.591000000000001"/>
  </r>
  <r>
    <x v="167"/>
    <x v="3"/>
    <n v="40.042999999999999"/>
  </r>
  <r>
    <x v="167"/>
    <x v="4"/>
    <n v="41.798999999999999"/>
  </r>
  <r>
    <x v="167"/>
    <x v="5"/>
    <n v="38.9"/>
  </r>
  <r>
    <x v="167"/>
    <x v="6"/>
    <n v="43.097000000000001"/>
  </r>
  <r>
    <x v="167"/>
    <x v="7"/>
    <n v="50.534999999999997"/>
  </r>
  <r>
    <x v="167"/>
    <x v="8"/>
    <n v="61.667000000000002"/>
  </r>
  <r>
    <x v="167"/>
    <x v="9"/>
    <n v="72.251000000000005"/>
  </r>
  <r>
    <x v="167"/>
    <x v="10"/>
    <n v="85.64"/>
  </r>
  <r>
    <x v="167"/>
    <x v="11"/>
    <n v="96.188000000000002"/>
  </r>
  <r>
    <x v="167"/>
    <x v="12"/>
    <n v="109.426"/>
  </r>
  <r>
    <x v="167"/>
    <x v="13"/>
    <n v="121.79600000000001"/>
  </r>
  <r>
    <x v="167"/>
    <x v="14"/>
    <n v="144.30799999999999"/>
  </r>
  <r>
    <x v="167"/>
    <x v="15"/>
    <n v="168.01900000000001"/>
  </r>
  <r>
    <x v="167"/>
    <x v="16"/>
    <n v="181.94800000000001"/>
  </r>
  <r>
    <x v="167"/>
    <x v="17"/>
    <n v="150.89099999999999"/>
  </r>
  <r>
    <x v="167"/>
    <x v="18"/>
    <n v="111.86"/>
  </r>
  <r>
    <x v="167"/>
    <x v="19"/>
    <n v="122.63"/>
  </r>
  <r>
    <x v="167"/>
    <x v="20"/>
    <n v="122.72499999999999"/>
  </r>
  <r>
    <x v="167"/>
    <x v="21"/>
    <n v="115.536"/>
  </r>
  <r>
    <x v="167"/>
    <x v="22"/>
    <n v="126.877"/>
  </r>
  <r>
    <x v="167"/>
    <x v="23"/>
    <n v="142.63999999999999"/>
  </r>
  <r>
    <x v="167"/>
    <x v="24"/>
    <n v="161.34"/>
  </r>
  <r>
    <x v="167"/>
    <x v="25"/>
    <n v="176.352"/>
  </r>
  <r>
    <x v="167"/>
    <x v="26"/>
    <n v="207.089"/>
  </r>
  <r>
    <x v="167"/>
    <x v="27"/>
    <n v="246.977"/>
  </r>
  <r>
    <x v="167"/>
    <x v="28"/>
    <n v="272.57799999999997"/>
  </r>
  <r>
    <x v="167"/>
    <x v="29"/>
    <n v="263.71100000000001"/>
  </r>
  <r>
    <x v="167"/>
    <x v="30"/>
    <n v="318.90800000000002"/>
  </r>
  <r>
    <x v="167"/>
    <x v="31"/>
    <n v="345.67200000000003"/>
  </r>
  <r>
    <x v="167"/>
    <x v="32"/>
    <n v="365.96600000000001"/>
  </r>
  <r>
    <x v="167"/>
    <x v="33"/>
    <n v="387.25299999999999"/>
  </r>
  <r>
    <x v="167"/>
    <x v="34"/>
    <n v="380.49099999999999"/>
  </r>
  <r>
    <x v="167"/>
    <x v="35"/>
    <n v="397.47500000000002"/>
  </r>
  <r>
    <x v="167"/>
    <x v="36"/>
    <n v="417.79500000000002"/>
  </r>
  <r>
    <x v="167"/>
    <x v="37"/>
    <n v="441.19799999999998"/>
  </r>
  <r>
    <x v="167"/>
    <x v="38"/>
    <n v="466.54399999999998"/>
  </r>
  <r>
    <x v="167"/>
    <x v="39"/>
    <n v="493.26299999999998"/>
  </r>
  <r>
    <x v="168"/>
    <x v="0"/>
    <s v="n/a"/>
  </r>
  <r>
    <x v="168"/>
    <x v="1"/>
    <s v="n/a"/>
  </r>
  <r>
    <x v="168"/>
    <x v="2"/>
    <s v="n/a"/>
  </r>
  <r>
    <x v="168"/>
    <x v="3"/>
    <s v="n/a"/>
  </r>
  <r>
    <x v="168"/>
    <x v="4"/>
    <s v="n/a"/>
  </r>
  <r>
    <x v="168"/>
    <x v="5"/>
    <s v="n/a"/>
  </r>
  <r>
    <x v="168"/>
    <x v="6"/>
    <s v="n/a"/>
  </r>
  <r>
    <x v="168"/>
    <x v="7"/>
    <s v="n/a"/>
  </r>
  <r>
    <x v="168"/>
    <x v="8"/>
    <s v="n/a"/>
  </r>
  <r>
    <x v="168"/>
    <x v="9"/>
    <s v="n/a"/>
  </r>
  <r>
    <x v="168"/>
    <x v="10"/>
    <s v="n/a"/>
  </r>
  <r>
    <x v="168"/>
    <x v="11"/>
    <s v="n/a"/>
  </r>
  <r>
    <x v="168"/>
    <x v="12"/>
    <s v="n/a"/>
  </r>
  <r>
    <x v="168"/>
    <x v="13"/>
    <s v="n/a"/>
  </r>
  <r>
    <x v="168"/>
    <x v="14"/>
    <s v="n/a"/>
  </r>
  <r>
    <x v="168"/>
    <x v="15"/>
    <s v="n/a"/>
  </r>
  <r>
    <x v="168"/>
    <x v="16"/>
    <s v="n/a"/>
  </r>
  <r>
    <x v="168"/>
    <x v="17"/>
    <s v="n/a"/>
  </r>
  <r>
    <x v="168"/>
    <x v="18"/>
    <s v="n/a"/>
  </r>
  <r>
    <x v="168"/>
    <x v="19"/>
    <s v="n/a"/>
  </r>
  <r>
    <x v="168"/>
    <x v="20"/>
    <n v="0.441"/>
  </r>
  <r>
    <x v="168"/>
    <x v="21"/>
    <n v="0.48699999999999999"/>
  </r>
  <r>
    <x v="168"/>
    <x v="22"/>
    <n v="0.48"/>
  </r>
  <r>
    <x v="168"/>
    <x v="23"/>
    <n v="0.501"/>
  </r>
  <r>
    <x v="168"/>
    <x v="24"/>
    <n v="1.0900000000000001"/>
  </r>
  <r>
    <x v="168"/>
    <x v="25"/>
    <n v="1.8140000000000001"/>
  </r>
  <r>
    <x v="168"/>
    <x v="26"/>
    <n v="2.8260000000000001"/>
  </r>
  <r>
    <x v="168"/>
    <x v="27"/>
    <n v="2.964"/>
  </r>
  <r>
    <x v="168"/>
    <x v="28"/>
    <n v="4.4390000000000001"/>
  </r>
  <r>
    <x v="168"/>
    <x v="29"/>
    <n v="3.298"/>
  </r>
  <r>
    <x v="168"/>
    <x v="30"/>
    <n v="4.2149999999999999"/>
  </r>
  <r>
    <x v="168"/>
    <x v="31"/>
    <n v="5.726"/>
  </r>
  <r>
    <x v="168"/>
    <x v="32"/>
    <n v="5.5789999999999997"/>
  </r>
  <r>
    <x v="168"/>
    <x v="33"/>
    <n v="4.9409999999999998"/>
  </r>
  <r>
    <x v="168"/>
    <x v="34"/>
    <n v="4.51"/>
  </r>
  <r>
    <x v="168"/>
    <x v="35"/>
    <n v="4.9119999999999999"/>
  </r>
  <r>
    <x v="168"/>
    <x v="36"/>
    <n v="4.8159999999999998"/>
  </r>
  <r>
    <x v="168"/>
    <x v="37"/>
    <n v="4.5519999999999996"/>
  </r>
  <r>
    <x v="168"/>
    <x v="38"/>
    <n v="4.5570000000000004"/>
  </r>
  <r>
    <x v="168"/>
    <x v="39"/>
    <n v="4.1959999999999997"/>
  </r>
  <r>
    <x v="169"/>
    <x v="0"/>
    <n v="1.0449999999999999"/>
  </r>
  <r>
    <x v="169"/>
    <x v="1"/>
    <n v="0.86699999999999999"/>
  </r>
  <r>
    <x v="169"/>
    <x v="2"/>
    <n v="0.73099999999999998"/>
  </r>
  <r>
    <x v="169"/>
    <x v="3"/>
    <n v="0.70199999999999996"/>
  </r>
  <r>
    <x v="169"/>
    <x v="4"/>
    <n v="0.61899999999999999"/>
  </r>
  <r>
    <x v="169"/>
    <x v="5"/>
    <n v="0.67500000000000004"/>
  </r>
  <r>
    <x v="169"/>
    <x v="6"/>
    <n v="1.06"/>
  </r>
  <r>
    <x v="169"/>
    <x v="7"/>
    <n v="1.248"/>
  </r>
  <r>
    <x v="169"/>
    <x v="8"/>
    <n v="1.512"/>
  </r>
  <r>
    <x v="169"/>
    <x v="9"/>
    <n v="1.484"/>
  </r>
  <r>
    <x v="169"/>
    <x v="10"/>
    <n v="1.7869999999999999"/>
  </r>
  <r>
    <x v="169"/>
    <x v="11"/>
    <n v="1.7649999999999999"/>
  </r>
  <r>
    <x v="169"/>
    <x v="12"/>
    <n v="1.851"/>
  </r>
  <r>
    <x v="169"/>
    <x v="13"/>
    <n v="1.411"/>
  </r>
  <r>
    <x v="169"/>
    <x v="14"/>
    <n v="1.0940000000000001"/>
  </r>
  <r>
    <x v="169"/>
    <x v="15"/>
    <n v="1.444"/>
  </r>
  <r>
    <x v="169"/>
    <x v="16"/>
    <n v="1.579"/>
  </r>
  <r>
    <x v="169"/>
    <x v="17"/>
    <n v="1.6080000000000001"/>
  </r>
  <r>
    <x v="169"/>
    <x v="18"/>
    <n v="1.522"/>
  </r>
  <r>
    <x v="169"/>
    <x v="19"/>
    <n v="1.5269999999999999"/>
  </r>
  <r>
    <x v="169"/>
    <x v="20"/>
    <n v="1.2969999999999999"/>
  </r>
  <r>
    <x v="169"/>
    <x v="21"/>
    <n v="1.3320000000000001"/>
  </r>
  <r>
    <x v="169"/>
    <x v="22"/>
    <n v="1.4790000000000001"/>
  </r>
  <r>
    <x v="169"/>
    <x v="23"/>
    <n v="1.675"/>
  </r>
  <r>
    <x v="169"/>
    <x v="24"/>
    <n v="1.9379999999999999"/>
  </r>
  <r>
    <x v="169"/>
    <x v="25"/>
    <n v="2.1150000000000002"/>
  </r>
  <r>
    <x v="169"/>
    <x v="26"/>
    <n v="2.202"/>
  </r>
  <r>
    <x v="169"/>
    <x v="27"/>
    <n v="2.524"/>
  </r>
  <r>
    <x v="169"/>
    <x v="28"/>
    <n v="3.1739999999999999"/>
  </r>
  <r>
    <x v="169"/>
    <x v="29"/>
    <n v="3.1709999999999998"/>
  </r>
  <r>
    <x v="169"/>
    <x v="30"/>
    <n v="3.1789999999999998"/>
  </r>
  <r>
    <x v="169"/>
    <x v="31"/>
    <n v="3.7589999999999999"/>
  </r>
  <r>
    <x v="169"/>
    <x v="32"/>
    <n v="3.9180000000000001"/>
  </r>
  <r>
    <x v="169"/>
    <x v="33"/>
    <n v="4.34"/>
  </r>
  <r>
    <x v="169"/>
    <x v="34"/>
    <n v="4.8380000000000001"/>
  </r>
  <r>
    <x v="169"/>
    <x v="35"/>
    <n v="5.3109999999999999"/>
  </r>
  <r>
    <x v="169"/>
    <x v="36"/>
    <n v="5.8079999999999998"/>
  </r>
  <r>
    <x v="169"/>
    <x v="37"/>
    <n v="6.359"/>
  </r>
  <r>
    <x v="169"/>
    <x v="38"/>
    <n v="6.9669999999999996"/>
  </r>
  <r>
    <x v="169"/>
    <x v="39"/>
    <n v="7.617"/>
  </r>
  <r>
    <x v="170"/>
    <x v="0"/>
    <n v="7.3999999999999996E-2"/>
  </r>
  <r>
    <x v="170"/>
    <x v="1"/>
    <n v="8.2000000000000003E-2"/>
  </r>
  <r>
    <x v="170"/>
    <x v="2"/>
    <n v="8.1000000000000003E-2"/>
  </r>
  <r>
    <x v="170"/>
    <x v="3"/>
    <n v="0.08"/>
  </r>
  <r>
    <x v="170"/>
    <x v="4"/>
    <n v="8.4000000000000005E-2"/>
  </r>
  <r>
    <x v="170"/>
    <x v="5"/>
    <n v="7.9000000000000001E-2"/>
  </r>
  <r>
    <x v="170"/>
    <x v="6"/>
    <n v="9.4E-2"/>
  </r>
  <r>
    <x v="170"/>
    <x v="7"/>
    <n v="0.10199999999999999"/>
  </r>
  <r>
    <x v="170"/>
    <x v="8"/>
    <n v="0.11899999999999999"/>
  </r>
  <r>
    <x v="170"/>
    <x v="9"/>
    <n v="0.14399999999999999"/>
  </r>
  <r>
    <x v="170"/>
    <x v="10"/>
    <n v="0.14799999999999999"/>
  </r>
  <r>
    <x v="170"/>
    <x v="11"/>
    <n v="0.17699999999999999"/>
  </r>
  <r>
    <x v="170"/>
    <x v="12"/>
    <n v="0.184"/>
  </r>
  <r>
    <x v="170"/>
    <x v="13"/>
    <n v="0.19"/>
  </r>
  <r>
    <x v="170"/>
    <x v="14"/>
    <n v="0.19600000000000001"/>
  </r>
  <r>
    <x v="170"/>
    <x v="15"/>
    <n v="0.21099999999999999"/>
  </r>
  <r>
    <x v="170"/>
    <x v="16"/>
    <n v="0.22900000000000001"/>
  </r>
  <r>
    <x v="170"/>
    <x v="17"/>
    <n v="0.22700000000000001"/>
  </r>
  <r>
    <x v="170"/>
    <x v="18"/>
    <n v="0.219"/>
  </r>
  <r>
    <x v="170"/>
    <x v="19"/>
    <n v="0.2"/>
  </r>
  <r>
    <x v="170"/>
    <x v="20"/>
    <n v="0.192"/>
  </r>
  <r>
    <x v="170"/>
    <x v="21"/>
    <n v="0.182"/>
  </r>
  <r>
    <x v="170"/>
    <x v="22"/>
    <n v="0.193"/>
  </r>
  <r>
    <x v="170"/>
    <x v="23"/>
    <n v="0.217"/>
  </r>
  <r>
    <x v="170"/>
    <x v="24"/>
    <n v="0.248"/>
  </r>
  <r>
    <x v="170"/>
    <x v="25"/>
    <n v="0.28100000000000003"/>
  </r>
  <r>
    <x v="170"/>
    <x v="26"/>
    <n v="0.29799999999999999"/>
  </r>
  <r>
    <x v="170"/>
    <x v="27"/>
    <n v="0.32400000000000001"/>
  </r>
  <r>
    <x v="170"/>
    <x v="28"/>
    <n v="0.33300000000000002"/>
  </r>
  <r>
    <x v="170"/>
    <x v="29"/>
    <n v="0.34300000000000003"/>
  </r>
  <r>
    <x v="170"/>
    <x v="30"/>
    <n v="0.39600000000000002"/>
  </r>
  <r>
    <x v="170"/>
    <x v="31"/>
    <n v="0.44700000000000001"/>
  </r>
  <r>
    <x v="170"/>
    <x v="32"/>
    <n v="0.46800000000000003"/>
  </r>
  <r>
    <x v="170"/>
    <x v="33"/>
    <n v="0.47299999999999998"/>
  </r>
  <r>
    <x v="170"/>
    <x v="34"/>
    <n v="0.49399999999999999"/>
  </r>
  <r>
    <x v="170"/>
    <x v="35"/>
    <n v="0.51600000000000001"/>
  </r>
  <r>
    <x v="170"/>
    <x v="36"/>
    <n v="0.53700000000000003"/>
  </r>
  <r>
    <x v="170"/>
    <x v="37"/>
    <n v="0.55600000000000005"/>
  </r>
  <r>
    <x v="170"/>
    <x v="38"/>
    <n v="0.57399999999999995"/>
  </r>
  <r>
    <x v="170"/>
    <x v="39"/>
    <n v="0.59499999999999997"/>
  </r>
  <r>
    <x v="171"/>
    <x v="0"/>
    <n v="6.2359999999999998"/>
  </r>
  <r>
    <x v="171"/>
    <x v="1"/>
    <n v="6.992"/>
  </r>
  <r>
    <x v="171"/>
    <x v="2"/>
    <n v="8.14"/>
  </r>
  <r>
    <x v="171"/>
    <x v="3"/>
    <n v="7.7640000000000002"/>
  </r>
  <r>
    <x v="171"/>
    <x v="4"/>
    <n v="7.7569999999999997"/>
  </r>
  <r>
    <x v="171"/>
    <x v="5"/>
    <n v="7.53"/>
  </r>
  <r>
    <x v="171"/>
    <x v="6"/>
    <n v="4.7939999999999996"/>
  </r>
  <r>
    <x v="171"/>
    <x v="7"/>
    <n v="4.798"/>
  </r>
  <r>
    <x v="171"/>
    <x v="8"/>
    <n v="4.5010000000000003"/>
  </r>
  <r>
    <x v="171"/>
    <x v="9"/>
    <n v="4.3230000000000004"/>
  </r>
  <r>
    <x v="171"/>
    <x v="10"/>
    <n v="5.0679999999999996"/>
  </r>
  <r>
    <x v="171"/>
    <x v="11"/>
    <n v="5.2030000000000003"/>
  </r>
  <r>
    <x v="171"/>
    <x v="12"/>
    <n v="5.3179999999999996"/>
  </r>
  <r>
    <x v="171"/>
    <x v="13"/>
    <n v="4.5810000000000004"/>
  </r>
  <r>
    <x v="171"/>
    <x v="14"/>
    <n v="4.9470000000000001"/>
  </r>
  <r>
    <x v="171"/>
    <x v="15"/>
    <n v="5.3289999999999997"/>
  </r>
  <r>
    <x v="171"/>
    <x v="16"/>
    <n v="5.76"/>
  </r>
  <r>
    <x v="171"/>
    <x v="17"/>
    <n v="5.7380000000000004"/>
  </r>
  <r>
    <x v="171"/>
    <x v="18"/>
    <n v="6.0430000000000001"/>
  </r>
  <r>
    <x v="171"/>
    <x v="19"/>
    <n v="6.8079999999999998"/>
  </r>
  <r>
    <x v="171"/>
    <x v="20"/>
    <n v="8.1539999999999999"/>
  </r>
  <r>
    <x v="171"/>
    <x v="21"/>
    <n v="8.8249999999999993"/>
  </r>
  <r>
    <x v="171"/>
    <x v="22"/>
    <n v="9.0079999999999991"/>
  </r>
  <r>
    <x v="171"/>
    <x v="23"/>
    <n v="11.305"/>
  </r>
  <r>
    <x v="171"/>
    <x v="24"/>
    <n v="13.28"/>
  </r>
  <r>
    <x v="171"/>
    <x v="25"/>
    <n v="15.981999999999999"/>
  </r>
  <r>
    <x v="171"/>
    <x v="26"/>
    <n v="18.369"/>
  </r>
  <r>
    <x v="171"/>
    <x v="27"/>
    <n v="21.641999999999999"/>
  </r>
  <r>
    <x v="171"/>
    <x v="28"/>
    <n v="27.87"/>
  </r>
  <r>
    <x v="171"/>
    <x v="29"/>
    <n v="19.175000000000001"/>
  </r>
  <r>
    <x v="171"/>
    <x v="30"/>
    <n v="20.593"/>
  </r>
  <r>
    <x v="171"/>
    <x v="31"/>
    <n v="23.462"/>
  </r>
  <r>
    <x v="171"/>
    <x v="32"/>
    <n v="26.404"/>
  </r>
  <r>
    <x v="171"/>
    <x v="33"/>
    <n v="27.719000000000001"/>
  </r>
  <r>
    <x v="171"/>
    <x v="34"/>
    <n v="29.629000000000001"/>
  </r>
  <r>
    <x v="171"/>
    <x v="35"/>
    <n v="30.704999999999998"/>
  </r>
  <r>
    <x v="171"/>
    <x v="36"/>
    <n v="31.62"/>
  </r>
  <r>
    <x v="171"/>
    <x v="37"/>
    <n v="32.634999999999998"/>
  </r>
  <r>
    <x v="171"/>
    <x v="38"/>
    <n v="33.792999999999999"/>
  </r>
  <r>
    <x v="171"/>
    <x v="39"/>
    <n v="35.131"/>
  </r>
  <r>
    <x v="172"/>
    <x v="0"/>
    <n v="9.5660000000000007"/>
  </r>
  <r>
    <x v="172"/>
    <x v="1"/>
    <n v="9.2230000000000008"/>
  </r>
  <r>
    <x v="172"/>
    <x v="2"/>
    <n v="8.9"/>
  </r>
  <r>
    <x v="172"/>
    <x v="3"/>
    <n v="9.1370000000000005"/>
  </r>
  <r>
    <x v="172"/>
    <x v="4"/>
    <n v="9.0329999999999995"/>
  </r>
  <r>
    <x v="172"/>
    <x v="5"/>
    <n v="9.2029999999999994"/>
  </r>
  <r>
    <x v="172"/>
    <x v="6"/>
    <n v="9.8680000000000003"/>
  </r>
  <r>
    <x v="172"/>
    <x v="7"/>
    <n v="10.61"/>
  </r>
  <r>
    <x v="172"/>
    <x v="8"/>
    <n v="11.048"/>
  </r>
  <r>
    <x v="172"/>
    <x v="9"/>
    <n v="11.054"/>
  </r>
  <r>
    <x v="172"/>
    <x v="10"/>
    <n v="13.475"/>
  </r>
  <r>
    <x v="172"/>
    <x v="11"/>
    <n v="14.202999999999999"/>
  </r>
  <r>
    <x v="172"/>
    <x v="12"/>
    <n v="16.978999999999999"/>
  </r>
  <r>
    <x v="172"/>
    <x v="13"/>
    <n v="15.945"/>
  </r>
  <r>
    <x v="172"/>
    <x v="14"/>
    <n v="17.050999999999998"/>
  </r>
  <r>
    <x v="172"/>
    <x v="15"/>
    <n v="19.654"/>
  </r>
  <r>
    <x v="172"/>
    <x v="16"/>
    <n v="21.283000000000001"/>
  </r>
  <r>
    <x v="172"/>
    <x v="17"/>
    <n v="20.747"/>
  </r>
  <r>
    <x v="172"/>
    <x v="18"/>
    <n v="21.803000000000001"/>
  </r>
  <r>
    <x v="172"/>
    <x v="19"/>
    <n v="22.943000000000001"/>
  </r>
  <r>
    <x v="172"/>
    <x v="20"/>
    <n v="21.472999999999999"/>
  </r>
  <r>
    <x v="172"/>
    <x v="21"/>
    <n v="22.065999999999999"/>
  </r>
  <r>
    <x v="172"/>
    <x v="22"/>
    <n v="23.141999999999999"/>
  </r>
  <r>
    <x v="172"/>
    <x v="23"/>
    <n v="27.454000000000001"/>
  </r>
  <r>
    <x v="172"/>
    <x v="24"/>
    <n v="31.184000000000001"/>
  </r>
  <r>
    <x v="172"/>
    <x v="25"/>
    <n v="32.271999999999998"/>
  </r>
  <r>
    <x v="172"/>
    <x v="26"/>
    <n v="34.377000000000002"/>
  </r>
  <r>
    <x v="172"/>
    <x v="27"/>
    <n v="38.909999999999997"/>
  </r>
  <r>
    <x v="172"/>
    <x v="28"/>
    <n v="44.854999999999997"/>
  </r>
  <r>
    <x v="172"/>
    <x v="29"/>
    <n v="43.613999999999997"/>
  </r>
  <r>
    <x v="172"/>
    <x v="30"/>
    <n v="44.054000000000002"/>
  </r>
  <r>
    <x v="172"/>
    <x v="31"/>
    <n v="45.951000000000001"/>
  </r>
  <r>
    <x v="172"/>
    <x v="32"/>
    <n v="45.238999999999997"/>
  </r>
  <r>
    <x v="172"/>
    <x v="33"/>
    <n v="46.994999999999997"/>
  </r>
  <r>
    <x v="172"/>
    <x v="34"/>
    <n v="49.122"/>
  </r>
  <r>
    <x v="172"/>
    <x v="35"/>
    <n v="50.026000000000003"/>
  </r>
  <r>
    <x v="172"/>
    <x v="36"/>
    <n v="51.466999999999999"/>
  </r>
  <r>
    <x v="172"/>
    <x v="37"/>
    <n v="53.334000000000003"/>
  </r>
  <r>
    <x v="172"/>
    <x v="38"/>
    <n v="55.216999999999999"/>
  </r>
  <r>
    <x v="172"/>
    <x v="39"/>
    <n v="57.311"/>
  </r>
  <r>
    <x v="173"/>
    <x v="0"/>
    <n v="94.257999999999996"/>
  </r>
  <r>
    <x v="173"/>
    <x v="1"/>
    <n v="95.495999999999995"/>
  </r>
  <r>
    <x v="173"/>
    <x v="2"/>
    <n v="86.766000000000005"/>
  </r>
  <r>
    <x v="173"/>
    <x v="3"/>
    <n v="82.911000000000001"/>
  </r>
  <r>
    <x v="173"/>
    <x v="4"/>
    <n v="80.641999999999996"/>
  </r>
  <r>
    <x v="173"/>
    <x v="5"/>
    <n v="90.58"/>
  </r>
  <r>
    <x v="173"/>
    <x v="6"/>
    <n v="100.483"/>
  </r>
  <r>
    <x v="173"/>
    <x v="7"/>
    <n v="115.898"/>
  </r>
  <r>
    <x v="173"/>
    <x v="8"/>
    <n v="121.901"/>
  </r>
  <r>
    <x v="173"/>
    <x v="9"/>
    <n v="144.08500000000001"/>
  </r>
  <r>
    <x v="173"/>
    <x v="10"/>
    <n v="202.24700000000001"/>
  </r>
  <r>
    <x v="173"/>
    <x v="11"/>
    <n v="203.49100000000001"/>
  </r>
  <r>
    <x v="173"/>
    <x v="12"/>
    <n v="213.78299999999999"/>
  </r>
  <r>
    <x v="173"/>
    <x v="13"/>
    <n v="242.46799999999999"/>
  </r>
  <r>
    <x v="173"/>
    <x v="14"/>
    <n v="174.99"/>
  </r>
  <r>
    <x v="173"/>
    <x v="15"/>
    <n v="227.81"/>
  </r>
  <r>
    <x v="173"/>
    <x v="16"/>
    <n v="244.386"/>
  </r>
  <r>
    <x v="173"/>
    <x v="17"/>
    <n v="255.64699999999999"/>
  </r>
  <r>
    <x v="173"/>
    <x v="18"/>
    <n v="269.52800000000002"/>
  </r>
  <r>
    <x v="173"/>
    <x v="19"/>
    <n v="250.334"/>
  </r>
  <r>
    <x v="173"/>
    <x v="20"/>
    <n v="266.67099999999999"/>
  </r>
  <r>
    <x v="173"/>
    <x v="21"/>
    <n v="196.05699999999999"/>
  </r>
  <r>
    <x v="173"/>
    <x v="22"/>
    <n v="232.45"/>
  </r>
  <r>
    <x v="173"/>
    <x v="23"/>
    <n v="303.12299999999999"/>
  </r>
  <r>
    <x v="173"/>
    <x v="24"/>
    <n v="392.233"/>
  </r>
  <r>
    <x v="173"/>
    <x v="25"/>
    <n v="482.73700000000002"/>
  </r>
  <r>
    <x v="173"/>
    <x v="26"/>
    <n v="529.27800000000002"/>
  </r>
  <r>
    <x v="173"/>
    <x v="27"/>
    <n v="646.42499999999995"/>
  </r>
  <r>
    <x v="173"/>
    <x v="28"/>
    <n v="730.62800000000004"/>
  </r>
  <r>
    <x v="173"/>
    <x v="29"/>
    <n v="614.38900000000001"/>
  </r>
  <r>
    <x v="173"/>
    <x v="30"/>
    <n v="731.53899999999999"/>
  </r>
  <r>
    <x v="173"/>
    <x v="31"/>
    <n v="774.72900000000004"/>
  </r>
  <r>
    <x v="173"/>
    <x v="32"/>
    <n v="788.60500000000002"/>
  </r>
  <r>
    <x v="173"/>
    <x v="33"/>
    <n v="819.99"/>
  </r>
  <r>
    <x v="173"/>
    <x v="34"/>
    <n v="813.31600000000003"/>
  </r>
  <r>
    <x v="173"/>
    <x v="35"/>
    <n v="861.07899999999995"/>
  </r>
  <r>
    <x v="173"/>
    <x v="36"/>
    <n v="910.93"/>
  </r>
  <r>
    <x v="173"/>
    <x v="37"/>
    <n v="965.45"/>
  </r>
  <r>
    <x v="173"/>
    <x v="38"/>
    <n v="1021.982"/>
  </r>
  <r>
    <x v="173"/>
    <x v="39"/>
    <n v="1081.7139999999999"/>
  </r>
  <r>
    <x v="174"/>
    <x v="0"/>
    <s v="n/a"/>
  </r>
  <r>
    <x v="174"/>
    <x v="1"/>
    <s v="n/a"/>
  </r>
  <r>
    <x v="174"/>
    <x v="2"/>
    <s v="n/a"/>
  </r>
  <r>
    <x v="174"/>
    <x v="3"/>
    <s v="n/a"/>
  </r>
  <r>
    <x v="174"/>
    <x v="4"/>
    <s v="n/a"/>
  </r>
  <r>
    <x v="174"/>
    <x v="5"/>
    <s v="n/a"/>
  </r>
  <r>
    <x v="174"/>
    <x v="6"/>
    <s v="n/a"/>
  </r>
  <r>
    <x v="174"/>
    <x v="7"/>
    <s v="n/a"/>
  </r>
  <r>
    <x v="174"/>
    <x v="8"/>
    <s v="n/a"/>
  </r>
  <r>
    <x v="174"/>
    <x v="9"/>
    <s v="n/a"/>
  </r>
  <r>
    <x v="174"/>
    <x v="10"/>
    <s v="n/a"/>
  </r>
  <r>
    <x v="174"/>
    <x v="11"/>
    <s v="n/a"/>
  </r>
  <r>
    <x v="174"/>
    <x v="12"/>
    <n v="0.95099999999999996"/>
  </r>
  <r>
    <x v="174"/>
    <x v="13"/>
    <n v="5.3630000000000004"/>
  </r>
  <r>
    <x v="174"/>
    <x v="14"/>
    <n v="4.5419999999999998"/>
  </r>
  <r>
    <x v="174"/>
    <x v="15"/>
    <n v="5.8739999999999997"/>
  </r>
  <r>
    <x v="174"/>
    <x v="16"/>
    <n v="2.379"/>
  </r>
  <r>
    <x v="174"/>
    <x v="17"/>
    <n v="2.681"/>
  </r>
  <r>
    <x v="174"/>
    <x v="18"/>
    <n v="2.8620000000000001"/>
  </r>
  <r>
    <x v="174"/>
    <x v="19"/>
    <n v="3.8570000000000002"/>
  </r>
  <r>
    <x v="174"/>
    <x v="20"/>
    <n v="5.0220000000000002"/>
  </r>
  <r>
    <x v="174"/>
    <x v="21"/>
    <n v="6.9329999999999998"/>
  </r>
  <r>
    <x v="174"/>
    <x v="22"/>
    <n v="8.6999999999999993"/>
  </r>
  <r>
    <x v="174"/>
    <x v="23"/>
    <n v="11.423999999999999"/>
  </r>
  <r>
    <x v="174"/>
    <x v="24"/>
    <n v="14.196"/>
  </r>
  <r>
    <x v="174"/>
    <x v="25"/>
    <n v="17.173999999999999"/>
  </r>
  <r>
    <x v="174"/>
    <x v="26"/>
    <n v="21.393000000000001"/>
  </r>
  <r>
    <x v="174"/>
    <x v="27"/>
    <n v="25.962"/>
  </r>
  <r>
    <x v="174"/>
    <x v="28"/>
    <n v="21.515999999999998"/>
  </r>
  <r>
    <x v="174"/>
    <x v="29"/>
    <n v="20.213999999999999"/>
  </r>
  <r>
    <x v="174"/>
    <x v="30"/>
    <n v="22.148"/>
  </r>
  <r>
    <x v="174"/>
    <x v="31"/>
    <n v="29.233000000000001"/>
  </r>
  <r>
    <x v="174"/>
    <x v="32"/>
    <n v="35.164000000000001"/>
  </r>
  <r>
    <x v="174"/>
    <x v="33"/>
    <n v="40.826000000000001"/>
  </r>
  <r>
    <x v="174"/>
    <x v="34"/>
    <n v="47.542000000000002"/>
  </r>
  <r>
    <x v="174"/>
    <x v="35"/>
    <n v="54.237000000000002"/>
  </r>
  <r>
    <x v="174"/>
    <x v="36"/>
    <n v="62.558999999999997"/>
  </r>
  <r>
    <x v="174"/>
    <x v="37"/>
    <n v="71.105000000000004"/>
  </r>
  <r>
    <x v="174"/>
    <x v="38"/>
    <n v="80.02"/>
  </r>
  <r>
    <x v="174"/>
    <x v="39"/>
    <n v="90.155000000000001"/>
  </r>
  <r>
    <x v="175"/>
    <x v="0"/>
    <s v="n/a"/>
  </r>
  <r>
    <x v="175"/>
    <x v="1"/>
    <s v="n/a"/>
  </r>
  <r>
    <x v="175"/>
    <x v="2"/>
    <s v="n/a"/>
  </r>
  <r>
    <x v="175"/>
    <x v="3"/>
    <s v="n/a"/>
  </r>
  <r>
    <x v="175"/>
    <x v="4"/>
    <s v="n/a"/>
  </r>
  <r>
    <x v="175"/>
    <x v="5"/>
    <s v="n/a"/>
  </r>
  <r>
    <x v="175"/>
    <x v="6"/>
    <s v="n/a"/>
  </r>
  <r>
    <x v="175"/>
    <x v="7"/>
    <s v="n/a"/>
  </r>
  <r>
    <x v="175"/>
    <x v="8"/>
    <s v="n/a"/>
  </r>
  <r>
    <x v="175"/>
    <x v="9"/>
    <s v="n/a"/>
  </r>
  <r>
    <x v="175"/>
    <x v="10"/>
    <s v="n/a"/>
  </r>
  <r>
    <x v="175"/>
    <x v="11"/>
    <s v="n/a"/>
  </r>
  <r>
    <x v="175"/>
    <x v="12"/>
    <s v="n/a"/>
  </r>
  <r>
    <x v="175"/>
    <x v="13"/>
    <s v="n/a"/>
  </r>
  <r>
    <x v="175"/>
    <x v="14"/>
    <s v="n/a"/>
  </r>
  <r>
    <x v="175"/>
    <x v="15"/>
    <s v="n/a"/>
  </r>
  <r>
    <x v="175"/>
    <x v="16"/>
    <s v="n/a"/>
  </r>
  <r>
    <x v="175"/>
    <x v="17"/>
    <s v="n/a"/>
  </r>
  <r>
    <x v="175"/>
    <x v="18"/>
    <s v="n/a"/>
  </r>
  <r>
    <x v="175"/>
    <x v="19"/>
    <s v="n/a"/>
  </r>
  <r>
    <x v="175"/>
    <x v="20"/>
    <n v="1.4E-2"/>
  </r>
  <r>
    <x v="175"/>
    <x v="21"/>
    <n v="1.2999999999999999E-2"/>
  </r>
  <r>
    <x v="175"/>
    <x v="22"/>
    <n v="1.6E-2"/>
  </r>
  <r>
    <x v="175"/>
    <x v="23"/>
    <n v="1.7999999999999999E-2"/>
  </r>
  <r>
    <x v="175"/>
    <x v="24"/>
    <n v="2.1999999999999999E-2"/>
  </r>
  <r>
    <x v="175"/>
    <x v="25"/>
    <n v="2.1999999999999999E-2"/>
  </r>
  <r>
    <x v="175"/>
    <x v="26"/>
    <n v="2.3E-2"/>
  </r>
  <r>
    <x v="175"/>
    <x v="27"/>
    <n v="2.7E-2"/>
  </r>
  <r>
    <x v="175"/>
    <x v="28"/>
    <n v="3.1E-2"/>
  </r>
  <r>
    <x v="175"/>
    <x v="29"/>
    <n v="2.8000000000000001E-2"/>
  </r>
  <r>
    <x v="175"/>
    <x v="30"/>
    <n v="3.2000000000000001E-2"/>
  </r>
  <r>
    <x v="175"/>
    <x v="31"/>
    <n v="3.9E-2"/>
  </r>
  <r>
    <x v="175"/>
    <x v="32"/>
    <n v="0.04"/>
  </r>
  <r>
    <x v="175"/>
    <x v="33"/>
    <n v="3.7999999999999999E-2"/>
  </r>
  <r>
    <x v="175"/>
    <x v="34"/>
    <n v="3.9E-2"/>
  </r>
  <r>
    <x v="175"/>
    <x v="35"/>
    <n v="4.1000000000000002E-2"/>
  </r>
  <r>
    <x v="175"/>
    <x v="36"/>
    <n v="4.2000000000000003E-2"/>
  </r>
  <r>
    <x v="175"/>
    <x v="37"/>
    <n v="4.2999999999999997E-2"/>
  </r>
  <r>
    <x v="175"/>
    <x v="38"/>
    <n v="4.3999999999999997E-2"/>
  </r>
  <r>
    <x v="175"/>
    <x v="39"/>
    <n v="4.5999999999999999E-2"/>
  </r>
  <r>
    <x v="176"/>
    <x v="0"/>
    <n v="4.9409999999999998"/>
  </r>
  <r>
    <x v="176"/>
    <x v="1"/>
    <n v="7.9989999999999997"/>
  </r>
  <r>
    <x v="176"/>
    <x v="2"/>
    <n v="5.55"/>
  </r>
  <r>
    <x v="176"/>
    <x v="3"/>
    <n v="6.3490000000000002"/>
  </r>
  <r>
    <x v="176"/>
    <x v="4"/>
    <n v="4.883"/>
  </r>
  <r>
    <x v="176"/>
    <x v="5"/>
    <n v="4.4690000000000003"/>
  </r>
  <r>
    <x v="176"/>
    <x v="6"/>
    <n v="4.452"/>
  </r>
  <r>
    <x v="176"/>
    <x v="7"/>
    <n v="7.18"/>
  </r>
  <r>
    <x v="176"/>
    <x v="8"/>
    <n v="7.4370000000000003"/>
  </r>
  <r>
    <x v="176"/>
    <x v="9"/>
    <n v="6.03"/>
  </r>
  <r>
    <x v="176"/>
    <x v="10"/>
    <n v="4.9180000000000001"/>
  </r>
  <r>
    <x v="176"/>
    <x v="11"/>
    <n v="1.9650000000000001"/>
  </r>
  <r>
    <x v="176"/>
    <x v="12"/>
    <n v="2.9510000000000001"/>
  </r>
  <r>
    <x v="176"/>
    <x v="13"/>
    <n v="3.319"/>
  </r>
  <r>
    <x v="176"/>
    <x v="14"/>
    <n v="4.0970000000000004"/>
  </r>
  <r>
    <x v="176"/>
    <x v="15"/>
    <n v="5.976"/>
  </r>
  <r>
    <x v="176"/>
    <x v="16"/>
    <n v="6.3019999999999996"/>
  </r>
  <r>
    <x v="176"/>
    <x v="17"/>
    <n v="6.5579999999999998"/>
  </r>
  <r>
    <x v="176"/>
    <x v="18"/>
    <n v="7.0410000000000004"/>
  </r>
  <r>
    <x v="176"/>
    <x v="19"/>
    <n v="6.4320000000000004"/>
  </r>
  <r>
    <x v="176"/>
    <x v="20"/>
    <n v="6.0990000000000002"/>
  </r>
  <r>
    <x v="176"/>
    <x v="21"/>
    <n v="6.3410000000000002"/>
  </r>
  <r>
    <x v="176"/>
    <x v="22"/>
    <n v="6.67"/>
  </r>
  <r>
    <x v="176"/>
    <x v="23"/>
    <n v="7.05"/>
  </r>
  <r>
    <x v="176"/>
    <x v="24"/>
    <n v="8.4359999999999999"/>
  </r>
  <r>
    <x v="176"/>
    <x v="25"/>
    <n v="10.039999999999999"/>
  </r>
  <r>
    <x v="176"/>
    <x v="26"/>
    <n v="11.010999999999999"/>
  </r>
  <r>
    <x v="176"/>
    <x v="27"/>
    <n v="13.548999999999999"/>
  </r>
  <r>
    <x v="176"/>
    <x v="28"/>
    <n v="16.376999999999999"/>
  </r>
  <r>
    <x v="176"/>
    <x v="29"/>
    <n v="16.545999999999999"/>
  </r>
  <r>
    <x v="176"/>
    <x v="30"/>
    <n v="17.181000000000001"/>
  </r>
  <r>
    <x v="176"/>
    <x v="31"/>
    <n v="18.212"/>
  </r>
  <r>
    <x v="176"/>
    <x v="32"/>
    <n v="21.242000000000001"/>
  </r>
  <r>
    <x v="176"/>
    <x v="33"/>
    <n v="22.925999999999998"/>
  </r>
  <r>
    <x v="176"/>
    <x v="34"/>
    <n v="26.085999999999999"/>
  </r>
  <r>
    <x v="176"/>
    <x v="35"/>
    <n v="26.92"/>
  </r>
  <r>
    <x v="176"/>
    <x v="36"/>
    <n v="28.713000000000001"/>
  </r>
  <r>
    <x v="176"/>
    <x v="37"/>
    <n v="30.948"/>
  </r>
  <r>
    <x v="176"/>
    <x v="38"/>
    <n v="33.668999999999997"/>
  </r>
  <r>
    <x v="176"/>
    <x v="39"/>
    <n v="37.012"/>
  </r>
  <r>
    <x v="177"/>
    <x v="0"/>
    <s v="n/a"/>
  </r>
  <r>
    <x v="177"/>
    <x v="1"/>
    <s v="n/a"/>
  </r>
  <r>
    <x v="177"/>
    <x v="2"/>
    <s v="n/a"/>
  </r>
  <r>
    <x v="177"/>
    <x v="3"/>
    <s v="n/a"/>
  </r>
  <r>
    <x v="177"/>
    <x v="4"/>
    <s v="n/a"/>
  </r>
  <r>
    <x v="177"/>
    <x v="5"/>
    <s v="n/a"/>
  </r>
  <r>
    <x v="177"/>
    <x v="6"/>
    <s v="n/a"/>
  </r>
  <r>
    <x v="177"/>
    <x v="7"/>
    <s v="n/a"/>
  </r>
  <r>
    <x v="177"/>
    <x v="8"/>
    <s v="n/a"/>
  </r>
  <r>
    <x v="177"/>
    <x v="9"/>
    <s v="n/a"/>
  </r>
  <r>
    <x v="177"/>
    <x v="10"/>
    <s v="n/a"/>
  </r>
  <r>
    <x v="177"/>
    <x v="11"/>
    <s v="n/a"/>
  </r>
  <r>
    <x v="177"/>
    <x v="12"/>
    <n v="21.459"/>
  </r>
  <r>
    <x v="177"/>
    <x v="13"/>
    <n v="33.866"/>
  </r>
  <r>
    <x v="177"/>
    <x v="14"/>
    <n v="36.755000000000003"/>
  </r>
  <r>
    <x v="177"/>
    <x v="15"/>
    <n v="37.009"/>
  </r>
  <r>
    <x v="177"/>
    <x v="16"/>
    <n v="44.558999999999997"/>
  </r>
  <r>
    <x v="177"/>
    <x v="17"/>
    <n v="50.152000000000001"/>
  </r>
  <r>
    <x v="177"/>
    <x v="18"/>
    <n v="41.883000000000003"/>
  </r>
  <r>
    <x v="177"/>
    <x v="19"/>
    <n v="31.581"/>
  </r>
  <r>
    <x v="177"/>
    <x v="20"/>
    <n v="31.262"/>
  </r>
  <r>
    <x v="177"/>
    <x v="21"/>
    <n v="38.009"/>
  </r>
  <r>
    <x v="177"/>
    <x v="22"/>
    <n v="42.393000000000001"/>
  </r>
  <r>
    <x v="177"/>
    <x v="23"/>
    <n v="50.133000000000003"/>
  </r>
  <r>
    <x v="177"/>
    <x v="24"/>
    <n v="64.888000000000005"/>
  </r>
  <r>
    <x v="177"/>
    <x v="25"/>
    <n v="86.183000000000007"/>
  </r>
  <r>
    <x v="177"/>
    <x v="26"/>
    <n v="107.753"/>
  </r>
  <r>
    <x v="177"/>
    <x v="27"/>
    <n v="142.71899999999999"/>
  </r>
  <r>
    <x v="177"/>
    <x v="28"/>
    <n v="180.11600000000001"/>
  </r>
  <r>
    <x v="177"/>
    <x v="29"/>
    <n v="117.227"/>
  </r>
  <r>
    <x v="177"/>
    <x v="30"/>
    <n v="136.417"/>
  </r>
  <r>
    <x v="177"/>
    <x v="31"/>
    <n v="163.423"/>
  </r>
  <r>
    <x v="177"/>
    <x v="32"/>
    <n v="176.529"/>
  </r>
  <r>
    <x v="177"/>
    <x v="33"/>
    <n v="178.31299999999999"/>
  </r>
  <r>
    <x v="177"/>
    <x v="34"/>
    <n v="134.88499999999999"/>
  </r>
  <r>
    <x v="177"/>
    <x v="35"/>
    <n v="136.06700000000001"/>
  </r>
  <r>
    <x v="177"/>
    <x v="36"/>
    <n v="148.45699999999999"/>
  </r>
  <r>
    <x v="177"/>
    <x v="37"/>
    <n v="163.67500000000001"/>
  </r>
  <r>
    <x v="177"/>
    <x v="38"/>
    <n v="179.80699999999999"/>
  </r>
  <r>
    <x v="177"/>
    <x v="39"/>
    <n v="196.27099999999999"/>
  </r>
  <r>
    <x v="178"/>
    <x v="0"/>
    <n v="40.414999999999999"/>
  </r>
  <r>
    <x v="178"/>
    <x v="1"/>
    <n v="45.002000000000002"/>
  </r>
  <r>
    <x v="178"/>
    <x v="2"/>
    <n v="41.847999999999999"/>
  </r>
  <r>
    <x v="178"/>
    <x v="3"/>
    <n v="38.344999999999999"/>
  </r>
  <r>
    <x v="178"/>
    <x v="4"/>
    <n v="38.012"/>
  </r>
  <r>
    <x v="178"/>
    <x v="5"/>
    <n v="37.31"/>
  </r>
  <r>
    <x v="178"/>
    <x v="6"/>
    <n v="29.568000000000001"/>
  </r>
  <r>
    <x v="178"/>
    <x v="7"/>
    <n v="32.466000000000001"/>
  </r>
  <r>
    <x v="178"/>
    <x v="8"/>
    <n v="32.999000000000002"/>
  </r>
  <r>
    <x v="178"/>
    <x v="9"/>
    <n v="38.090000000000003"/>
  </r>
  <r>
    <x v="178"/>
    <x v="10"/>
    <n v="49.09"/>
  </r>
  <r>
    <x v="178"/>
    <x v="11"/>
    <n v="49.820999999999998"/>
  </r>
  <r>
    <x v="178"/>
    <x v="12"/>
    <n v="52.207999999999998"/>
  </r>
  <r>
    <x v="178"/>
    <x v="13"/>
    <n v="53.438000000000002"/>
  </r>
  <r>
    <x v="178"/>
    <x v="14"/>
    <n v="57.45"/>
  </r>
  <r>
    <x v="178"/>
    <x v="15"/>
    <n v="63.637"/>
  </r>
  <r>
    <x v="178"/>
    <x v="16"/>
    <n v="70.991"/>
  </r>
  <r>
    <x v="178"/>
    <x v="17"/>
    <n v="76.201999999999998"/>
  </r>
  <r>
    <x v="178"/>
    <x v="18"/>
    <n v="73.394000000000005"/>
  </r>
  <r>
    <x v="178"/>
    <x v="19"/>
    <n v="82.864999999999995"/>
  </r>
  <r>
    <x v="178"/>
    <x v="20"/>
    <n v="103.893"/>
  </r>
  <r>
    <x v="178"/>
    <x v="21"/>
    <n v="103.312"/>
  </r>
  <r>
    <x v="178"/>
    <x v="22"/>
    <n v="109.816"/>
  </r>
  <r>
    <x v="178"/>
    <x v="23"/>
    <n v="124.346"/>
  </r>
  <r>
    <x v="178"/>
    <x v="24"/>
    <n v="147.82400000000001"/>
  </r>
  <r>
    <x v="178"/>
    <x v="25"/>
    <n v="180.61699999999999"/>
  </r>
  <r>
    <x v="178"/>
    <x v="26"/>
    <n v="222.11699999999999"/>
  </r>
  <r>
    <x v="178"/>
    <x v="27"/>
    <n v="257.916"/>
  </r>
  <r>
    <x v="178"/>
    <x v="28"/>
    <n v="315.47500000000002"/>
  </r>
  <r>
    <x v="178"/>
    <x v="29"/>
    <n v="253.547"/>
  </r>
  <r>
    <x v="178"/>
    <x v="30"/>
    <n v="286.04899999999998"/>
  </r>
  <r>
    <x v="178"/>
    <x v="31"/>
    <n v="347.45400000000001"/>
  </r>
  <r>
    <x v="178"/>
    <x v="32"/>
    <n v="372.31400000000002"/>
  </r>
  <r>
    <x v="178"/>
    <x v="33"/>
    <n v="402.34"/>
  </r>
  <r>
    <x v="178"/>
    <x v="34"/>
    <n v="416.44400000000002"/>
  </r>
  <r>
    <x v="178"/>
    <x v="35"/>
    <n v="440.18099999999998"/>
  </r>
  <r>
    <x v="178"/>
    <x v="36"/>
    <n v="461.90300000000002"/>
  </r>
  <r>
    <x v="178"/>
    <x v="37"/>
    <n v="488.98700000000002"/>
  </r>
  <r>
    <x v="178"/>
    <x v="38"/>
    <n v="522.18899999999996"/>
  </r>
  <r>
    <x v="178"/>
    <x v="39"/>
    <n v="562.53899999999999"/>
  </r>
  <r>
    <x v="179"/>
    <x v="0"/>
    <n v="542.452"/>
  </r>
  <r>
    <x v="179"/>
    <x v="1"/>
    <n v="520.03599999999994"/>
  </r>
  <r>
    <x v="179"/>
    <x v="2"/>
    <n v="492.334"/>
  </r>
  <r>
    <x v="179"/>
    <x v="3"/>
    <n v="466.36200000000002"/>
  </r>
  <r>
    <x v="179"/>
    <x v="4"/>
    <n v="441.02499999999998"/>
  </r>
  <r>
    <x v="179"/>
    <x v="5"/>
    <n v="468.95800000000003"/>
  </r>
  <r>
    <x v="179"/>
    <x v="6"/>
    <n v="570.88400000000001"/>
  </r>
  <r>
    <x v="179"/>
    <x v="7"/>
    <n v="704.09400000000005"/>
  </r>
  <r>
    <x v="179"/>
    <x v="8"/>
    <n v="855.77599999999995"/>
  </r>
  <r>
    <x v="179"/>
    <x v="9"/>
    <n v="865.95699999999999"/>
  </r>
  <r>
    <x v="179"/>
    <x v="10"/>
    <n v="1024.558"/>
  </r>
  <r>
    <x v="179"/>
    <x v="11"/>
    <n v="1069.905"/>
  </r>
  <r>
    <x v="179"/>
    <x v="12"/>
    <n v="1112.8589999999999"/>
  </r>
  <r>
    <x v="179"/>
    <x v="13"/>
    <n v="998.34900000000005"/>
  </r>
  <r>
    <x v="179"/>
    <x v="14"/>
    <n v="1080.8399999999999"/>
  </r>
  <r>
    <x v="179"/>
    <x v="15"/>
    <n v="1181.009"/>
  </r>
  <r>
    <x v="179"/>
    <x v="16"/>
    <n v="1243.1679999999999"/>
  </r>
  <r>
    <x v="179"/>
    <x v="17"/>
    <n v="1384.54"/>
  </r>
  <r>
    <x v="179"/>
    <x v="18"/>
    <n v="1477.9680000000001"/>
  </r>
  <r>
    <x v="179"/>
    <x v="19"/>
    <n v="1518.5139999999999"/>
  </r>
  <r>
    <x v="179"/>
    <x v="20"/>
    <n v="1496.606"/>
  </r>
  <r>
    <x v="179"/>
    <x v="21"/>
    <n v="1485.6569999999999"/>
  </r>
  <r>
    <x v="179"/>
    <x v="22"/>
    <n v="1623.558"/>
  </r>
  <r>
    <x v="179"/>
    <x v="23"/>
    <n v="1877.117"/>
  </r>
  <r>
    <x v="179"/>
    <x v="24"/>
    <n v="2221.915"/>
  </r>
  <r>
    <x v="179"/>
    <x v="25"/>
    <n v="2324.1840000000002"/>
  </r>
  <r>
    <x v="179"/>
    <x v="26"/>
    <n v="2486.598"/>
  </r>
  <r>
    <x v="179"/>
    <x v="27"/>
    <n v="2858.1759999999999"/>
  </r>
  <r>
    <x v="179"/>
    <x v="28"/>
    <n v="2709.5729999999999"/>
  </r>
  <r>
    <x v="179"/>
    <x v="29"/>
    <n v="2217.4270000000001"/>
  </r>
  <r>
    <x v="179"/>
    <x v="30"/>
    <n v="2296.9299999999998"/>
  </r>
  <r>
    <x v="179"/>
    <x v="31"/>
    <n v="2464.6390000000001"/>
  </r>
  <r>
    <x v="179"/>
    <x v="32"/>
    <n v="2470.5650000000001"/>
  </r>
  <r>
    <x v="179"/>
    <x v="33"/>
    <n v="2523.2159999999999"/>
  </r>
  <r>
    <x v="179"/>
    <x v="34"/>
    <n v="2847.6039999999998"/>
  </r>
  <r>
    <x v="179"/>
    <x v="35"/>
    <n v="3002.9470000000001"/>
  </r>
  <r>
    <x v="179"/>
    <x v="36"/>
    <n v="3149.1469999999999"/>
  </r>
  <r>
    <x v="179"/>
    <x v="37"/>
    <n v="3321.8290000000002"/>
  </r>
  <r>
    <x v="179"/>
    <x v="38"/>
    <n v="3508.498"/>
  </r>
  <r>
    <x v="179"/>
    <x v="39"/>
    <n v="3704.0990000000002"/>
  </r>
  <r>
    <x v="180"/>
    <x v="0"/>
    <n v="2862.4749999999999"/>
  </r>
  <r>
    <x v="180"/>
    <x v="1"/>
    <n v="3210.95"/>
  </r>
  <r>
    <x v="180"/>
    <x v="2"/>
    <n v="3345"/>
  </r>
  <r>
    <x v="180"/>
    <x v="3"/>
    <n v="3638.125"/>
  </r>
  <r>
    <x v="180"/>
    <x v="4"/>
    <n v="4040.7"/>
  </r>
  <r>
    <x v="180"/>
    <x v="5"/>
    <n v="4346.75"/>
  </r>
  <r>
    <x v="180"/>
    <x v="6"/>
    <n v="4590.125"/>
  </r>
  <r>
    <x v="180"/>
    <x v="7"/>
    <n v="4870.2250000000004"/>
  </r>
  <r>
    <x v="180"/>
    <x v="8"/>
    <n v="5252.625"/>
  </r>
  <r>
    <x v="180"/>
    <x v="9"/>
    <n v="5657.7"/>
  </r>
  <r>
    <x v="180"/>
    <x v="10"/>
    <n v="5979.5749999999998"/>
  </r>
  <r>
    <x v="180"/>
    <x v="11"/>
    <n v="6174.05"/>
  </r>
  <r>
    <x v="180"/>
    <x v="12"/>
    <n v="6539.3"/>
  </r>
  <r>
    <x v="180"/>
    <x v="13"/>
    <n v="6878.7"/>
  </r>
  <r>
    <x v="180"/>
    <x v="14"/>
    <n v="7308.7749999999996"/>
  </r>
  <r>
    <x v="180"/>
    <x v="15"/>
    <n v="7664.05"/>
  </r>
  <r>
    <x v="180"/>
    <x v="16"/>
    <n v="8100.1750000000002"/>
  </r>
  <r>
    <x v="180"/>
    <x v="17"/>
    <n v="8608.5249999999996"/>
  </r>
  <r>
    <x v="180"/>
    <x v="18"/>
    <n v="9089.15"/>
  </r>
  <r>
    <x v="180"/>
    <x v="19"/>
    <n v="9660.625"/>
  </r>
  <r>
    <x v="180"/>
    <x v="20"/>
    <n v="10284.75"/>
  </r>
  <r>
    <x v="180"/>
    <x v="21"/>
    <n v="10621.825000000001"/>
  </r>
  <r>
    <x v="180"/>
    <x v="22"/>
    <n v="10977.525"/>
  </r>
  <r>
    <x v="180"/>
    <x v="23"/>
    <n v="11510.674999999999"/>
  </r>
  <r>
    <x v="180"/>
    <x v="24"/>
    <n v="12274.924999999999"/>
  </r>
  <r>
    <x v="180"/>
    <x v="25"/>
    <n v="13093.7"/>
  </r>
  <r>
    <x v="180"/>
    <x v="26"/>
    <n v="13855.9"/>
  </r>
  <r>
    <x v="180"/>
    <x v="27"/>
    <n v="14477.625"/>
  </r>
  <r>
    <x v="180"/>
    <x v="28"/>
    <n v="14718.575000000001"/>
  </r>
  <r>
    <x v="180"/>
    <x v="29"/>
    <n v="14418.725"/>
  </r>
  <r>
    <x v="180"/>
    <x v="30"/>
    <n v="14964.4"/>
  </r>
  <r>
    <x v="180"/>
    <x v="31"/>
    <n v="15517.924999999999"/>
  </r>
  <r>
    <x v="180"/>
    <x v="32"/>
    <n v="16163.15"/>
  </r>
  <r>
    <x v="180"/>
    <x v="33"/>
    <n v="16768.05"/>
  </r>
  <r>
    <x v="180"/>
    <x v="34"/>
    <n v="17416.253000000001"/>
  </r>
  <r>
    <x v="180"/>
    <x v="35"/>
    <n v="18286.685000000001"/>
  </r>
  <r>
    <x v="180"/>
    <x v="36"/>
    <n v="19196.546999999999"/>
  </r>
  <r>
    <x v="180"/>
    <x v="37"/>
    <n v="20168.827000000001"/>
  </r>
  <r>
    <x v="180"/>
    <x v="38"/>
    <n v="21157.725999999999"/>
  </r>
  <r>
    <x v="180"/>
    <x v="39"/>
    <n v="22147.837"/>
  </r>
  <r>
    <x v="181"/>
    <x v="0"/>
    <n v="11.199"/>
  </r>
  <r>
    <x v="181"/>
    <x v="1"/>
    <n v="12.499000000000001"/>
  </r>
  <r>
    <x v="181"/>
    <x v="2"/>
    <n v="10.218"/>
  </r>
  <r>
    <x v="181"/>
    <x v="3"/>
    <n v="5.609"/>
  </r>
  <r>
    <x v="181"/>
    <x v="4"/>
    <n v="5.3339999999999996"/>
  </r>
  <r>
    <x v="181"/>
    <x v="5"/>
    <n v="5.2119999999999997"/>
  </r>
  <r>
    <x v="181"/>
    <x v="6"/>
    <n v="6.47"/>
  </r>
  <r>
    <x v="181"/>
    <x v="7"/>
    <n v="8.0950000000000006"/>
  </r>
  <r>
    <x v="181"/>
    <x v="8"/>
    <n v="8.375"/>
  </r>
  <r>
    <x v="181"/>
    <x v="9"/>
    <n v="8.827"/>
  </r>
  <r>
    <x v="181"/>
    <x v="10"/>
    <n v="10.27"/>
  </r>
  <r>
    <x v="181"/>
    <x v="11"/>
    <n v="12.375999999999999"/>
  </r>
  <r>
    <x v="181"/>
    <x v="12"/>
    <n v="14.223000000000001"/>
  </r>
  <r>
    <x v="181"/>
    <x v="13"/>
    <n v="16.568000000000001"/>
  </r>
  <r>
    <x v="181"/>
    <x v="14"/>
    <n v="19.298999999999999"/>
  </r>
  <r>
    <x v="181"/>
    <x v="15"/>
    <n v="21.312000000000001"/>
  </r>
  <r>
    <x v="181"/>
    <x v="16"/>
    <n v="22.657"/>
  </r>
  <r>
    <x v="181"/>
    <x v="17"/>
    <n v="23.974"/>
  </r>
  <r>
    <x v="181"/>
    <x v="18"/>
    <n v="25.393999999999998"/>
  </r>
  <r>
    <x v="181"/>
    <x v="19"/>
    <n v="23.995000000000001"/>
  </r>
  <r>
    <x v="181"/>
    <x v="20"/>
    <n v="22.832000000000001"/>
  </r>
  <r>
    <x v="181"/>
    <x v="21"/>
    <n v="20.907"/>
  </r>
  <r>
    <x v="181"/>
    <x v="22"/>
    <n v="13.632"/>
  </r>
  <r>
    <x v="181"/>
    <x v="23"/>
    <n v="12.067"/>
  </r>
  <r>
    <x v="181"/>
    <x v="24"/>
    <n v="13.708"/>
  </r>
  <r>
    <x v="181"/>
    <x v="25"/>
    <n v="17.398"/>
  </r>
  <r>
    <x v="181"/>
    <x v="26"/>
    <n v="19.62"/>
  </r>
  <r>
    <x v="181"/>
    <x v="27"/>
    <n v="23.460999999999999"/>
  </r>
  <r>
    <x v="181"/>
    <x v="28"/>
    <n v="30.366"/>
  </r>
  <r>
    <x v="181"/>
    <x v="29"/>
    <n v="30.460999999999999"/>
  </r>
  <r>
    <x v="181"/>
    <x v="30"/>
    <n v="38.881"/>
  </r>
  <r>
    <x v="181"/>
    <x v="31"/>
    <n v="47.237000000000002"/>
  </r>
  <r>
    <x v="181"/>
    <x v="32"/>
    <n v="50.005000000000003"/>
  </r>
  <r>
    <x v="181"/>
    <x v="33"/>
    <n v="55.707999999999998"/>
  </r>
  <r>
    <x v="181"/>
    <x v="34"/>
    <n v="55.597000000000001"/>
  </r>
  <r>
    <x v="181"/>
    <x v="35"/>
    <n v="58.057000000000002"/>
  </r>
  <r>
    <x v="181"/>
    <x v="36"/>
    <n v="60.719000000000001"/>
  </r>
  <r>
    <x v="181"/>
    <x v="37"/>
    <n v="63.902000000000001"/>
  </r>
  <r>
    <x v="181"/>
    <x v="38"/>
    <n v="67.567999999999998"/>
  </r>
  <r>
    <x v="181"/>
    <x v="39"/>
    <n v="71.388000000000005"/>
  </r>
  <r>
    <x v="182"/>
    <x v="0"/>
    <s v="n/a"/>
  </r>
  <r>
    <x v="182"/>
    <x v="1"/>
    <s v="n/a"/>
  </r>
  <r>
    <x v="182"/>
    <x v="2"/>
    <s v="n/a"/>
  </r>
  <r>
    <x v="182"/>
    <x v="3"/>
    <s v="n/a"/>
  </r>
  <r>
    <x v="182"/>
    <x v="4"/>
    <s v="n/a"/>
  </r>
  <r>
    <x v="182"/>
    <x v="5"/>
    <s v="n/a"/>
  </r>
  <r>
    <x v="182"/>
    <x v="6"/>
    <s v="n/a"/>
  </r>
  <r>
    <x v="182"/>
    <x v="7"/>
    <s v="n/a"/>
  </r>
  <r>
    <x v="182"/>
    <x v="8"/>
    <s v="n/a"/>
  </r>
  <r>
    <x v="182"/>
    <x v="9"/>
    <s v="n/a"/>
  </r>
  <r>
    <x v="182"/>
    <x v="10"/>
    <s v="n/a"/>
  </r>
  <r>
    <x v="182"/>
    <x v="11"/>
    <s v="n/a"/>
  </r>
  <r>
    <x v="182"/>
    <x v="12"/>
    <n v="3.5710000000000002"/>
  </r>
  <r>
    <x v="182"/>
    <x v="13"/>
    <n v="5.5019999999999998"/>
  </r>
  <r>
    <x v="182"/>
    <x v="14"/>
    <n v="6.5209999999999999"/>
  </r>
  <r>
    <x v="182"/>
    <x v="15"/>
    <n v="10.167999999999999"/>
  </r>
  <r>
    <x v="182"/>
    <x v="16"/>
    <n v="13.922000000000001"/>
  </r>
  <r>
    <x v="182"/>
    <x v="17"/>
    <n v="14.705"/>
  </r>
  <r>
    <x v="182"/>
    <x v="18"/>
    <n v="14.948"/>
  </r>
  <r>
    <x v="182"/>
    <x v="19"/>
    <n v="17.041"/>
  </r>
  <r>
    <x v="182"/>
    <x v="20"/>
    <n v="13.717000000000001"/>
  </r>
  <r>
    <x v="182"/>
    <x v="21"/>
    <n v="11.632"/>
  </r>
  <r>
    <x v="182"/>
    <x v="22"/>
    <n v="9.657"/>
  </r>
  <r>
    <x v="182"/>
    <x v="23"/>
    <n v="10.129"/>
  </r>
  <r>
    <x v="182"/>
    <x v="24"/>
    <n v="12.000999999999999"/>
  </r>
  <r>
    <x v="182"/>
    <x v="25"/>
    <n v="14.31"/>
  </r>
  <r>
    <x v="182"/>
    <x v="26"/>
    <n v="17.027000000000001"/>
  </r>
  <r>
    <x v="182"/>
    <x v="27"/>
    <n v="22.306999999999999"/>
  </r>
  <r>
    <x v="182"/>
    <x v="28"/>
    <n v="28.605"/>
  </r>
  <r>
    <x v="182"/>
    <x v="29"/>
    <n v="33.460999999999999"/>
  </r>
  <r>
    <x v="182"/>
    <x v="30"/>
    <n v="38.963000000000001"/>
  </r>
  <r>
    <x v="182"/>
    <x v="31"/>
    <n v="45.420999999999999"/>
  </r>
  <r>
    <x v="182"/>
    <x v="32"/>
    <n v="51.185000000000002"/>
  </r>
  <r>
    <x v="182"/>
    <x v="33"/>
    <n v="56.805"/>
  </r>
  <r>
    <x v="182"/>
    <x v="34"/>
    <n v="63.079000000000001"/>
  </r>
  <r>
    <x v="182"/>
    <x v="35"/>
    <n v="67.888000000000005"/>
  </r>
  <r>
    <x v="182"/>
    <x v="36"/>
    <n v="74.575000000000003"/>
  </r>
  <r>
    <x v="182"/>
    <x v="37"/>
    <n v="81.566999999999993"/>
  </r>
  <r>
    <x v="182"/>
    <x v="38"/>
    <n v="89.218999999999994"/>
  </r>
  <r>
    <x v="182"/>
    <x v="39"/>
    <n v="97.59"/>
  </r>
  <r>
    <x v="183"/>
    <x v="0"/>
    <n v="0.121"/>
  </r>
  <r>
    <x v="183"/>
    <x v="1"/>
    <n v="0.114"/>
  </r>
  <r>
    <x v="183"/>
    <x v="2"/>
    <n v="0.114"/>
  </r>
  <r>
    <x v="183"/>
    <x v="3"/>
    <n v="0.11700000000000001"/>
  </r>
  <r>
    <x v="183"/>
    <x v="4"/>
    <n v="0.14399999999999999"/>
  </r>
  <r>
    <x v="183"/>
    <x v="5"/>
    <n v="0.13200000000000001"/>
  </r>
  <r>
    <x v="183"/>
    <x v="6"/>
    <n v="0.128"/>
  </r>
  <r>
    <x v="183"/>
    <x v="7"/>
    <n v="0.13900000000000001"/>
  </r>
  <r>
    <x v="183"/>
    <x v="8"/>
    <n v="0.158"/>
  </r>
  <r>
    <x v="183"/>
    <x v="9"/>
    <n v="0.154"/>
  </r>
  <r>
    <x v="183"/>
    <x v="10"/>
    <n v="0.16900000000000001"/>
  </r>
  <r>
    <x v="183"/>
    <x v="11"/>
    <n v="0.20100000000000001"/>
  </r>
  <r>
    <x v="183"/>
    <x v="12"/>
    <n v="0.20899999999999999"/>
  </r>
  <r>
    <x v="183"/>
    <x v="13"/>
    <n v="0.2"/>
  </r>
  <r>
    <x v="183"/>
    <x v="14"/>
    <n v="0.23400000000000001"/>
  </r>
  <r>
    <x v="183"/>
    <x v="15"/>
    <n v="0.249"/>
  </r>
  <r>
    <x v="183"/>
    <x v="16"/>
    <n v="0.26100000000000001"/>
  </r>
  <r>
    <x v="183"/>
    <x v="17"/>
    <n v="0.27300000000000002"/>
  </r>
  <r>
    <x v="183"/>
    <x v="18"/>
    <n v="0.26200000000000001"/>
  </r>
  <r>
    <x v="183"/>
    <x v="19"/>
    <n v="0.26800000000000002"/>
  </r>
  <r>
    <x v="183"/>
    <x v="20"/>
    <n v="0.27200000000000002"/>
  </r>
  <r>
    <x v="183"/>
    <x v="21"/>
    <n v="0.25800000000000001"/>
  </r>
  <r>
    <x v="183"/>
    <x v="22"/>
    <n v="0.26300000000000001"/>
  </r>
  <r>
    <x v="183"/>
    <x v="23"/>
    <n v="0.314"/>
  </r>
  <r>
    <x v="183"/>
    <x v="24"/>
    <n v="0.36499999999999999"/>
  </r>
  <r>
    <x v="183"/>
    <x v="25"/>
    <n v="0.39500000000000002"/>
  </r>
  <r>
    <x v="183"/>
    <x v="26"/>
    <n v="0.439"/>
  </r>
  <r>
    <x v="183"/>
    <x v="27"/>
    <n v="0.52600000000000002"/>
  </r>
  <r>
    <x v="183"/>
    <x v="28"/>
    <n v="0.60799999999999998"/>
  </r>
  <r>
    <x v="183"/>
    <x v="29"/>
    <n v="0.61"/>
  </r>
  <r>
    <x v="183"/>
    <x v="30"/>
    <n v="0.70099999999999996"/>
  </r>
  <r>
    <x v="183"/>
    <x v="31"/>
    <n v="0.78600000000000003"/>
  </r>
  <r>
    <x v="183"/>
    <x v="32"/>
    <n v="0.78700000000000003"/>
  </r>
  <r>
    <x v="183"/>
    <x v="33"/>
    <n v="0.79800000000000004"/>
  </r>
  <r>
    <x v="183"/>
    <x v="34"/>
    <n v="0.81599999999999995"/>
  </r>
  <r>
    <x v="183"/>
    <x v="35"/>
    <n v="0.86699999999999999"/>
  </r>
  <r>
    <x v="183"/>
    <x v="36"/>
    <n v="0.92500000000000004"/>
  </r>
  <r>
    <x v="183"/>
    <x v="37"/>
    <n v="0.98599999999999999"/>
  </r>
  <r>
    <x v="183"/>
    <x v="38"/>
    <n v="1.044"/>
  </r>
  <r>
    <x v="183"/>
    <x v="39"/>
    <n v="1.1000000000000001"/>
  </r>
  <r>
    <x v="184"/>
    <x v="0"/>
    <n v="69.843000000000004"/>
  </r>
  <r>
    <x v="184"/>
    <x v="1"/>
    <n v="78.369"/>
  </r>
  <r>
    <x v="184"/>
    <x v="2"/>
    <n v="80"/>
  </r>
  <r>
    <x v="184"/>
    <x v="3"/>
    <n v="79.674999999999997"/>
  </r>
  <r>
    <x v="184"/>
    <x v="4"/>
    <n v="57.826999999999998"/>
  </r>
  <r>
    <x v="184"/>
    <x v="5"/>
    <n v="59.866999999999997"/>
  </r>
  <r>
    <x v="184"/>
    <x v="6"/>
    <n v="60.878"/>
  </r>
  <r>
    <x v="184"/>
    <x v="7"/>
    <n v="46.854999999999997"/>
  </r>
  <r>
    <x v="184"/>
    <x v="8"/>
    <n v="60.378999999999998"/>
  </r>
  <r>
    <x v="184"/>
    <x v="9"/>
    <n v="44.673000000000002"/>
  </r>
  <r>
    <x v="184"/>
    <x v="10"/>
    <n v="48.393000000000001"/>
  </r>
  <r>
    <x v="184"/>
    <x v="11"/>
    <n v="53.383000000000003"/>
  </r>
  <r>
    <x v="184"/>
    <x v="12"/>
    <n v="60.402000000000001"/>
  </r>
  <r>
    <x v="184"/>
    <x v="13"/>
    <n v="59.866999999999997"/>
  </r>
  <r>
    <x v="184"/>
    <x v="14"/>
    <n v="58.359000000000002"/>
  </r>
  <r>
    <x v="184"/>
    <x v="15"/>
    <n v="77.430000000000007"/>
  </r>
  <r>
    <x v="184"/>
    <x v="16"/>
    <n v="70.537999999999997"/>
  </r>
  <r>
    <x v="184"/>
    <x v="17"/>
    <n v="85.668999999999997"/>
  </r>
  <r>
    <x v="184"/>
    <x v="18"/>
    <n v="91.903000000000006"/>
  </r>
  <r>
    <x v="184"/>
    <x v="19"/>
    <n v="97.24"/>
  </r>
  <r>
    <x v="184"/>
    <x v="20"/>
    <n v="117.676"/>
  </r>
  <r>
    <x v="184"/>
    <x v="21"/>
    <n v="123.15600000000001"/>
  </r>
  <r>
    <x v="184"/>
    <x v="22"/>
    <n v="95.572000000000003"/>
  </r>
  <r>
    <x v="184"/>
    <x v="23"/>
    <n v="83.67"/>
  </r>
  <r>
    <x v="184"/>
    <x v="24"/>
    <n v="112.18899999999999"/>
  </r>
  <r>
    <x v="184"/>
    <x v="25"/>
    <n v="143.32599999999999"/>
  </r>
  <r>
    <x v="184"/>
    <x v="26"/>
    <n v="177.72200000000001"/>
  </r>
  <r>
    <x v="184"/>
    <x v="27"/>
    <n v="221.274"/>
  </r>
  <r>
    <x v="184"/>
    <x v="28"/>
    <n v="291.55900000000003"/>
  </r>
  <r>
    <x v="184"/>
    <x v="29"/>
    <n v="235.05699999999999"/>
  </r>
  <r>
    <x v="184"/>
    <x v="30"/>
    <n v="271.96100000000001"/>
  </r>
  <r>
    <x v="184"/>
    <x v="31"/>
    <n v="297.637"/>
  </r>
  <r>
    <x v="184"/>
    <x v="32"/>
    <n v="298.38"/>
  </r>
  <r>
    <x v="184"/>
    <x v="33"/>
    <n v="227.17500000000001"/>
  </r>
  <r>
    <x v="184"/>
    <x v="34"/>
    <n v="209.226"/>
  </r>
  <r>
    <x v="184"/>
    <x v="35"/>
    <n v="226.31700000000001"/>
  </r>
  <r>
    <x v="184"/>
    <x v="36"/>
    <n v="242.48"/>
  </r>
  <r>
    <x v="184"/>
    <x v="37"/>
    <n v="247.35300000000001"/>
  </r>
  <r>
    <x v="184"/>
    <x v="38"/>
    <n v="262.40300000000002"/>
  </r>
  <r>
    <x v="184"/>
    <x v="39"/>
    <n v="270.005"/>
  </r>
  <r>
    <x v="185"/>
    <x v="0"/>
    <n v="27.847000000000001"/>
  </r>
  <r>
    <x v="185"/>
    <x v="1"/>
    <n v="13.875"/>
  </r>
  <r>
    <x v="185"/>
    <x v="2"/>
    <n v="18.405000000000001"/>
  </r>
  <r>
    <x v="185"/>
    <x v="3"/>
    <n v="27.725999999999999"/>
  </r>
  <r>
    <x v="185"/>
    <x v="4"/>
    <n v="48.177"/>
  </r>
  <r>
    <x v="185"/>
    <x v="5"/>
    <n v="14.999000000000001"/>
  </r>
  <r>
    <x v="185"/>
    <x v="6"/>
    <n v="33.872999999999998"/>
  </r>
  <r>
    <x v="185"/>
    <x v="7"/>
    <n v="42.045000000000002"/>
  </r>
  <r>
    <x v="185"/>
    <x v="8"/>
    <n v="23.234000000000002"/>
  </r>
  <r>
    <x v="185"/>
    <x v="9"/>
    <n v="6.2930000000000001"/>
  </r>
  <r>
    <x v="185"/>
    <x v="10"/>
    <n v="6.4720000000000004"/>
  </r>
  <r>
    <x v="185"/>
    <x v="11"/>
    <n v="7.6420000000000003"/>
  </r>
  <r>
    <x v="185"/>
    <x v="12"/>
    <n v="9.8670000000000009"/>
  </r>
  <r>
    <x v="185"/>
    <x v="13"/>
    <n v="13.180999999999999"/>
  </r>
  <r>
    <x v="185"/>
    <x v="14"/>
    <n v="16.312000000000001"/>
  </r>
  <r>
    <x v="185"/>
    <x v="15"/>
    <n v="20.797999999999998"/>
  </r>
  <r>
    <x v="185"/>
    <x v="16"/>
    <n v="24.692"/>
  </r>
  <r>
    <x v="185"/>
    <x v="17"/>
    <n v="26.891999999999999"/>
  </r>
  <r>
    <x v="185"/>
    <x v="18"/>
    <n v="27.234000000000002"/>
  </r>
  <r>
    <x v="185"/>
    <x v="19"/>
    <n v="28.702000000000002"/>
  </r>
  <r>
    <x v="185"/>
    <x v="20"/>
    <n v="31.175999999999998"/>
  </r>
  <r>
    <x v="185"/>
    <x v="21"/>
    <n v="32.524000000000001"/>
  </r>
  <r>
    <x v="185"/>
    <x v="22"/>
    <n v="35.097000000000001"/>
  </r>
  <r>
    <x v="185"/>
    <x v="23"/>
    <n v="39.563000000000002"/>
  </r>
  <r>
    <x v="185"/>
    <x v="24"/>
    <n v="49.52"/>
  </r>
  <r>
    <x v="185"/>
    <x v="25"/>
    <n v="57.648000000000003"/>
  </r>
  <r>
    <x v="185"/>
    <x v="26"/>
    <n v="66.393000000000001"/>
  </r>
  <r>
    <x v="185"/>
    <x v="27"/>
    <n v="77.52"/>
  </r>
  <r>
    <x v="185"/>
    <x v="28"/>
    <n v="98.269000000000005"/>
  </r>
  <r>
    <x v="185"/>
    <x v="29"/>
    <n v="101.634"/>
  </r>
  <r>
    <x v="185"/>
    <x v="30"/>
    <n v="112.771"/>
  </r>
  <r>
    <x v="185"/>
    <x v="31"/>
    <n v="134.59800000000001"/>
  </r>
  <r>
    <x v="185"/>
    <x v="32"/>
    <n v="155.565"/>
  </r>
  <r>
    <x v="185"/>
    <x v="33"/>
    <n v="170.565"/>
  </r>
  <r>
    <x v="185"/>
    <x v="34"/>
    <n v="187.84800000000001"/>
  </r>
  <r>
    <x v="185"/>
    <x v="35"/>
    <n v="204.53899999999999"/>
  </r>
  <r>
    <x v="185"/>
    <x v="36"/>
    <n v="219.37899999999999"/>
  </r>
  <r>
    <x v="185"/>
    <x v="37"/>
    <n v="238.81100000000001"/>
  </r>
  <r>
    <x v="185"/>
    <x v="38"/>
    <n v="259.00200000000001"/>
  </r>
  <r>
    <x v="185"/>
    <x v="39"/>
    <n v="281.41399999999999"/>
  </r>
  <r>
    <x v="186"/>
    <x v="0"/>
    <s v="n/a"/>
  </r>
  <r>
    <x v="186"/>
    <x v="1"/>
    <s v="n/a"/>
  </r>
  <r>
    <x v="186"/>
    <x v="2"/>
    <s v="n/a"/>
  </r>
  <r>
    <x v="186"/>
    <x v="3"/>
    <s v="n/a"/>
  </r>
  <r>
    <x v="186"/>
    <x v="4"/>
    <s v="n/a"/>
  </r>
  <r>
    <x v="186"/>
    <x v="5"/>
    <s v="n/a"/>
  </r>
  <r>
    <x v="186"/>
    <x v="6"/>
    <s v="n/a"/>
  </r>
  <r>
    <x v="186"/>
    <x v="7"/>
    <s v="n/a"/>
  </r>
  <r>
    <x v="186"/>
    <x v="8"/>
    <s v="n/a"/>
  </r>
  <r>
    <x v="186"/>
    <x v="9"/>
    <s v="n/a"/>
  </r>
  <r>
    <x v="186"/>
    <x v="10"/>
    <n v="12.644"/>
  </r>
  <r>
    <x v="186"/>
    <x v="11"/>
    <n v="14.664999999999999"/>
  </r>
  <r>
    <x v="186"/>
    <x v="12"/>
    <n v="17.959"/>
  </r>
  <r>
    <x v="186"/>
    <x v="13"/>
    <n v="21.736999999999998"/>
  </r>
  <r>
    <x v="186"/>
    <x v="14"/>
    <n v="28.018999999999998"/>
  </r>
  <r>
    <x v="186"/>
    <x v="15"/>
    <n v="12.795999999999999"/>
  </r>
  <r>
    <x v="186"/>
    <x v="16"/>
    <n v="6.4960000000000004"/>
  </r>
  <r>
    <x v="186"/>
    <x v="17"/>
    <n v="6.8380000000000001"/>
  </r>
  <r>
    <x v="186"/>
    <x v="18"/>
    <n v="6.3220000000000001"/>
  </r>
  <r>
    <x v="186"/>
    <x v="19"/>
    <n v="7.6390000000000002"/>
  </r>
  <r>
    <x v="186"/>
    <x v="20"/>
    <n v="9.6790000000000003"/>
  </r>
  <r>
    <x v="186"/>
    <x v="21"/>
    <n v="9.8529999999999998"/>
  </r>
  <r>
    <x v="186"/>
    <x v="22"/>
    <n v="10.693"/>
  </r>
  <r>
    <x v="186"/>
    <x v="23"/>
    <n v="11.778"/>
  </r>
  <r>
    <x v="186"/>
    <x v="24"/>
    <n v="13.868"/>
  </r>
  <r>
    <x v="186"/>
    <x v="25"/>
    <n v="16.731999999999999"/>
  </r>
  <r>
    <x v="186"/>
    <x v="26"/>
    <n v="19.062999999999999"/>
  </r>
  <r>
    <x v="186"/>
    <x v="27"/>
    <n v="21.651"/>
  </r>
  <r>
    <x v="186"/>
    <x v="28"/>
    <n v="26.911000000000001"/>
  </r>
  <r>
    <x v="186"/>
    <x v="29"/>
    <n v="25.13"/>
  </r>
  <r>
    <x v="186"/>
    <x v="30"/>
    <n v="30.907"/>
  </r>
  <r>
    <x v="186"/>
    <x v="31"/>
    <n v="32.725999999999999"/>
  </r>
  <r>
    <x v="186"/>
    <x v="32"/>
    <n v="35.401000000000003"/>
  </r>
  <r>
    <x v="186"/>
    <x v="33"/>
    <n v="40.414999999999999"/>
  </r>
  <r>
    <x v="186"/>
    <x v="34"/>
    <n v="45.451999999999998"/>
  </r>
  <r>
    <x v="186"/>
    <x v="35"/>
    <n v="50.966000000000001"/>
  </r>
  <r>
    <x v="186"/>
    <x v="36"/>
    <n v="53.395000000000003"/>
  </r>
  <r>
    <x v="186"/>
    <x v="37"/>
    <n v="56.551000000000002"/>
  </r>
  <r>
    <x v="186"/>
    <x v="38"/>
    <n v="60.186999999999998"/>
  </r>
  <r>
    <x v="186"/>
    <x v="39"/>
    <n v="63.683999999999997"/>
  </r>
  <r>
    <x v="187"/>
    <x v="0"/>
    <n v="4.3209999999999997"/>
  </r>
  <r>
    <x v="187"/>
    <x v="1"/>
    <n v="4.4630000000000001"/>
  </r>
  <r>
    <x v="187"/>
    <x v="2"/>
    <n v="4.3070000000000004"/>
  </r>
  <r>
    <x v="187"/>
    <x v="3"/>
    <n v="3.718"/>
  </r>
  <r>
    <x v="187"/>
    <x v="4"/>
    <n v="3.056"/>
  </r>
  <r>
    <x v="187"/>
    <x v="5"/>
    <n v="2.8980000000000001"/>
  </r>
  <r>
    <x v="187"/>
    <x v="6"/>
    <n v="1.9970000000000001"/>
  </r>
  <r>
    <x v="187"/>
    <x v="7"/>
    <n v="2.4740000000000002"/>
  </r>
  <r>
    <x v="187"/>
    <x v="8"/>
    <n v="4.1680000000000001"/>
  </r>
  <r>
    <x v="187"/>
    <x v="9"/>
    <n v="4.4420000000000002"/>
  </r>
  <r>
    <x v="187"/>
    <x v="10"/>
    <n v="4.157"/>
  </r>
  <r>
    <x v="187"/>
    <x v="11"/>
    <n v="3.7549999999999999"/>
  </r>
  <r>
    <x v="187"/>
    <x v="12"/>
    <n v="3.6779999999999999"/>
  </r>
  <r>
    <x v="187"/>
    <x v="13"/>
    <n v="3.613"/>
  </r>
  <r>
    <x v="187"/>
    <x v="14"/>
    <n v="3.722"/>
  </r>
  <r>
    <x v="187"/>
    <x v="15"/>
    <n v="3.859"/>
  </r>
  <r>
    <x v="187"/>
    <x v="16"/>
    <n v="3.6379999999999999"/>
  </r>
  <r>
    <x v="187"/>
    <x v="17"/>
    <n v="4.3490000000000002"/>
  </r>
  <r>
    <x v="187"/>
    <x v="18"/>
    <n v="3.601"/>
  </r>
  <r>
    <x v="187"/>
    <x v="19"/>
    <n v="3.4830000000000001"/>
  </r>
  <r>
    <x v="187"/>
    <x v="20"/>
    <n v="3.601"/>
  </r>
  <r>
    <x v="187"/>
    <x v="21"/>
    <n v="4.0940000000000003"/>
  </r>
  <r>
    <x v="187"/>
    <x v="22"/>
    <n v="4.194"/>
  </r>
  <r>
    <x v="187"/>
    <x v="23"/>
    <n v="4.9020000000000001"/>
  </r>
  <r>
    <x v="187"/>
    <x v="24"/>
    <n v="6.2210000000000001"/>
  </r>
  <r>
    <x v="187"/>
    <x v="25"/>
    <n v="8.3320000000000007"/>
  </r>
  <r>
    <x v="187"/>
    <x v="26"/>
    <n v="12.757"/>
  </r>
  <r>
    <x v="187"/>
    <x v="27"/>
    <n v="14.057"/>
  </r>
  <r>
    <x v="187"/>
    <x v="28"/>
    <n v="17.911000000000001"/>
  </r>
  <r>
    <x v="187"/>
    <x v="29"/>
    <n v="15.327999999999999"/>
  </r>
  <r>
    <x v="187"/>
    <x v="30"/>
    <n v="20.265000000000001"/>
  </r>
  <r>
    <x v="187"/>
    <x v="31"/>
    <n v="23.731999999999999"/>
  </r>
  <r>
    <x v="187"/>
    <x v="32"/>
    <n v="24.94"/>
  </r>
  <r>
    <x v="187"/>
    <x v="33"/>
    <n v="26.831"/>
  </r>
  <r>
    <x v="187"/>
    <x v="34"/>
    <n v="25.611000000000001"/>
  </r>
  <r>
    <x v="187"/>
    <x v="35"/>
    <n v="28.864000000000001"/>
  </r>
  <r>
    <x v="187"/>
    <x v="36"/>
    <n v="31.841999999999999"/>
  </r>
  <r>
    <x v="187"/>
    <x v="37"/>
    <n v="34.890999999999998"/>
  </r>
  <r>
    <x v="187"/>
    <x v="38"/>
    <n v="38.08"/>
  </r>
  <r>
    <x v="187"/>
    <x v="39"/>
    <n v="41.701000000000001"/>
  </r>
  <r>
    <x v="188"/>
    <x v="0"/>
    <s v="n/a"/>
  </r>
  <r>
    <x v="188"/>
    <x v="1"/>
    <s v="n/a"/>
  </r>
  <r>
    <x v="188"/>
    <x v="2"/>
    <s v="n/a"/>
  </r>
  <r>
    <x v="188"/>
    <x v="3"/>
    <s v="n/a"/>
  </r>
  <r>
    <x v="188"/>
    <x v="4"/>
    <s v="n/a"/>
  </r>
  <r>
    <x v="188"/>
    <x v="5"/>
    <s v="n/a"/>
  </r>
  <r>
    <x v="188"/>
    <x v="6"/>
    <s v="n/a"/>
  </r>
  <r>
    <x v="188"/>
    <x v="7"/>
    <s v="n/a"/>
  </r>
  <r>
    <x v="188"/>
    <x v="8"/>
    <s v="n/a"/>
  </r>
  <r>
    <x v="188"/>
    <x v="9"/>
    <s v="n/a"/>
  </r>
  <r>
    <x v="188"/>
    <x v="10"/>
    <s v="n/a"/>
  </r>
  <r>
    <x v="188"/>
    <x v="11"/>
    <s v="n/a"/>
  </r>
  <r>
    <x v="188"/>
    <x v="12"/>
    <s v="n/a"/>
  </r>
  <r>
    <x v="188"/>
    <x v="13"/>
    <s v="n/a"/>
  </r>
  <r>
    <x v="188"/>
    <x v="14"/>
    <s v="n/a"/>
  </r>
  <r>
    <x v="188"/>
    <x v="15"/>
    <s v="n/a"/>
  </r>
  <r>
    <x v="188"/>
    <x v="16"/>
    <s v="n/a"/>
  </r>
  <r>
    <x v="188"/>
    <x v="17"/>
    <s v="n/a"/>
  </r>
  <r>
    <x v="188"/>
    <x v="18"/>
    <s v="n/a"/>
  </r>
  <r>
    <x v="188"/>
    <x v="19"/>
    <s v="n/a"/>
  </r>
  <r>
    <x v="188"/>
    <x v="20"/>
    <n v="9.8260000000000005"/>
  </r>
  <r>
    <x v="188"/>
    <x v="21"/>
    <n v="9.6720000000000006"/>
  </r>
  <r>
    <x v="188"/>
    <x v="22"/>
    <n v="9.2309999999999999"/>
  </r>
  <r>
    <x v="188"/>
    <x v="23"/>
    <n v="8.1379999999999999"/>
  </r>
  <r>
    <x v="188"/>
    <x v="24"/>
    <n v="8.0809999999999995"/>
  </r>
  <r>
    <x v="188"/>
    <x v="25"/>
    <n v="7.702"/>
  </r>
  <r>
    <x v="188"/>
    <x v="26"/>
    <n v="7.1219999999999999"/>
  </r>
  <r>
    <x v="188"/>
    <x v="27"/>
    <n v="6.8810000000000002"/>
  </r>
  <r>
    <x v="188"/>
    <x v="28"/>
    <n v="5.9"/>
  </r>
  <r>
    <x v="188"/>
    <x v="29"/>
    <n v="8.157"/>
  </r>
  <r>
    <x v="188"/>
    <x v="30"/>
    <n v="9.4450000000000003"/>
  </r>
  <r>
    <x v="188"/>
    <x v="31"/>
    <n v="10.956"/>
  </r>
  <r>
    <x v="188"/>
    <x v="32"/>
    <n v="12.472"/>
  </r>
  <r>
    <x v="188"/>
    <x v="33"/>
    <n v="13.206"/>
  </r>
  <r>
    <x v="188"/>
    <x v="34"/>
    <n v="13.739000000000001"/>
  </r>
  <r>
    <x v="188"/>
    <x v="35"/>
    <n v="14.38"/>
  </r>
  <r>
    <x v="188"/>
    <x v="36"/>
    <n v="15.321999999999999"/>
  </r>
  <r>
    <x v="188"/>
    <x v="37"/>
    <n v="16.347999999999999"/>
  </r>
  <r>
    <x v="188"/>
    <x v="38"/>
    <n v="17.678999999999998"/>
  </r>
  <r>
    <x v="188"/>
    <x v="39"/>
    <n v="18.91100000000000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8" cacheId="0" applyNumberFormats="0" applyBorderFormats="0" applyFontFormats="0" applyPatternFormats="0" applyAlignmentFormats="0" applyWidthHeightFormats="1" dataCaption="Werte" updatedVersion="5" minRefreshableVersion="3" useAutoFormatting="1" itemPrintTitles="1" createdVersion="5" indent="0" outline="1" outlineData="1" multipleFieldFilters="0" chartFormat="28">
  <location ref="A3:C45" firstHeaderRow="1" firstDataRow="2" firstDataCol="1"/>
  <pivotFields count="3">
    <pivotField axis="axisCol" showAll="0">
      <items count="190">
        <item h="1" x="0"/>
        <item h="1" x="1"/>
        <item h="1" x="2"/>
        <item h="1" x="3"/>
        <item h="1" x="4"/>
        <item h="1" x="5"/>
        <item h="1" x="6"/>
        <item h="1" x="7"/>
        <item h="1" x="8"/>
        <item h="1" x="9"/>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9"/>
        <item h="1" x="40"/>
        <item h="1" x="41"/>
        <item h="1" x="42"/>
        <item h="1" x="43"/>
        <item h="1" x="37"/>
        <item h="1" x="44"/>
        <item h="1" x="45"/>
        <item h="1" x="46"/>
        <item h="1" x="47"/>
        <item h="1" x="48"/>
        <item h="1" x="49"/>
        <item h="1" x="50"/>
        <item h="1" x="51"/>
        <item h="1" x="52"/>
        <item h="1" x="53"/>
        <item h="1" x="54"/>
        <item h="1" x="55"/>
        <item h="1" x="56"/>
        <item h="1" x="57"/>
        <item h="1" x="99"/>
        <item h="1" x="58"/>
        <item h="1" x="60"/>
        <item x="61"/>
        <item h="1" x="62"/>
        <item h="1" x="63"/>
        <item h="1" x="64"/>
        <item h="1" x="65"/>
        <item h="1" x="66"/>
        <item h="1" x="67"/>
        <item h="1" x="68"/>
        <item h="1" x="69"/>
        <item h="1" x="70"/>
        <item h="1" x="71"/>
        <item h="1" x="72"/>
        <item h="1" x="73"/>
        <item h="1" x="74"/>
        <item h="1" x="75"/>
        <item h="1" x="77"/>
        <item h="1" x="78"/>
        <item h="1" x="76"/>
        <item h="1" x="79"/>
        <item h="1" x="80"/>
        <item h="1" x="81"/>
        <item h="1" x="82"/>
        <item h="1" x="83"/>
        <item h="1" x="84"/>
        <item h="1" x="85"/>
        <item h="1" x="86"/>
        <item h="1" x="87"/>
        <item h="1" x="88"/>
        <item h="1" x="89"/>
        <item h="1" x="90"/>
        <item h="1" x="91"/>
        <item h="1" x="92"/>
        <item h="1" x="93"/>
        <item h="1" x="94"/>
        <item h="1" x="95"/>
        <item h="1" x="96"/>
        <item h="1" x="97"/>
        <item h="1" x="98"/>
        <item h="1" x="100"/>
        <item h="1" x="101"/>
        <item h="1" x="102"/>
        <item h="1" x="103"/>
        <item h="1" x="104"/>
        <item h="1" x="105"/>
        <item h="1" x="106"/>
        <item h="1" x="107"/>
        <item h="1" x="108"/>
        <item h="1" x="109"/>
        <item h="1" x="110"/>
        <item h="1" x="111"/>
        <item h="1" x="112"/>
        <item h="1" x="113"/>
        <item h="1" x="114"/>
        <item h="1" x="115"/>
        <item h="1" x="116"/>
        <item h="1" x="117"/>
        <item h="1" x="118"/>
        <item h="1" x="119"/>
        <item h="1" x="120"/>
        <item h="1" x="121"/>
        <item h="1" x="122"/>
        <item h="1" x="123"/>
        <item h="1" x="124"/>
        <item h="1" x="125"/>
        <item h="1" x="126"/>
        <item h="1" x="127"/>
        <item h="1" x="128"/>
        <item h="1" x="129"/>
        <item h="1" x="130"/>
        <item h="1" x="131"/>
        <item h="1" x="132"/>
        <item h="1" x="133"/>
        <item h="1" x="134"/>
        <item h="1" x="135"/>
        <item h="1" x="38"/>
        <item h="1" x="136"/>
        <item h="1" x="137"/>
        <item h="1" x="138"/>
        <item h="1" x="139"/>
        <item h="1" x="140"/>
        <item h="1" x="141"/>
        <item h="1" x="142"/>
        <item h="1" x="143"/>
        <item h="1" x="144"/>
        <item h="1" x="145"/>
        <item h="1" x="146"/>
        <item h="1" x="147"/>
        <item h="1" x="148"/>
        <item h="1" x="149"/>
        <item h="1" x="150"/>
        <item h="1" x="151"/>
        <item h="1" x="152"/>
        <item h="1" x="153"/>
        <item h="1" x="154"/>
        <item h="1" x="155"/>
        <item h="1" x="156"/>
        <item h="1" x="157"/>
        <item h="1" x="158"/>
        <item h="1" x="159"/>
        <item h="1" x="160"/>
        <item h="1" x="161"/>
        <item h="1" x="162"/>
        <item h="1" x="163"/>
        <item h="1" x="164"/>
        <item h="1" x="165"/>
        <item h="1" x="166"/>
        <item h="1" x="167"/>
        <item h="1" x="10"/>
        <item h="1" x="59"/>
        <item h="1" x="168"/>
        <item h="1" x="169"/>
        <item h="1" x="170"/>
        <item h="1" x="171"/>
        <item h="1" x="172"/>
        <item h="1" x="173"/>
        <item h="1" x="174"/>
        <item h="1" x="175"/>
        <item h="1" x="176"/>
        <item h="1" x="177"/>
        <item h="1" x="178"/>
        <item h="1" x="179"/>
        <item h="1" x="180"/>
        <item h="1" x="181"/>
        <item h="1" x="182"/>
        <item h="1" x="183"/>
        <item h="1" x="184"/>
        <item h="1" x="185"/>
        <item h="1" x="186"/>
        <item h="1" x="187"/>
        <item h="1" x="188"/>
        <item t="default"/>
      </items>
    </pivotField>
    <pivotField axis="axisRow" showAll="0">
      <items count="4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t="default"/>
      </items>
    </pivotField>
    <pivotField dataField="1" showAll="0"/>
  </pivotFields>
  <rowFields count="1">
    <field x="1"/>
  </rowFields>
  <rowItems count="4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t="grand">
      <x/>
    </i>
  </rowItems>
  <colFields count="1">
    <field x="0"/>
  </colFields>
  <colItems count="2">
    <i>
      <x v="59"/>
    </i>
    <i t="grand">
      <x/>
    </i>
  </colItems>
  <dataFields count="1">
    <dataField name="Summe von Wert" fld="2" baseField="0" baseItem="3"/>
  </dataFields>
  <formats count="1">
    <format dxfId="0">
      <pivotArea dataOnly="0" labelOnly="1" fieldPosition="0">
        <references count="1">
          <reference field="1" count="0"/>
        </references>
      </pivotArea>
    </format>
  </formats>
  <chartFormats count="211">
    <chartFormat chart="0" format="0" series="1">
      <pivotArea type="data" outline="0" fieldPosition="0">
        <references count="2">
          <reference field="4294967294" count="1" selected="0">
            <x v="0"/>
          </reference>
          <reference field="1" count="1" selected="0">
            <x v="0"/>
          </reference>
        </references>
      </pivotArea>
    </chartFormat>
    <chartFormat chart="0" format="1" series="1">
      <pivotArea type="data" outline="0" fieldPosition="0">
        <references count="2">
          <reference field="4294967294" count="1" selected="0">
            <x v="0"/>
          </reference>
          <reference field="1" count="1" selected="0">
            <x v="1"/>
          </reference>
        </references>
      </pivotArea>
    </chartFormat>
    <chartFormat chart="0" format="2" series="1">
      <pivotArea type="data" outline="0" fieldPosition="0">
        <references count="2">
          <reference field="4294967294" count="1" selected="0">
            <x v="0"/>
          </reference>
          <reference field="1" count="1" selected="0">
            <x v="2"/>
          </reference>
        </references>
      </pivotArea>
    </chartFormat>
    <chartFormat chart="0" format="3" series="1">
      <pivotArea type="data" outline="0" fieldPosition="0">
        <references count="2">
          <reference field="4294967294" count="1" selected="0">
            <x v="0"/>
          </reference>
          <reference field="1" count="1" selected="0">
            <x v="3"/>
          </reference>
        </references>
      </pivotArea>
    </chartFormat>
    <chartFormat chart="0" format="4" series="1">
      <pivotArea type="data" outline="0" fieldPosition="0">
        <references count="2">
          <reference field="4294967294" count="1" selected="0">
            <x v="0"/>
          </reference>
          <reference field="1" count="1" selected="0">
            <x v="4"/>
          </reference>
        </references>
      </pivotArea>
    </chartFormat>
    <chartFormat chart="0" format="5" series="1">
      <pivotArea type="data" outline="0" fieldPosition="0">
        <references count="2">
          <reference field="4294967294" count="1" selected="0">
            <x v="0"/>
          </reference>
          <reference field="1" count="1" selected="0">
            <x v="5"/>
          </reference>
        </references>
      </pivotArea>
    </chartFormat>
    <chartFormat chart="0" format="6" series="1">
      <pivotArea type="data" outline="0" fieldPosition="0">
        <references count="2">
          <reference field="4294967294" count="1" selected="0">
            <x v="0"/>
          </reference>
          <reference field="1" count="1" selected="0">
            <x v="6"/>
          </reference>
        </references>
      </pivotArea>
    </chartFormat>
    <chartFormat chart="0" format="7" series="1">
      <pivotArea type="data" outline="0" fieldPosition="0">
        <references count="2">
          <reference field="4294967294" count="1" selected="0">
            <x v="0"/>
          </reference>
          <reference field="1" count="1" selected="0">
            <x v="7"/>
          </reference>
        </references>
      </pivotArea>
    </chartFormat>
    <chartFormat chart="0" format="8" series="1">
      <pivotArea type="data" outline="0" fieldPosition="0">
        <references count="2">
          <reference field="4294967294" count="1" selected="0">
            <x v="0"/>
          </reference>
          <reference field="1" count="1" selected="0">
            <x v="8"/>
          </reference>
        </references>
      </pivotArea>
    </chartFormat>
    <chartFormat chart="0" format="9" series="1">
      <pivotArea type="data" outline="0" fieldPosition="0">
        <references count="2">
          <reference field="4294967294" count="1" selected="0">
            <x v="0"/>
          </reference>
          <reference field="1" count="1" selected="0">
            <x v="9"/>
          </reference>
        </references>
      </pivotArea>
    </chartFormat>
    <chartFormat chart="0" format="10" series="1">
      <pivotArea type="data" outline="0" fieldPosition="0">
        <references count="2">
          <reference field="4294967294" count="1" selected="0">
            <x v="0"/>
          </reference>
          <reference field="1" count="1" selected="0">
            <x v="10"/>
          </reference>
        </references>
      </pivotArea>
    </chartFormat>
    <chartFormat chart="0" format="11" series="1">
      <pivotArea type="data" outline="0" fieldPosition="0">
        <references count="2">
          <reference field="4294967294" count="1" selected="0">
            <x v="0"/>
          </reference>
          <reference field="1" count="1" selected="0">
            <x v="11"/>
          </reference>
        </references>
      </pivotArea>
    </chartFormat>
    <chartFormat chart="0" format="12" series="1">
      <pivotArea type="data" outline="0" fieldPosition="0">
        <references count="2">
          <reference field="4294967294" count="1" selected="0">
            <x v="0"/>
          </reference>
          <reference field="1" count="1" selected="0">
            <x v="12"/>
          </reference>
        </references>
      </pivotArea>
    </chartFormat>
    <chartFormat chart="0" format="13" series="1">
      <pivotArea type="data" outline="0" fieldPosition="0">
        <references count="2">
          <reference field="4294967294" count="1" selected="0">
            <x v="0"/>
          </reference>
          <reference field="1" count="1" selected="0">
            <x v="13"/>
          </reference>
        </references>
      </pivotArea>
    </chartFormat>
    <chartFormat chart="0" format="14" series="1">
      <pivotArea type="data" outline="0" fieldPosition="0">
        <references count="2">
          <reference field="4294967294" count="1" selected="0">
            <x v="0"/>
          </reference>
          <reference field="1" count="1" selected="0">
            <x v="14"/>
          </reference>
        </references>
      </pivotArea>
    </chartFormat>
    <chartFormat chart="0" format="15" series="1">
      <pivotArea type="data" outline="0" fieldPosition="0">
        <references count="2">
          <reference field="4294967294" count="1" selected="0">
            <x v="0"/>
          </reference>
          <reference field="1" count="1" selected="0">
            <x v="15"/>
          </reference>
        </references>
      </pivotArea>
    </chartFormat>
    <chartFormat chart="0" format="16" series="1">
      <pivotArea type="data" outline="0" fieldPosition="0">
        <references count="2">
          <reference field="4294967294" count="1" selected="0">
            <x v="0"/>
          </reference>
          <reference field="1" count="1" selected="0">
            <x v="16"/>
          </reference>
        </references>
      </pivotArea>
    </chartFormat>
    <chartFormat chart="0" format="17" series="1">
      <pivotArea type="data" outline="0" fieldPosition="0">
        <references count="2">
          <reference field="4294967294" count="1" selected="0">
            <x v="0"/>
          </reference>
          <reference field="1" count="1" selected="0">
            <x v="17"/>
          </reference>
        </references>
      </pivotArea>
    </chartFormat>
    <chartFormat chart="0" format="18" series="1">
      <pivotArea type="data" outline="0" fieldPosition="0">
        <references count="2">
          <reference field="4294967294" count="1" selected="0">
            <x v="0"/>
          </reference>
          <reference field="1" count="1" selected="0">
            <x v="18"/>
          </reference>
        </references>
      </pivotArea>
    </chartFormat>
    <chartFormat chart="0" format="19" series="1">
      <pivotArea type="data" outline="0" fieldPosition="0">
        <references count="2">
          <reference field="4294967294" count="1" selected="0">
            <x v="0"/>
          </reference>
          <reference field="1" count="1" selected="0">
            <x v="19"/>
          </reference>
        </references>
      </pivotArea>
    </chartFormat>
    <chartFormat chart="0" format="20" series="1">
      <pivotArea type="data" outline="0" fieldPosition="0">
        <references count="2">
          <reference field="4294967294" count="1" selected="0">
            <x v="0"/>
          </reference>
          <reference field="1" count="1" selected="0">
            <x v="20"/>
          </reference>
        </references>
      </pivotArea>
    </chartFormat>
    <chartFormat chart="0" format="21" series="1">
      <pivotArea type="data" outline="0" fieldPosition="0">
        <references count="2">
          <reference field="4294967294" count="1" selected="0">
            <x v="0"/>
          </reference>
          <reference field="1" count="1" selected="0">
            <x v="21"/>
          </reference>
        </references>
      </pivotArea>
    </chartFormat>
    <chartFormat chart="0" format="22" series="1">
      <pivotArea type="data" outline="0" fieldPosition="0">
        <references count="2">
          <reference field="4294967294" count="1" selected="0">
            <x v="0"/>
          </reference>
          <reference field="1" count="1" selected="0">
            <x v="22"/>
          </reference>
        </references>
      </pivotArea>
    </chartFormat>
    <chartFormat chart="0" format="23" series="1">
      <pivotArea type="data" outline="0" fieldPosition="0">
        <references count="2">
          <reference field="4294967294" count="1" selected="0">
            <x v="0"/>
          </reference>
          <reference field="1" count="1" selected="0">
            <x v="23"/>
          </reference>
        </references>
      </pivotArea>
    </chartFormat>
    <chartFormat chart="0" format="24" series="1">
      <pivotArea type="data" outline="0" fieldPosition="0">
        <references count="2">
          <reference field="4294967294" count="1" selected="0">
            <x v="0"/>
          </reference>
          <reference field="1" count="1" selected="0">
            <x v="24"/>
          </reference>
        </references>
      </pivotArea>
    </chartFormat>
    <chartFormat chart="0" format="25" series="1">
      <pivotArea type="data" outline="0" fieldPosition="0">
        <references count="2">
          <reference field="4294967294" count="1" selected="0">
            <x v="0"/>
          </reference>
          <reference field="1" count="1" selected="0">
            <x v="25"/>
          </reference>
        </references>
      </pivotArea>
    </chartFormat>
    <chartFormat chart="0" format="26" series="1">
      <pivotArea type="data" outline="0" fieldPosition="0">
        <references count="2">
          <reference field="4294967294" count="1" selected="0">
            <x v="0"/>
          </reference>
          <reference field="1" count="1" selected="0">
            <x v="26"/>
          </reference>
        </references>
      </pivotArea>
    </chartFormat>
    <chartFormat chart="0" format="27" series="1">
      <pivotArea type="data" outline="0" fieldPosition="0">
        <references count="2">
          <reference field="4294967294" count="1" selected="0">
            <x v="0"/>
          </reference>
          <reference field="1" count="1" selected="0">
            <x v="27"/>
          </reference>
        </references>
      </pivotArea>
    </chartFormat>
    <chartFormat chart="0" format="28" series="1">
      <pivotArea type="data" outline="0" fieldPosition="0">
        <references count="2">
          <reference field="4294967294" count="1" selected="0">
            <x v="0"/>
          </reference>
          <reference field="1" count="1" selected="0">
            <x v="28"/>
          </reference>
        </references>
      </pivotArea>
    </chartFormat>
    <chartFormat chart="0" format="29" series="1">
      <pivotArea type="data" outline="0" fieldPosition="0">
        <references count="2">
          <reference field="4294967294" count="1" selected="0">
            <x v="0"/>
          </reference>
          <reference field="1" count="1" selected="0">
            <x v="29"/>
          </reference>
        </references>
      </pivotArea>
    </chartFormat>
    <chartFormat chart="0" format="30" series="1">
      <pivotArea type="data" outline="0" fieldPosition="0">
        <references count="2">
          <reference field="4294967294" count="1" selected="0">
            <x v="0"/>
          </reference>
          <reference field="1" count="1" selected="0">
            <x v="30"/>
          </reference>
        </references>
      </pivotArea>
    </chartFormat>
    <chartFormat chart="0" format="31" series="1">
      <pivotArea type="data" outline="0" fieldPosition="0">
        <references count="2">
          <reference field="4294967294" count="1" selected="0">
            <x v="0"/>
          </reference>
          <reference field="1" count="1" selected="0">
            <x v="31"/>
          </reference>
        </references>
      </pivotArea>
    </chartFormat>
    <chartFormat chart="0" format="32" series="1">
      <pivotArea type="data" outline="0" fieldPosition="0">
        <references count="2">
          <reference field="4294967294" count="1" selected="0">
            <x v="0"/>
          </reference>
          <reference field="1" count="1" selected="0">
            <x v="32"/>
          </reference>
        </references>
      </pivotArea>
    </chartFormat>
    <chartFormat chart="0" format="33" series="1">
      <pivotArea type="data" outline="0" fieldPosition="0">
        <references count="2">
          <reference field="4294967294" count="1" selected="0">
            <x v="0"/>
          </reference>
          <reference field="1" count="1" selected="0">
            <x v="33"/>
          </reference>
        </references>
      </pivotArea>
    </chartFormat>
    <chartFormat chart="0" format="34" series="1">
      <pivotArea type="data" outline="0" fieldPosition="0">
        <references count="2">
          <reference field="4294967294" count="1" selected="0">
            <x v="0"/>
          </reference>
          <reference field="1" count="1" selected="0">
            <x v="34"/>
          </reference>
        </references>
      </pivotArea>
    </chartFormat>
    <chartFormat chart="0" format="35" series="1">
      <pivotArea type="data" outline="0" fieldPosition="0">
        <references count="2">
          <reference field="4294967294" count="1" selected="0">
            <x v="0"/>
          </reference>
          <reference field="1" count="1" selected="0">
            <x v="35"/>
          </reference>
        </references>
      </pivotArea>
    </chartFormat>
    <chartFormat chart="0" format="36" series="1">
      <pivotArea type="data" outline="0" fieldPosition="0">
        <references count="2">
          <reference field="4294967294" count="1" selected="0">
            <x v="0"/>
          </reference>
          <reference field="1" count="1" selected="0">
            <x v="36"/>
          </reference>
        </references>
      </pivotArea>
    </chartFormat>
    <chartFormat chart="0" format="37" series="1">
      <pivotArea type="data" outline="0" fieldPosition="0">
        <references count="2">
          <reference field="4294967294" count="1" selected="0">
            <x v="0"/>
          </reference>
          <reference field="1" count="1" selected="0">
            <x v="37"/>
          </reference>
        </references>
      </pivotArea>
    </chartFormat>
    <chartFormat chart="0" format="38" series="1">
      <pivotArea type="data" outline="0" fieldPosition="0">
        <references count="2">
          <reference field="4294967294" count="1" selected="0">
            <x v="0"/>
          </reference>
          <reference field="1" count="1" selected="0">
            <x v="38"/>
          </reference>
        </references>
      </pivotArea>
    </chartFormat>
    <chartFormat chart="0" format="39" series="1">
      <pivotArea type="data" outline="0" fieldPosition="0">
        <references count="2">
          <reference field="4294967294" count="1" selected="0">
            <x v="0"/>
          </reference>
          <reference field="1" count="1" selected="0">
            <x v="39"/>
          </reference>
        </references>
      </pivotArea>
    </chartFormat>
    <chartFormat chart="3" format="80" series="1">
      <pivotArea type="data" outline="0" fieldPosition="0">
        <references count="2">
          <reference field="4294967294" count="1" selected="0">
            <x v="0"/>
          </reference>
          <reference field="1" count="1" selected="0">
            <x v="0"/>
          </reference>
        </references>
      </pivotArea>
    </chartFormat>
    <chartFormat chart="3" format="81" series="1">
      <pivotArea type="data" outline="0" fieldPosition="0">
        <references count="2">
          <reference field="4294967294" count="1" selected="0">
            <x v="0"/>
          </reference>
          <reference field="1" count="1" selected="0">
            <x v="1"/>
          </reference>
        </references>
      </pivotArea>
    </chartFormat>
    <chartFormat chart="3" format="82" series="1">
      <pivotArea type="data" outline="0" fieldPosition="0">
        <references count="2">
          <reference field="4294967294" count="1" selected="0">
            <x v="0"/>
          </reference>
          <reference field="1" count="1" selected="0">
            <x v="2"/>
          </reference>
        </references>
      </pivotArea>
    </chartFormat>
    <chartFormat chart="3" format="83" series="1">
      <pivotArea type="data" outline="0" fieldPosition="0">
        <references count="2">
          <reference field="4294967294" count="1" selected="0">
            <x v="0"/>
          </reference>
          <reference field="1" count="1" selected="0">
            <x v="3"/>
          </reference>
        </references>
      </pivotArea>
    </chartFormat>
    <chartFormat chart="3" format="84" series="1">
      <pivotArea type="data" outline="0" fieldPosition="0">
        <references count="2">
          <reference field="4294967294" count="1" selected="0">
            <x v="0"/>
          </reference>
          <reference field="1" count="1" selected="0">
            <x v="4"/>
          </reference>
        </references>
      </pivotArea>
    </chartFormat>
    <chartFormat chart="3" format="85" series="1">
      <pivotArea type="data" outline="0" fieldPosition="0">
        <references count="2">
          <reference field="4294967294" count="1" selected="0">
            <x v="0"/>
          </reference>
          <reference field="1" count="1" selected="0">
            <x v="5"/>
          </reference>
        </references>
      </pivotArea>
    </chartFormat>
    <chartFormat chart="3" format="86" series="1">
      <pivotArea type="data" outline="0" fieldPosition="0">
        <references count="2">
          <reference field="4294967294" count="1" selected="0">
            <x v="0"/>
          </reference>
          <reference field="1" count="1" selected="0">
            <x v="6"/>
          </reference>
        </references>
      </pivotArea>
    </chartFormat>
    <chartFormat chart="3" format="87" series="1">
      <pivotArea type="data" outline="0" fieldPosition="0">
        <references count="2">
          <reference field="4294967294" count="1" selected="0">
            <x v="0"/>
          </reference>
          <reference field="1" count="1" selected="0">
            <x v="7"/>
          </reference>
        </references>
      </pivotArea>
    </chartFormat>
    <chartFormat chart="3" format="88" series="1">
      <pivotArea type="data" outline="0" fieldPosition="0">
        <references count="2">
          <reference field="4294967294" count="1" selected="0">
            <x v="0"/>
          </reference>
          <reference field="1" count="1" selected="0">
            <x v="8"/>
          </reference>
        </references>
      </pivotArea>
    </chartFormat>
    <chartFormat chart="3" format="89" series="1">
      <pivotArea type="data" outline="0" fieldPosition="0">
        <references count="2">
          <reference field="4294967294" count="1" selected="0">
            <x v="0"/>
          </reference>
          <reference field="1" count="1" selected="0">
            <x v="9"/>
          </reference>
        </references>
      </pivotArea>
    </chartFormat>
    <chartFormat chart="3" format="90" series="1">
      <pivotArea type="data" outline="0" fieldPosition="0">
        <references count="2">
          <reference field="4294967294" count="1" selected="0">
            <x v="0"/>
          </reference>
          <reference field="1" count="1" selected="0">
            <x v="10"/>
          </reference>
        </references>
      </pivotArea>
    </chartFormat>
    <chartFormat chart="3" format="91" series="1">
      <pivotArea type="data" outline="0" fieldPosition="0">
        <references count="2">
          <reference field="4294967294" count="1" selected="0">
            <x v="0"/>
          </reference>
          <reference field="1" count="1" selected="0">
            <x v="11"/>
          </reference>
        </references>
      </pivotArea>
    </chartFormat>
    <chartFormat chart="3" format="92" series="1">
      <pivotArea type="data" outline="0" fieldPosition="0">
        <references count="2">
          <reference field="4294967294" count="1" selected="0">
            <x v="0"/>
          </reference>
          <reference field="1" count="1" selected="0">
            <x v="12"/>
          </reference>
        </references>
      </pivotArea>
    </chartFormat>
    <chartFormat chart="3" format="93" series="1">
      <pivotArea type="data" outline="0" fieldPosition="0">
        <references count="2">
          <reference field="4294967294" count="1" selected="0">
            <x v="0"/>
          </reference>
          <reference field="1" count="1" selected="0">
            <x v="13"/>
          </reference>
        </references>
      </pivotArea>
    </chartFormat>
    <chartFormat chart="3" format="94" series="1">
      <pivotArea type="data" outline="0" fieldPosition="0">
        <references count="2">
          <reference field="4294967294" count="1" selected="0">
            <x v="0"/>
          </reference>
          <reference field="1" count="1" selected="0">
            <x v="14"/>
          </reference>
        </references>
      </pivotArea>
    </chartFormat>
    <chartFormat chart="3" format="95" series="1">
      <pivotArea type="data" outline="0" fieldPosition="0">
        <references count="2">
          <reference field="4294967294" count="1" selected="0">
            <x v="0"/>
          </reference>
          <reference field="1" count="1" selected="0">
            <x v="15"/>
          </reference>
        </references>
      </pivotArea>
    </chartFormat>
    <chartFormat chart="3" format="96" series="1">
      <pivotArea type="data" outline="0" fieldPosition="0">
        <references count="2">
          <reference field="4294967294" count="1" selected="0">
            <x v="0"/>
          </reference>
          <reference field="1" count="1" selected="0">
            <x v="16"/>
          </reference>
        </references>
      </pivotArea>
    </chartFormat>
    <chartFormat chart="3" format="97" series="1">
      <pivotArea type="data" outline="0" fieldPosition="0">
        <references count="2">
          <reference field="4294967294" count="1" selected="0">
            <x v="0"/>
          </reference>
          <reference field="1" count="1" selected="0">
            <x v="17"/>
          </reference>
        </references>
      </pivotArea>
    </chartFormat>
    <chartFormat chart="3" format="98" series="1">
      <pivotArea type="data" outline="0" fieldPosition="0">
        <references count="2">
          <reference field="4294967294" count="1" selected="0">
            <x v="0"/>
          </reference>
          <reference field="1" count="1" selected="0">
            <x v="18"/>
          </reference>
        </references>
      </pivotArea>
    </chartFormat>
    <chartFormat chart="3" format="99" series="1">
      <pivotArea type="data" outline="0" fieldPosition="0">
        <references count="2">
          <reference field="4294967294" count="1" selected="0">
            <x v="0"/>
          </reference>
          <reference field="1" count="1" selected="0">
            <x v="19"/>
          </reference>
        </references>
      </pivotArea>
    </chartFormat>
    <chartFormat chart="3" format="100" series="1">
      <pivotArea type="data" outline="0" fieldPosition="0">
        <references count="2">
          <reference field="4294967294" count="1" selected="0">
            <x v="0"/>
          </reference>
          <reference field="1" count="1" selected="0">
            <x v="20"/>
          </reference>
        </references>
      </pivotArea>
    </chartFormat>
    <chartFormat chart="3" format="101" series="1">
      <pivotArea type="data" outline="0" fieldPosition="0">
        <references count="2">
          <reference field="4294967294" count="1" selected="0">
            <x v="0"/>
          </reference>
          <reference field="1" count="1" selected="0">
            <x v="21"/>
          </reference>
        </references>
      </pivotArea>
    </chartFormat>
    <chartFormat chart="3" format="102" series="1">
      <pivotArea type="data" outline="0" fieldPosition="0">
        <references count="2">
          <reference field="4294967294" count="1" selected="0">
            <x v="0"/>
          </reference>
          <reference field="1" count="1" selected="0">
            <x v="22"/>
          </reference>
        </references>
      </pivotArea>
    </chartFormat>
    <chartFormat chart="3" format="103" series="1">
      <pivotArea type="data" outline="0" fieldPosition="0">
        <references count="2">
          <reference field="4294967294" count="1" selected="0">
            <x v="0"/>
          </reference>
          <reference field="1" count="1" selected="0">
            <x v="23"/>
          </reference>
        </references>
      </pivotArea>
    </chartFormat>
    <chartFormat chart="3" format="104" series="1">
      <pivotArea type="data" outline="0" fieldPosition="0">
        <references count="2">
          <reference field="4294967294" count="1" selected="0">
            <x v="0"/>
          </reference>
          <reference field="1" count="1" selected="0">
            <x v="24"/>
          </reference>
        </references>
      </pivotArea>
    </chartFormat>
    <chartFormat chart="3" format="105" series="1">
      <pivotArea type="data" outline="0" fieldPosition="0">
        <references count="2">
          <reference field="4294967294" count="1" selected="0">
            <x v="0"/>
          </reference>
          <reference field="1" count="1" selected="0">
            <x v="25"/>
          </reference>
        </references>
      </pivotArea>
    </chartFormat>
    <chartFormat chart="3" format="106" series="1">
      <pivotArea type="data" outline="0" fieldPosition="0">
        <references count="2">
          <reference field="4294967294" count="1" selected="0">
            <x v="0"/>
          </reference>
          <reference field="1" count="1" selected="0">
            <x v="26"/>
          </reference>
        </references>
      </pivotArea>
    </chartFormat>
    <chartFormat chart="3" format="107" series="1">
      <pivotArea type="data" outline="0" fieldPosition="0">
        <references count="2">
          <reference field="4294967294" count="1" selected="0">
            <x v="0"/>
          </reference>
          <reference field="1" count="1" selected="0">
            <x v="27"/>
          </reference>
        </references>
      </pivotArea>
    </chartFormat>
    <chartFormat chart="3" format="108" series="1">
      <pivotArea type="data" outline="0" fieldPosition="0">
        <references count="2">
          <reference field="4294967294" count="1" selected="0">
            <x v="0"/>
          </reference>
          <reference field="1" count="1" selected="0">
            <x v="28"/>
          </reference>
        </references>
      </pivotArea>
    </chartFormat>
    <chartFormat chart="3" format="109" series="1">
      <pivotArea type="data" outline="0" fieldPosition="0">
        <references count="2">
          <reference field="4294967294" count="1" selected="0">
            <x v="0"/>
          </reference>
          <reference field="1" count="1" selected="0">
            <x v="29"/>
          </reference>
        </references>
      </pivotArea>
    </chartFormat>
    <chartFormat chart="3" format="110" series="1">
      <pivotArea type="data" outline="0" fieldPosition="0">
        <references count="2">
          <reference field="4294967294" count="1" selected="0">
            <x v="0"/>
          </reference>
          <reference field="1" count="1" selected="0">
            <x v="30"/>
          </reference>
        </references>
      </pivotArea>
    </chartFormat>
    <chartFormat chart="3" format="111" series="1">
      <pivotArea type="data" outline="0" fieldPosition="0">
        <references count="2">
          <reference field="4294967294" count="1" selected="0">
            <x v="0"/>
          </reference>
          <reference field="1" count="1" selected="0">
            <x v="31"/>
          </reference>
        </references>
      </pivotArea>
    </chartFormat>
    <chartFormat chart="3" format="112" series="1">
      <pivotArea type="data" outline="0" fieldPosition="0">
        <references count="2">
          <reference field="4294967294" count="1" selected="0">
            <x v="0"/>
          </reference>
          <reference field="1" count="1" selected="0">
            <x v="32"/>
          </reference>
        </references>
      </pivotArea>
    </chartFormat>
    <chartFormat chart="3" format="113" series="1">
      <pivotArea type="data" outline="0" fieldPosition="0">
        <references count="2">
          <reference field="4294967294" count="1" selected="0">
            <x v="0"/>
          </reference>
          <reference field="1" count="1" selected="0">
            <x v="33"/>
          </reference>
        </references>
      </pivotArea>
    </chartFormat>
    <chartFormat chart="3" format="114" series="1">
      <pivotArea type="data" outline="0" fieldPosition="0">
        <references count="2">
          <reference field="4294967294" count="1" selected="0">
            <x v="0"/>
          </reference>
          <reference field="1" count="1" selected="0">
            <x v="34"/>
          </reference>
        </references>
      </pivotArea>
    </chartFormat>
    <chartFormat chart="3" format="115" series="1">
      <pivotArea type="data" outline="0" fieldPosition="0">
        <references count="2">
          <reference field="4294967294" count="1" selected="0">
            <x v="0"/>
          </reference>
          <reference field="1" count="1" selected="0">
            <x v="35"/>
          </reference>
        </references>
      </pivotArea>
    </chartFormat>
    <chartFormat chart="3" format="116" series="1">
      <pivotArea type="data" outline="0" fieldPosition="0">
        <references count="2">
          <reference field="4294967294" count="1" selected="0">
            <x v="0"/>
          </reference>
          <reference field="1" count="1" selected="0">
            <x v="36"/>
          </reference>
        </references>
      </pivotArea>
    </chartFormat>
    <chartFormat chart="3" format="117" series="1">
      <pivotArea type="data" outline="0" fieldPosition="0">
        <references count="2">
          <reference field="4294967294" count="1" selected="0">
            <x v="0"/>
          </reference>
          <reference field="1" count="1" selected="0">
            <x v="37"/>
          </reference>
        </references>
      </pivotArea>
    </chartFormat>
    <chartFormat chart="3" format="118" series="1">
      <pivotArea type="data" outline="0" fieldPosition="0">
        <references count="2">
          <reference field="4294967294" count="1" selected="0">
            <x v="0"/>
          </reference>
          <reference field="1" count="1" selected="0">
            <x v="38"/>
          </reference>
        </references>
      </pivotArea>
    </chartFormat>
    <chartFormat chart="3" format="119" series="1">
      <pivotArea type="data" outline="0" fieldPosition="0">
        <references count="2">
          <reference field="4294967294" count="1" selected="0">
            <x v="0"/>
          </reference>
          <reference field="1" count="1" selected="0">
            <x v="39"/>
          </reference>
        </references>
      </pivotArea>
    </chartFormat>
    <chartFormat chart="3" format="120" series="1">
      <pivotArea type="data" outline="0" fieldPosition="0">
        <references count="2">
          <reference field="4294967294" count="1" selected="0">
            <x v="0"/>
          </reference>
          <reference field="0" count="1" selected="0">
            <x v="4"/>
          </reference>
        </references>
      </pivotArea>
    </chartFormat>
    <chartFormat chart="0" format="40" series="1">
      <pivotArea type="data" outline="0" fieldPosition="0">
        <references count="2">
          <reference field="4294967294" count="1" selected="0">
            <x v="0"/>
          </reference>
          <reference field="0" count="1" selected="0">
            <x v="4"/>
          </reference>
        </references>
      </pivotArea>
    </chartFormat>
    <chartFormat chart="24" format="42" series="1">
      <pivotArea type="data" outline="0" fieldPosition="0">
        <references count="2">
          <reference field="4294967294" count="1" selected="0">
            <x v="0"/>
          </reference>
          <reference field="0" count="1" selected="0">
            <x v="4"/>
          </reference>
        </references>
      </pivotArea>
    </chartFormat>
    <chartFormat chart="25" format="0" series="1">
      <pivotArea type="data" outline="0" fieldPosition="0">
        <references count="2">
          <reference field="4294967294" count="1" selected="0">
            <x v="0"/>
          </reference>
          <reference field="0" count="1" selected="0">
            <x v="4"/>
          </reference>
        </references>
      </pivotArea>
    </chartFormat>
    <chartFormat chart="25" format="1" series="1">
      <pivotArea type="data" outline="0" fieldPosition="0">
        <references count="2">
          <reference field="4294967294" count="1" selected="0">
            <x v="0"/>
          </reference>
          <reference field="0" count="1" selected="0">
            <x v="5"/>
          </reference>
        </references>
      </pivotArea>
    </chartFormat>
    <chartFormat chart="3" format="121" series="1">
      <pivotArea type="data" outline="0" fieldPosition="0">
        <references count="2">
          <reference field="4294967294" count="1" selected="0">
            <x v="0"/>
          </reference>
          <reference field="0" count="1" selected="0">
            <x v="5"/>
          </reference>
        </references>
      </pivotArea>
    </chartFormat>
    <chartFormat chart="0" format="41" series="1">
      <pivotArea type="data" outline="0" fieldPosition="0">
        <references count="2">
          <reference field="4294967294" count="1" selected="0">
            <x v="0"/>
          </reference>
          <reference field="0" count="1" selected="0">
            <x v="5"/>
          </reference>
        </references>
      </pivotArea>
    </chartFormat>
    <chartFormat chart="25" format="2" series="1">
      <pivotArea type="data" outline="0" fieldPosition="0">
        <references count="2">
          <reference field="4294967294" count="1" selected="0">
            <x v="0"/>
          </reference>
          <reference field="0" count="1" selected="0">
            <x v="125"/>
          </reference>
        </references>
      </pivotArea>
    </chartFormat>
    <chartFormat chart="3" format="122" series="1">
      <pivotArea type="data" outline="0" fieldPosition="0">
        <references count="2">
          <reference field="4294967294" count="1" selected="0">
            <x v="0"/>
          </reference>
          <reference field="0" count="1" selected="0">
            <x v="125"/>
          </reference>
        </references>
      </pivotArea>
    </chartFormat>
    <chartFormat chart="0" format="42" series="1">
      <pivotArea type="data" outline="0" fieldPosition="0">
        <references count="2">
          <reference field="4294967294" count="1" selected="0">
            <x v="0"/>
          </reference>
          <reference field="0" count="1" selected="0">
            <x v="125"/>
          </reference>
        </references>
      </pivotArea>
    </chartFormat>
    <chartFormat chart="25" format="3" series="1">
      <pivotArea type="data" outline="0" fieldPosition="0">
        <references count="2">
          <reference field="4294967294" count="1" selected="0">
            <x v="0"/>
          </reference>
          <reference field="0" count="1" selected="0">
            <x v="160"/>
          </reference>
        </references>
      </pivotArea>
    </chartFormat>
    <chartFormat chart="24" format="43" series="1">
      <pivotArea type="data" outline="0" fieldPosition="0">
        <references count="2">
          <reference field="4294967294" count="1" selected="0">
            <x v="0"/>
          </reference>
          <reference field="0" count="1" selected="0">
            <x v="160"/>
          </reference>
        </references>
      </pivotArea>
    </chartFormat>
    <chartFormat chart="3" format="123" series="1">
      <pivotArea type="data" outline="0" fieldPosition="0">
        <references count="2">
          <reference field="4294967294" count="1" selected="0">
            <x v="0"/>
          </reference>
          <reference field="0" count="1" selected="0">
            <x v="160"/>
          </reference>
        </references>
      </pivotArea>
    </chartFormat>
    <chartFormat chart="0" format="43" series="1">
      <pivotArea type="data" outline="0" fieldPosition="0">
        <references count="2">
          <reference field="4294967294" count="1" selected="0">
            <x v="0"/>
          </reference>
          <reference field="0" count="1" selected="0">
            <x v="160"/>
          </reference>
        </references>
      </pivotArea>
    </chartFormat>
    <chartFormat chart="25" format="4" series="1">
      <pivotArea type="data" outline="0" fieldPosition="0">
        <references count="2">
          <reference field="4294967294" count="1" selected="0">
            <x v="0"/>
          </reference>
          <reference field="0" count="1" selected="0">
            <x v="179"/>
          </reference>
        </references>
      </pivotArea>
    </chartFormat>
    <chartFormat chart="24" format="44" series="1">
      <pivotArea type="data" outline="0" fieldPosition="0">
        <references count="2">
          <reference field="4294967294" count="1" selected="0">
            <x v="0"/>
          </reference>
          <reference field="0" count="1" selected="0">
            <x v="179"/>
          </reference>
        </references>
      </pivotArea>
    </chartFormat>
    <chartFormat chart="3" format="124" series="1">
      <pivotArea type="data" outline="0" fieldPosition="0">
        <references count="2">
          <reference field="4294967294" count="1" selected="0">
            <x v="0"/>
          </reference>
          <reference field="0" count="1" selected="0">
            <x v="179"/>
          </reference>
        </references>
      </pivotArea>
    </chartFormat>
    <chartFormat chart="0" format="44" series="1">
      <pivotArea type="data" outline="0" fieldPosition="0">
        <references count="2">
          <reference field="4294967294" count="1" selected="0">
            <x v="0"/>
          </reference>
          <reference field="0" count="1" selected="0">
            <x v="179"/>
          </reference>
        </references>
      </pivotArea>
    </chartFormat>
    <chartFormat chart="25" format="5" series="1">
      <pivotArea type="data" outline="0" fieldPosition="0">
        <references count="2">
          <reference field="4294967294" count="1" selected="0">
            <x v="0"/>
          </reference>
          <reference field="0" count="1" selected="0">
            <x v="159"/>
          </reference>
        </references>
      </pivotArea>
    </chartFormat>
    <chartFormat chart="24" format="45" series="1">
      <pivotArea type="data" outline="0" fieldPosition="0">
        <references count="2">
          <reference field="4294967294" count="1" selected="0">
            <x v="0"/>
          </reference>
          <reference field="0" count="1" selected="0">
            <x v="159"/>
          </reference>
        </references>
      </pivotArea>
    </chartFormat>
    <chartFormat chart="3" format="125" series="1">
      <pivotArea type="data" outline="0" fieldPosition="0">
        <references count="2">
          <reference field="4294967294" count="1" selected="0">
            <x v="0"/>
          </reference>
          <reference field="0" count="1" selected="0">
            <x v="159"/>
          </reference>
        </references>
      </pivotArea>
    </chartFormat>
    <chartFormat chart="0" format="45" series="1">
      <pivotArea type="data" outline="0" fieldPosition="0">
        <references count="2">
          <reference field="4294967294" count="1" selected="0">
            <x v="0"/>
          </reference>
          <reference field="0" count="1" selected="0">
            <x v="159"/>
          </reference>
        </references>
      </pivotArea>
    </chartFormat>
    <chartFormat chart="25" format="6" series="1">
      <pivotArea type="data" outline="0" fieldPosition="0">
        <references count="2">
          <reference field="4294967294" count="1" selected="0">
            <x v="0"/>
          </reference>
          <reference field="0" count="1" selected="0">
            <x v="59"/>
          </reference>
        </references>
      </pivotArea>
    </chartFormat>
    <chartFormat chart="24" format="46" series="1">
      <pivotArea type="data" outline="0" fieldPosition="0">
        <references count="2">
          <reference field="4294967294" count="1" selected="0">
            <x v="0"/>
          </reference>
          <reference field="0" count="1" selected="0">
            <x v="59"/>
          </reference>
        </references>
      </pivotArea>
    </chartFormat>
    <chartFormat chart="3" format="126" series="1">
      <pivotArea type="data" outline="0" fieldPosition="0">
        <references count="2">
          <reference field="4294967294" count="1" selected="0">
            <x v="0"/>
          </reference>
          <reference field="0" count="1" selected="0">
            <x v="59"/>
          </reference>
        </references>
      </pivotArea>
    </chartFormat>
    <chartFormat chart="0" format="46" series="1">
      <pivotArea type="data" outline="0" fieldPosition="0">
        <references count="2">
          <reference field="4294967294" count="1" selected="0">
            <x v="0"/>
          </reference>
          <reference field="0" count="1" selected="0">
            <x v="59"/>
          </reference>
        </references>
      </pivotArea>
    </chartFormat>
    <chartFormat chart="25" format="7" series="1">
      <pivotArea type="data" outline="0" fieldPosition="0">
        <references count="2">
          <reference field="4294967294" count="1" selected="0">
            <x v="0"/>
          </reference>
          <reference field="0" count="1" selected="0">
            <x v="33"/>
          </reference>
        </references>
      </pivotArea>
    </chartFormat>
    <chartFormat chart="24" format="47" series="1">
      <pivotArea type="data" outline="0" fieldPosition="0">
        <references count="2">
          <reference field="4294967294" count="1" selected="0">
            <x v="0"/>
          </reference>
          <reference field="0" count="1" selected="0">
            <x v="33"/>
          </reference>
        </references>
      </pivotArea>
    </chartFormat>
    <chartFormat chart="3" format="127" series="1">
      <pivotArea type="data" outline="0" fieldPosition="0">
        <references count="2">
          <reference field="4294967294" count="1" selected="0">
            <x v="0"/>
          </reference>
          <reference field="0" count="1" selected="0">
            <x v="33"/>
          </reference>
        </references>
      </pivotArea>
    </chartFormat>
    <chartFormat chart="0" format="47" series="1">
      <pivotArea type="data" outline="0" fieldPosition="0">
        <references count="2">
          <reference field="4294967294" count="1" selected="0">
            <x v="0"/>
          </reference>
          <reference field="0" count="1" selected="0">
            <x v="33"/>
          </reference>
        </references>
      </pivotArea>
    </chartFormat>
    <chartFormat chart="25" format="8" series="1">
      <pivotArea type="data" outline="0" fieldPosition="0">
        <references count="2">
          <reference field="4294967294" count="1" selected="0">
            <x v="0"/>
          </reference>
          <reference field="0" count="1" selected="0">
            <x v="34"/>
          </reference>
        </references>
      </pivotArea>
    </chartFormat>
    <chartFormat chart="25" format="9" series="1">
      <pivotArea type="data" outline="0" fieldPosition="0">
        <references count="2">
          <reference field="4294967294" count="1" selected="0">
            <x v="0"/>
          </reference>
          <reference field="0" count="1" selected="0">
            <x v="35"/>
          </reference>
        </references>
      </pivotArea>
    </chartFormat>
    <chartFormat chart="25" format="10" series="1">
      <pivotArea type="data" outline="0" fieldPosition="0">
        <references count="2">
          <reference field="4294967294" count="1" selected="0">
            <x v="0"/>
          </reference>
          <reference field="0" count="1" selected="0">
            <x v="36"/>
          </reference>
        </references>
      </pivotArea>
    </chartFormat>
    <chartFormat chart="25" format="11" series="1">
      <pivotArea type="data" outline="0" fieldPosition="0">
        <references count="2">
          <reference field="4294967294" count="1" selected="0">
            <x v="0"/>
          </reference>
          <reference field="0" count="1" selected="0">
            <x v="37"/>
          </reference>
        </references>
      </pivotArea>
    </chartFormat>
    <chartFormat chart="25" format="12" series="1">
      <pivotArea type="data" outline="0" fieldPosition="0">
        <references count="2">
          <reference field="4294967294" count="1" selected="0">
            <x v="0"/>
          </reference>
          <reference field="0" count="1" selected="0">
            <x v="38"/>
          </reference>
        </references>
      </pivotArea>
    </chartFormat>
    <chartFormat chart="25" format="13" series="1">
      <pivotArea type="data" outline="0" fieldPosition="0">
        <references count="2">
          <reference field="4294967294" count="1" selected="0">
            <x v="0"/>
          </reference>
          <reference field="0" count="1" selected="0">
            <x v="39"/>
          </reference>
        </references>
      </pivotArea>
    </chartFormat>
    <chartFormat chart="25" format="14" series="1">
      <pivotArea type="data" outline="0" fieldPosition="0">
        <references count="2">
          <reference field="4294967294" count="1" selected="0">
            <x v="0"/>
          </reference>
          <reference field="0" count="1" selected="0">
            <x v="40"/>
          </reference>
        </references>
      </pivotArea>
    </chartFormat>
    <chartFormat chart="25" format="15" series="1">
      <pivotArea type="data" outline="0" fieldPosition="0">
        <references count="2">
          <reference field="4294967294" count="1" selected="0">
            <x v="0"/>
          </reference>
          <reference field="0" count="1" selected="0">
            <x v="41"/>
          </reference>
        </references>
      </pivotArea>
    </chartFormat>
    <chartFormat chart="25" format="16" series="1">
      <pivotArea type="data" outline="0" fieldPosition="0">
        <references count="2">
          <reference field="4294967294" count="1" selected="0">
            <x v="0"/>
          </reference>
          <reference field="0" count="1" selected="0">
            <x v="42"/>
          </reference>
        </references>
      </pivotArea>
    </chartFormat>
    <chartFormat chart="25" format="17" series="1">
      <pivotArea type="data" outline="0" fieldPosition="0">
        <references count="2">
          <reference field="4294967294" count="1" selected="0">
            <x v="0"/>
          </reference>
          <reference field="0" count="1" selected="0">
            <x v="43"/>
          </reference>
        </references>
      </pivotArea>
    </chartFormat>
    <chartFormat chart="25" format="18" series="1">
      <pivotArea type="data" outline="0" fieldPosition="0">
        <references count="2">
          <reference field="4294967294" count="1" selected="0">
            <x v="0"/>
          </reference>
          <reference field="0" count="1" selected="0">
            <x v="44"/>
          </reference>
        </references>
      </pivotArea>
    </chartFormat>
    <chartFormat chart="25" format="19" series="1">
      <pivotArea type="data" outline="0" fieldPosition="0">
        <references count="2">
          <reference field="4294967294" count="1" selected="0">
            <x v="0"/>
          </reference>
          <reference field="0" count="1" selected="0">
            <x v="45"/>
          </reference>
        </references>
      </pivotArea>
    </chartFormat>
    <chartFormat chart="25" format="20" series="1">
      <pivotArea type="data" outline="0" fieldPosition="0">
        <references count="2">
          <reference field="4294967294" count="1" selected="0">
            <x v="0"/>
          </reference>
          <reference field="0" count="1" selected="0">
            <x v="46"/>
          </reference>
        </references>
      </pivotArea>
    </chartFormat>
    <chartFormat chart="25" format="21" series="1">
      <pivotArea type="data" outline="0" fieldPosition="0">
        <references count="2">
          <reference field="4294967294" count="1" selected="0">
            <x v="0"/>
          </reference>
          <reference field="0" count="1" selected="0">
            <x v="47"/>
          </reference>
        </references>
      </pivotArea>
    </chartFormat>
    <chartFormat chart="25" format="22" series="1">
      <pivotArea type="data" outline="0" fieldPosition="0">
        <references count="2">
          <reference field="4294967294" count="1" selected="0">
            <x v="0"/>
          </reference>
          <reference field="0" count="1" selected="0">
            <x v="48"/>
          </reference>
        </references>
      </pivotArea>
    </chartFormat>
    <chartFormat chart="25" format="23" series="1">
      <pivotArea type="data" outline="0" fieldPosition="0">
        <references count="2">
          <reference field="4294967294" count="1" selected="0">
            <x v="0"/>
          </reference>
          <reference field="0" count="1" selected="0">
            <x v="49"/>
          </reference>
        </references>
      </pivotArea>
    </chartFormat>
    <chartFormat chart="25" format="24" series="1">
      <pivotArea type="data" outline="0" fieldPosition="0">
        <references count="2">
          <reference field="4294967294" count="1" selected="0">
            <x v="0"/>
          </reference>
          <reference field="0" count="1" selected="0">
            <x v="50"/>
          </reference>
        </references>
      </pivotArea>
    </chartFormat>
    <chartFormat chart="25" format="25" series="1">
      <pivotArea type="data" outline="0" fieldPosition="0">
        <references count="2">
          <reference field="4294967294" count="1" selected="0">
            <x v="0"/>
          </reference>
          <reference field="0" count="1" selected="0">
            <x v="51"/>
          </reference>
        </references>
      </pivotArea>
    </chartFormat>
    <chartFormat chart="25" format="26" series="1">
      <pivotArea type="data" outline="0" fieldPosition="0">
        <references count="2">
          <reference field="4294967294" count="1" selected="0">
            <x v="0"/>
          </reference>
          <reference field="0" count="1" selected="0">
            <x v="52"/>
          </reference>
        </references>
      </pivotArea>
    </chartFormat>
    <chartFormat chart="25" format="27" series="1">
      <pivotArea type="data" outline="0" fieldPosition="0">
        <references count="2">
          <reference field="4294967294" count="1" selected="0">
            <x v="0"/>
          </reference>
          <reference field="0" count="1" selected="0">
            <x v="53"/>
          </reference>
        </references>
      </pivotArea>
    </chartFormat>
    <chartFormat chart="25" format="28" series="1">
      <pivotArea type="data" outline="0" fieldPosition="0">
        <references count="2">
          <reference field="4294967294" count="1" selected="0">
            <x v="0"/>
          </reference>
          <reference field="0" count="1" selected="0">
            <x v="54"/>
          </reference>
        </references>
      </pivotArea>
    </chartFormat>
    <chartFormat chart="25" format="29" series="1">
      <pivotArea type="data" outline="0" fieldPosition="0">
        <references count="2">
          <reference field="4294967294" count="1" selected="0">
            <x v="0"/>
          </reference>
          <reference field="0" count="1" selected="0">
            <x v="55"/>
          </reference>
        </references>
      </pivotArea>
    </chartFormat>
    <chartFormat chart="25" format="30" series="1">
      <pivotArea type="data" outline="0" fieldPosition="0">
        <references count="2">
          <reference field="4294967294" count="1" selected="0">
            <x v="0"/>
          </reference>
          <reference field="0" count="1" selected="0">
            <x v="56"/>
          </reference>
        </references>
      </pivotArea>
    </chartFormat>
    <chartFormat chart="25" format="31" series="1">
      <pivotArea type="data" outline="0" fieldPosition="0">
        <references count="2">
          <reference field="4294967294" count="1" selected="0">
            <x v="0"/>
          </reference>
          <reference field="0" count="1" selected="0">
            <x v="57"/>
          </reference>
        </references>
      </pivotArea>
    </chartFormat>
    <chartFormat chart="25" format="32" series="1">
      <pivotArea type="data" outline="0" fieldPosition="0">
        <references count="2">
          <reference field="4294967294" count="1" selected="0">
            <x v="0"/>
          </reference>
          <reference field="0" count="1" selected="0">
            <x v="58"/>
          </reference>
        </references>
      </pivotArea>
    </chartFormat>
    <chartFormat chart="24" format="48" series="1">
      <pivotArea type="data" outline="0" fieldPosition="0">
        <references count="2">
          <reference field="4294967294" count="1" selected="0">
            <x v="0"/>
          </reference>
          <reference field="0" count="1" selected="0">
            <x v="34"/>
          </reference>
        </references>
      </pivotArea>
    </chartFormat>
    <chartFormat chart="24" format="49" series="1">
      <pivotArea type="data" outline="0" fieldPosition="0">
        <references count="2">
          <reference field="4294967294" count="1" selected="0">
            <x v="0"/>
          </reference>
          <reference field="0" count="1" selected="0">
            <x v="35"/>
          </reference>
        </references>
      </pivotArea>
    </chartFormat>
    <chartFormat chart="24" format="50" series="1">
      <pivotArea type="data" outline="0" fieldPosition="0">
        <references count="2">
          <reference field="4294967294" count="1" selected="0">
            <x v="0"/>
          </reference>
          <reference field="0" count="1" selected="0">
            <x v="36"/>
          </reference>
        </references>
      </pivotArea>
    </chartFormat>
    <chartFormat chart="24" format="51" series="1">
      <pivotArea type="data" outline="0" fieldPosition="0">
        <references count="2">
          <reference field="4294967294" count="1" selected="0">
            <x v="0"/>
          </reference>
          <reference field="0" count="1" selected="0">
            <x v="37"/>
          </reference>
        </references>
      </pivotArea>
    </chartFormat>
    <chartFormat chart="24" format="52" series="1">
      <pivotArea type="data" outline="0" fieldPosition="0">
        <references count="2">
          <reference field="4294967294" count="1" selected="0">
            <x v="0"/>
          </reference>
          <reference field="0" count="1" selected="0">
            <x v="38"/>
          </reference>
        </references>
      </pivotArea>
    </chartFormat>
    <chartFormat chart="24" format="53" series="1">
      <pivotArea type="data" outline="0" fieldPosition="0">
        <references count="2">
          <reference field="4294967294" count="1" selected="0">
            <x v="0"/>
          </reference>
          <reference field="0" count="1" selected="0">
            <x v="39"/>
          </reference>
        </references>
      </pivotArea>
    </chartFormat>
    <chartFormat chart="24" format="54" series="1">
      <pivotArea type="data" outline="0" fieldPosition="0">
        <references count="2">
          <reference field="4294967294" count="1" selected="0">
            <x v="0"/>
          </reference>
          <reference field="0" count="1" selected="0">
            <x v="40"/>
          </reference>
        </references>
      </pivotArea>
    </chartFormat>
    <chartFormat chart="24" format="55" series="1">
      <pivotArea type="data" outline="0" fieldPosition="0">
        <references count="2">
          <reference field="4294967294" count="1" selected="0">
            <x v="0"/>
          </reference>
          <reference field="0" count="1" selected="0">
            <x v="41"/>
          </reference>
        </references>
      </pivotArea>
    </chartFormat>
    <chartFormat chart="24" format="56" series="1">
      <pivotArea type="data" outline="0" fieldPosition="0">
        <references count="2">
          <reference field="4294967294" count="1" selected="0">
            <x v="0"/>
          </reference>
          <reference field="0" count="1" selected="0">
            <x v="42"/>
          </reference>
        </references>
      </pivotArea>
    </chartFormat>
    <chartFormat chart="24" format="57" series="1">
      <pivotArea type="data" outline="0" fieldPosition="0">
        <references count="2">
          <reference field="4294967294" count="1" selected="0">
            <x v="0"/>
          </reference>
          <reference field="0" count="1" selected="0">
            <x v="43"/>
          </reference>
        </references>
      </pivotArea>
    </chartFormat>
    <chartFormat chart="24" format="58" series="1">
      <pivotArea type="data" outline="0" fieldPosition="0">
        <references count="2">
          <reference field="4294967294" count="1" selected="0">
            <x v="0"/>
          </reference>
          <reference field="0" count="1" selected="0">
            <x v="44"/>
          </reference>
        </references>
      </pivotArea>
    </chartFormat>
    <chartFormat chart="24" format="59" series="1">
      <pivotArea type="data" outline="0" fieldPosition="0">
        <references count="2">
          <reference field="4294967294" count="1" selected="0">
            <x v="0"/>
          </reference>
          <reference field="0" count="1" selected="0">
            <x v="45"/>
          </reference>
        </references>
      </pivotArea>
    </chartFormat>
    <chartFormat chart="24" format="60" series="1">
      <pivotArea type="data" outline="0" fieldPosition="0">
        <references count="2">
          <reference field="4294967294" count="1" selected="0">
            <x v="0"/>
          </reference>
          <reference field="0" count="1" selected="0">
            <x v="46"/>
          </reference>
        </references>
      </pivotArea>
    </chartFormat>
    <chartFormat chart="24" format="61" series="1">
      <pivotArea type="data" outline="0" fieldPosition="0">
        <references count="2">
          <reference field="4294967294" count="1" selected="0">
            <x v="0"/>
          </reference>
          <reference field="0" count="1" selected="0">
            <x v="47"/>
          </reference>
        </references>
      </pivotArea>
    </chartFormat>
    <chartFormat chart="24" format="62" series="1">
      <pivotArea type="data" outline="0" fieldPosition="0">
        <references count="2">
          <reference field="4294967294" count="1" selected="0">
            <x v="0"/>
          </reference>
          <reference field="0" count="1" selected="0">
            <x v="48"/>
          </reference>
        </references>
      </pivotArea>
    </chartFormat>
    <chartFormat chart="24" format="63" series="1">
      <pivotArea type="data" outline="0" fieldPosition="0">
        <references count="2">
          <reference field="4294967294" count="1" selected="0">
            <x v="0"/>
          </reference>
          <reference field="0" count="1" selected="0">
            <x v="49"/>
          </reference>
        </references>
      </pivotArea>
    </chartFormat>
    <chartFormat chart="24" format="64" series="1">
      <pivotArea type="data" outline="0" fieldPosition="0">
        <references count="2">
          <reference field="4294967294" count="1" selected="0">
            <x v="0"/>
          </reference>
          <reference field="0" count="1" selected="0">
            <x v="50"/>
          </reference>
        </references>
      </pivotArea>
    </chartFormat>
    <chartFormat chart="24" format="65" series="1">
      <pivotArea type="data" outline="0" fieldPosition="0">
        <references count="2">
          <reference field="4294967294" count="1" selected="0">
            <x v="0"/>
          </reference>
          <reference field="0" count="1" selected="0">
            <x v="51"/>
          </reference>
        </references>
      </pivotArea>
    </chartFormat>
    <chartFormat chart="24" format="66" series="1">
      <pivotArea type="data" outline="0" fieldPosition="0">
        <references count="2">
          <reference field="4294967294" count="1" selected="0">
            <x v="0"/>
          </reference>
          <reference field="0" count="1" selected="0">
            <x v="52"/>
          </reference>
        </references>
      </pivotArea>
    </chartFormat>
    <chartFormat chart="24" format="67" series="1">
      <pivotArea type="data" outline="0" fieldPosition="0">
        <references count="2">
          <reference field="4294967294" count="1" selected="0">
            <x v="0"/>
          </reference>
          <reference field="0" count="1" selected="0">
            <x v="53"/>
          </reference>
        </references>
      </pivotArea>
    </chartFormat>
    <chartFormat chart="24" format="68" series="1">
      <pivotArea type="data" outline="0" fieldPosition="0">
        <references count="2">
          <reference field="4294967294" count="1" selected="0">
            <x v="0"/>
          </reference>
          <reference field="0" count="1" selected="0">
            <x v="54"/>
          </reference>
        </references>
      </pivotArea>
    </chartFormat>
    <chartFormat chart="24" format="69" series="1">
      <pivotArea type="data" outline="0" fieldPosition="0">
        <references count="2">
          <reference field="4294967294" count="1" selected="0">
            <x v="0"/>
          </reference>
          <reference field="0" count="1" selected="0">
            <x v="55"/>
          </reference>
        </references>
      </pivotArea>
    </chartFormat>
    <chartFormat chart="24" format="70" series="1">
      <pivotArea type="data" outline="0" fieldPosition="0">
        <references count="2">
          <reference field="4294967294" count="1" selected="0">
            <x v="0"/>
          </reference>
          <reference field="0" count="1" selected="0">
            <x v="56"/>
          </reference>
        </references>
      </pivotArea>
    </chartFormat>
    <chartFormat chart="24" format="71" series="1">
      <pivotArea type="data" outline="0" fieldPosition="0">
        <references count="2">
          <reference field="4294967294" count="1" selected="0">
            <x v="0"/>
          </reference>
          <reference field="0" count="1" selected="0">
            <x v="57"/>
          </reference>
        </references>
      </pivotArea>
    </chartFormat>
    <chartFormat chart="24" format="72" series="1">
      <pivotArea type="data" outline="0" fieldPosition="0">
        <references count="2">
          <reference field="4294967294" count="1" selected="0">
            <x v="0"/>
          </reference>
          <reference field="0" count="1" selected="0">
            <x v="58"/>
          </reference>
        </references>
      </pivotArea>
    </chartFormat>
    <chartFormat chart="3" format="128" series="1">
      <pivotArea type="data" outline="0" fieldPosition="0">
        <references count="2">
          <reference field="4294967294" count="1" selected="0">
            <x v="0"/>
          </reference>
          <reference field="0" count="1" selected="0">
            <x v="34"/>
          </reference>
        </references>
      </pivotArea>
    </chartFormat>
    <chartFormat chart="3" format="129" series="1">
      <pivotArea type="data" outline="0" fieldPosition="0">
        <references count="2">
          <reference field="4294967294" count="1" selected="0">
            <x v="0"/>
          </reference>
          <reference field="0" count="1" selected="0">
            <x v="35"/>
          </reference>
        </references>
      </pivotArea>
    </chartFormat>
    <chartFormat chart="3" format="130" series="1">
      <pivotArea type="data" outline="0" fieldPosition="0">
        <references count="2">
          <reference field="4294967294" count="1" selected="0">
            <x v="0"/>
          </reference>
          <reference field="0" count="1" selected="0">
            <x v="36"/>
          </reference>
        </references>
      </pivotArea>
    </chartFormat>
    <chartFormat chart="3" format="131" series="1">
      <pivotArea type="data" outline="0" fieldPosition="0">
        <references count="2">
          <reference field="4294967294" count="1" selected="0">
            <x v="0"/>
          </reference>
          <reference field="0" count="1" selected="0">
            <x v="37"/>
          </reference>
        </references>
      </pivotArea>
    </chartFormat>
    <chartFormat chart="3" format="132" series="1">
      <pivotArea type="data" outline="0" fieldPosition="0">
        <references count="2">
          <reference field="4294967294" count="1" selected="0">
            <x v="0"/>
          </reference>
          <reference field="0" count="1" selected="0">
            <x v="38"/>
          </reference>
        </references>
      </pivotArea>
    </chartFormat>
    <chartFormat chart="3" format="133" series="1">
      <pivotArea type="data" outline="0" fieldPosition="0">
        <references count="2">
          <reference field="4294967294" count="1" selected="0">
            <x v="0"/>
          </reference>
          <reference field="0" count="1" selected="0">
            <x v="39"/>
          </reference>
        </references>
      </pivotArea>
    </chartFormat>
    <chartFormat chart="3" format="134" series="1">
      <pivotArea type="data" outline="0" fieldPosition="0">
        <references count="2">
          <reference field="4294967294" count="1" selected="0">
            <x v="0"/>
          </reference>
          <reference field="0" count="1" selected="0">
            <x v="40"/>
          </reference>
        </references>
      </pivotArea>
    </chartFormat>
    <chartFormat chart="3" format="135" series="1">
      <pivotArea type="data" outline="0" fieldPosition="0">
        <references count="2">
          <reference field="4294967294" count="1" selected="0">
            <x v="0"/>
          </reference>
          <reference field="0" count="1" selected="0">
            <x v="41"/>
          </reference>
        </references>
      </pivotArea>
    </chartFormat>
    <chartFormat chart="3" format="136" series="1">
      <pivotArea type="data" outline="0" fieldPosition="0">
        <references count="2">
          <reference field="4294967294" count="1" selected="0">
            <x v="0"/>
          </reference>
          <reference field="0" count="1" selected="0">
            <x v="42"/>
          </reference>
        </references>
      </pivotArea>
    </chartFormat>
    <chartFormat chart="3" format="137" series="1">
      <pivotArea type="data" outline="0" fieldPosition="0">
        <references count="2">
          <reference field="4294967294" count="1" selected="0">
            <x v="0"/>
          </reference>
          <reference field="0" count="1" selected="0">
            <x v="43"/>
          </reference>
        </references>
      </pivotArea>
    </chartFormat>
    <chartFormat chart="3" format="138" series="1">
      <pivotArea type="data" outline="0" fieldPosition="0">
        <references count="2">
          <reference field="4294967294" count="1" selected="0">
            <x v="0"/>
          </reference>
          <reference field="0" count="1" selected="0">
            <x v="44"/>
          </reference>
        </references>
      </pivotArea>
    </chartFormat>
    <chartFormat chart="3" format="139" series="1">
      <pivotArea type="data" outline="0" fieldPosition="0">
        <references count="2">
          <reference field="4294967294" count="1" selected="0">
            <x v="0"/>
          </reference>
          <reference field="0" count="1" selected="0">
            <x v="45"/>
          </reference>
        </references>
      </pivotArea>
    </chartFormat>
    <chartFormat chart="3" format="140" series="1">
      <pivotArea type="data" outline="0" fieldPosition="0">
        <references count="2">
          <reference field="4294967294" count="1" selected="0">
            <x v="0"/>
          </reference>
          <reference field="0" count="1" selected="0">
            <x v="46"/>
          </reference>
        </references>
      </pivotArea>
    </chartFormat>
    <chartFormat chart="3" format="141" series="1">
      <pivotArea type="data" outline="0" fieldPosition="0">
        <references count="2">
          <reference field="4294967294" count="1" selected="0">
            <x v="0"/>
          </reference>
          <reference field="0" count="1" selected="0">
            <x v="47"/>
          </reference>
        </references>
      </pivotArea>
    </chartFormat>
    <chartFormat chart="3" format="142" series="1">
      <pivotArea type="data" outline="0" fieldPosition="0">
        <references count="2">
          <reference field="4294967294" count="1" selected="0">
            <x v="0"/>
          </reference>
          <reference field="0" count="1" selected="0">
            <x v="48"/>
          </reference>
        </references>
      </pivotArea>
    </chartFormat>
    <chartFormat chart="3" format="143" series="1">
      <pivotArea type="data" outline="0" fieldPosition="0">
        <references count="2">
          <reference field="4294967294" count="1" selected="0">
            <x v="0"/>
          </reference>
          <reference field="0" count="1" selected="0">
            <x v="49"/>
          </reference>
        </references>
      </pivotArea>
    </chartFormat>
    <chartFormat chart="3" format="144" series="1">
      <pivotArea type="data" outline="0" fieldPosition="0">
        <references count="2">
          <reference field="4294967294" count="1" selected="0">
            <x v="0"/>
          </reference>
          <reference field="0" count="1" selected="0">
            <x v="50"/>
          </reference>
        </references>
      </pivotArea>
    </chartFormat>
    <chartFormat chart="3" format="145" series="1">
      <pivotArea type="data" outline="0" fieldPosition="0">
        <references count="2">
          <reference field="4294967294" count="1" selected="0">
            <x v="0"/>
          </reference>
          <reference field="0" count="1" selected="0">
            <x v="51"/>
          </reference>
        </references>
      </pivotArea>
    </chartFormat>
    <chartFormat chart="3" format="146" series="1">
      <pivotArea type="data" outline="0" fieldPosition="0">
        <references count="2">
          <reference field="4294967294" count="1" selected="0">
            <x v="0"/>
          </reference>
          <reference field="0" count="1" selected="0">
            <x v="52"/>
          </reference>
        </references>
      </pivotArea>
    </chartFormat>
    <chartFormat chart="3" format="147" series="1">
      <pivotArea type="data" outline="0" fieldPosition="0">
        <references count="2">
          <reference field="4294967294" count="1" selected="0">
            <x v="0"/>
          </reference>
          <reference field="0" count="1" selected="0">
            <x v="53"/>
          </reference>
        </references>
      </pivotArea>
    </chartFormat>
    <chartFormat chart="3" format="148" series="1">
      <pivotArea type="data" outline="0" fieldPosition="0">
        <references count="2">
          <reference field="4294967294" count="1" selected="0">
            <x v="0"/>
          </reference>
          <reference field="0" count="1" selected="0">
            <x v="54"/>
          </reference>
        </references>
      </pivotArea>
    </chartFormat>
    <chartFormat chart="3" format="149" series="1">
      <pivotArea type="data" outline="0" fieldPosition="0">
        <references count="2">
          <reference field="4294967294" count="1" selected="0">
            <x v="0"/>
          </reference>
          <reference field="0" count="1" selected="0">
            <x v="55"/>
          </reference>
        </references>
      </pivotArea>
    </chartFormat>
    <chartFormat chart="3" format="150" series="1">
      <pivotArea type="data" outline="0" fieldPosition="0">
        <references count="2">
          <reference field="4294967294" count="1" selected="0">
            <x v="0"/>
          </reference>
          <reference field="0" count="1" selected="0">
            <x v="56"/>
          </reference>
        </references>
      </pivotArea>
    </chartFormat>
    <chartFormat chart="3" format="151" series="1">
      <pivotArea type="data" outline="0" fieldPosition="0">
        <references count="2">
          <reference field="4294967294" count="1" selected="0">
            <x v="0"/>
          </reference>
          <reference field="0" count="1" selected="0">
            <x v="57"/>
          </reference>
        </references>
      </pivotArea>
    </chartFormat>
    <chartFormat chart="3" format="152" series="1">
      <pivotArea type="data" outline="0" fieldPosition="0">
        <references count="2">
          <reference field="4294967294" count="1" selected="0">
            <x v="0"/>
          </reference>
          <reference field="0" count="1" selected="0">
            <x v="58"/>
          </reference>
        </references>
      </pivotArea>
    </chartFormat>
    <chartFormat chart="0" format="48" series="1">
      <pivotArea type="data" outline="0" fieldPosition="0">
        <references count="2">
          <reference field="4294967294" count="1" selected="0">
            <x v="0"/>
          </reference>
          <reference field="0" count="1" selected="0">
            <x v="34"/>
          </reference>
        </references>
      </pivotArea>
    </chartFormat>
    <chartFormat chart="0" format="49" series="1">
      <pivotArea type="data" outline="0" fieldPosition="0">
        <references count="2">
          <reference field="4294967294" count="1" selected="0">
            <x v="0"/>
          </reference>
          <reference field="0" count="1" selected="0">
            <x v="35"/>
          </reference>
        </references>
      </pivotArea>
    </chartFormat>
    <chartFormat chart="0" format="50" series="1">
      <pivotArea type="data" outline="0" fieldPosition="0">
        <references count="2">
          <reference field="4294967294" count="1" selected="0">
            <x v="0"/>
          </reference>
          <reference field="0" count="1" selected="0">
            <x v="36"/>
          </reference>
        </references>
      </pivotArea>
    </chartFormat>
    <chartFormat chart="0" format="51" series="1">
      <pivotArea type="data" outline="0" fieldPosition="0">
        <references count="2">
          <reference field="4294967294" count="1" selected="0">
            <x v="0"/>
          </reference>
          <reference field="0" count="1" selected="0">
            <x v="37"/>
          </reference>
        </references>
      </pivotArea>
    </chartFormat>
    <chartFormat chart="0" format="52" series="1">
      <pivotArea type="data" outline="0" fieldPosition="0">
        <references count="2">
          <reference field="4294967294" count="1" selected="0">
            <x v="0"/>
          </reference>
          <reference field="0" count="1" selected="0">
            <x v="38"/>
          </reference>
        </references>
      </pivotArea>
    </chartFormat>
    <chartFormat chart="0" format="53" series="1">
      <pivotArea type="data" outline="0" fieldPosition="0">
        <references count="2">
          <reference field="4294967294" count="1" selected="0">
            <x v="0"/>
          </reference>
          <reference field="0" count="1" selected="0">
            <x v="39"/>
          </reference>
        </references>
      </pivotArea>
    </chartFormat>
    <chartFormat chart="0" format="54" series="1">
      <pivotArea type="data" outline="0" fieldPosition="0">
        <references count="2">
          <reference field="4294967294" count="1" selected="0">
            <x v="0"/>
          </reference>
          <reference field="0" count="1" selected="0">
            <x v="40"/>
          </reference>
        </references>
      </pivotArea>
    </chartFormat>
    <chartFormat chart="0" format="55" series="1">
      <pivotArea type="data" outline="0" fieldPosition="0">
        <references count="2">
          <reference field="4294967294" count="1" selected="0">
            <x v="0"/>
          </reference>
          <reference field="0" count="1" selected="0">
            <x v="41"/>
          </reference>
        </references>
      </pivotArea>
    </chartFormat>
    <chartFormat chart="0" format="56" series="1">
      <pivotArea type="data" outline="0" fieldPosition="0">
        <references count="2">
          <reference field="4294967294" count="1" selected="0">
            <x v="0"/>
          </reference>
          <reference field="0" count="1" selected="0">
            <x v="42"/>
          </reference>
        </references>
      </pivotArea>
    </chartFormat>
    <chartFormat chart="0" format="57" series="1">
      <pivotArea type="data" outline="0" fieldPosition="0">
        <references count="2">
          <reference field="4294967294" count="1" selected="0">
            <x v="0"/>
          </reference>
          <reference field="0" count="1" selected="0">
            <x v="43"/>
          </reference>
        </references>
      </pivotArea>
    </chartFormat>
    <chartFormat chart="0" format="58" series="1">
      <pivotArea type="data" outline="0" fieldPosition="0">
        <references count="2">
          <reference field="4294967294" count="1" selected="0">
            <x v="0"/>
          </reference>
          <reference field="0" count="1" selected="0">
            <x v="44"/>
          </reference>
        </references>
      </pivotArea>
    </chartFormat>
    <chartFormat chart="0" format="59" series="1">
      <pivotArea type="data" outline="0" fieldPosition="0">
        <references count="2">
          <reference field="4294967294" count="1" selected="0">
            <x v="0"/>
          </reference>
          <reference field="0" count="1" selected="0">
            <x v="45"/>
          </reference>
        </references>
      </pivotArea>
    </chartFormat>
    <chartFormat chart="0" format="60" series="1">
      <pivotArea type="data" outline="0" fieldPosition="0">
        <references count="2">
          <reference field="4294967294" count="1" selected="0">
            <x v="0"/>
          </reference>
          <reference field="0" count="1" selected="0">
            <x v="46"/>
          </reference>
        </references>
      </pivotArea>
    </chartFormat>
    <chartFormat chart="0" format="61" series="1">
      <pivotArea type="data" outline="0" fieldPosition="0">
        <references count="2">
          <reference field="4294967294" count="1" selected="0">
            <x v="0"/>
          </reference>
          <reference field="0" count="1" selected="0">
            <x v="47"/>
          </reference>
        </references>
      </pivotArea>
    </chartFormat>
    <chartFormat chart="0" format="62" series="1">
      <pivotArea type="data" outline="0" fieldPosition="0">
        <references count="2">
          <reference field="4294967294" count="1" selected="0">
            <x v="0"/>
          </reference>
          <reference field="0" count="1" selected="0">
            <x v="48"/>
          </reference>
        </references>
      </pivotArea>
    </chartFormat>
    <chartFormat chart="0" format="63" series="1">
      <pivotArea type="data" outline="0" fieldPosition="0">
        <references count="2">
          <reference field="4294967294" count="1" selected="0">
            <x v="0"/>
          </reference>
          <reference field="0" count="1" selected="0">
            <x v="49"/>
          </reference>
        </references>
      </pivotArea>
    </chartFormat>
    <chartFormat chart="0" format="64" series="1">
      <pivotArea type="data" outline="0" fieldPosition="0">
        <references count="2">
          <reference field="4294967294" count="1" selected="0">
            <x v="0"/>
          </reference>
          <reference field="0" count="1" selected="0">
            <x v="50"/>
          </reference>
        </references>
      </pivotArea>
    </chartFormat>
    <chartFormat chart="0" format="65" series="1">
      <pivotArea type="data" outline="0" fieldPosition="0">
        <references count="2">
          <reference field="4294967294" count="1" selected="0">
            <x v="0"/>
          </reference>
          <reference field="0" count="1" selected="0">
            <x v="51"/>
          </reference>
        </references>
      </pivotArea>
    </chartFormat>
    <chartFormat chart="0" format="66" series="1">
      <pivotArea type="data" outline="0" fieldPosition="0">
        <references count="2">
          <reference field="4294967294" count="1" selected="0">
            <x v="0"/>
          </reference>
          <reference field="0" count="1" selected="0">
            <x v="52"/>
          </reference>
        </references>
      </pivotArea>
    </chartFormat>
    <chartFormat chart="0" format="67" series="1">
      <pivotArea type="data" outline="0" fieldPosition="0">
        <references count="2">
          <reference field="4294967294" count="1" selected="0">
            <x v="0"/>
          </reference>
          <reference field="0" count="1" selected="0">
            <x v="53"/>
          </reference>
        </references>
      </pivotArea>
    </chartFormat>
    <chartFormat chart="0" format="68" series="1">
      <pivotArea type="data" outline="0" fieldPosition="0">
        <references count="2">
          <reference field="4294967294" count="1" selected="0">
            <x v="0"/>
          </reference>
          <reference field="0" count="1" selected="0">
            <x v="54"/>
          </reference>
        </references>
      </pivotArea>
    </chartFormat>
    <chartFormat chart="0" format="69" series="1">
      <pivotArea type="data" outline="0" fieldPosition="0">
        <references count="2">
          <reference field="4294967294" count="1" selected="0">
            <x v="0"/>
          </reference>
          <reference field="0" count="1" selected="0">
            <x v="55"/>
          </reference>
        </references>
      </pivotArea>
    </chartFormat>
    <chartFormat chart="0" format="70" series="1">
      <pivotArea type="data" outline="0" fieldPosition="0">
        <references count="2">
          <reference field="4294967294" count="1" selected="0">
            <x v="0"/>
          </reference>
          <reference field="0" count="1" selected="0">
            <x v="56"/>
          </reference>
        </references>
      </pivotArea>
    </chartFormat>
    <chartFormat chart="0" format="71" series="1">
      <pivotArea type="data" outline="0" fieldPosition="0">
        <references count="2">
          <reference field="4294967294" count="1" selected="0">
            <x v="0"/>
          </reference>
          <reference field="0" count="1" selected="0">
            <x v="57"/>
          </reference>
        </references>
      </pivotArea>
    </chartFormat>
    <chartFormat chart="0" format="72" series="1">
      <pivotArea type="data" outline="0" fieldPosition="0">
        <references count="2">
          <reference field="4294967294" count="1" selected="0">
            <x v="0"/>
          </reference>
          <reference field="0" count="1" selected="0">
            <x v="58"/>
          </reference>
        </references>
      </pivotArea>
    </chartFormat>
    <chartFormat chart="24" format="73" series="1">
      <pivotArea type="data" outline="0" fieldPosition="0">
        <references count="2">
          <reference field="4294967294" count="1" selected="0">
            <x v="0"/>
          </reference>
          <reference field="0" count="1" selected="0">
            <x v="6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Datenschnitt_Zeile" sourceName="Zeile">
  <pivotTables>
    <pivotTable tabId="14" name="PivotTable18"/>
  </pivotTables>
  <data>
    <tabular pivotCacheId="1">
      <items count="189">
        <i x="0"/>
        <i x="1"/>
        <i x="2"/>
        <i x="3"/>
        <i x="4"/>
        <i x="5"/>
        <i x="6"/>
        <i x="7"/>
        <i x="8"/>
        <i x="9"/>
        <i x="11"/>
        <i x="12"/>
        <i x="13"/>
        <i x="14"/>
        <i x="15"/>
        <i x="16"/>
        <i x="17"/>
        <i x="18"/>
        <i x="19"/>
        <i x="20"/>
        <i x="21"/>
        <i x="22"/>
        <i x="23"/>
        <i x="24"/>
        <i x="25"/>
        <i x="26"/>
        <i x="27"/>
        <i x="28"/>
        <i x="29"/>
        <i x="30"/>
        <i x="31"/>
        <i x="32"/>
        <i x="33"/>
        <i x="34"/>
        <i x="35"/>
        <i x="36"/>
        <i x="39"/>
        <i x="40"/>
        <i x="41"/>
        <i x="42"/>
        <i x="43"/>
        <i x="37"/>
        <i x="44"/>
        <i x="45"/>
        <i x="46"/>
        <i x="47"/>
        <i x="48"/>
        <i x="49"/>
        <i x="50"/>
        <i x="51"/>
        <i x="52"/>
        <i x="53"/>
        <i x="54"/>
        <i x="55"/>
        <i x="56"/>
        <i x="57"/>
        <i x="99"/>
        <i x="58"/>
        <i x="60"/>
        <i x="61" s="1"/>
        <i x="62"/>
        <i x="63"/>
        <i x="64"/>
        <i x="65"/>
        <i x="66"/>
        <i x="67"/>
        <i x="68"/>
        <i x="69"/>
        <i x="70"/>
        <i x="71"/>
        <i x="72"/>
        <i x="73"/>
        <i x="74"/>
        <i x="75"/>
        <i x="77"/>
        <i x="78"/>
        <i x="76"/>
        <i x="79"/>
        <i x="80"/>
        <i x="81"/>
        <i x="82"/>
        <i x="83"/>
        <i x="84"/>
        <i x="85"/>
        <i x="86"/>
        <i x="87"/>
        <i x="88"/>
        <i x="89"/>
        <i x="90"/>
        <i x="91"/>
        <i x="92"/>
        <i x="93"/>
        <i x="94"/>
        <i x="95"/>
        <i x="96"/>
        <i x="97"/>
        <i x="98"/>
        <i x="100"/>
        <i x="101"/>
        <i x="102"/>
        <i x="103"/>
        <i x="104"/>
        <i x="105"/>
        <i x="106"/>
        <i x="107"/>
        <i x="108"/>
        <i x="109"/>
        <i x="110"/>
        <i x="111"/>
        <i x="112"/>
        <i x="113"/>
        <i x="114"/>
        <i x="115"/>
        <i x="116"/>
        <i x="117"/>
        <i x="118"/>
        <i x="119"/>
        <i x="120"/>
        <i x="121"/>
        <i x="122"/>
        <i x="123"/>
        <i x="124"/>
        <i x="125"/>
        <i x="126"/>
        <i x="127"/>
        <i x="128"/>
        <i x="129"/>
        <i x="130"/>
        <i x="131"/>
        <i x="132"/>
        <i x="133"/>
        <i x="134"/>
        <i x="135"/>
        <i x="38"/>
        <i x="136"/>
        <i x="137"/>
        <i x="138"/>
        <i x="139"/>
        <i x="140"/>
        <i x="141"/>
        <i x="142"/>
        <i x="143"/>
        <i x="144"/>
        <i x="145"/>
        <i x="146"/>
        <i x="147"/>
        <i x="148"/>
        <i x="149"/>
        <i x="150"/>
        <i x="151"/>
        <i x="152"/>
        <i x="153"/>
        <i x="154"/>
        <i x="155"/>
        <i x="156"/>
        <i x="157"/>
        <i x="158"/>
        <i x="159"/>
        <i x="160"/>
        <i x="161"/>
        <i x="162"/>
        <i x="163"/>
        <i x="164"/>
        <i x="165"/>
        <i x="166"/>
        <i x="167"/>
        <i x="10"/>
        <i x="59"/>
        <i x="168"/>
        <i x="169"/>
        <i x="170"/>
        <i x="171"/>
        <i x="172"/>
        <i x="173"/>
        <i x="174"/>
        <i x="175"/>
        <i x="176"/>
        <i x="177"/>
        <i x="178"/>
        <i x="179"/>
        <i x="180"/>
        <i x="181"/>
        <i x="182"/>
        <i x="183"/>
        <i x="184"/>
        <i x="185"/>
        <i x="186"/>
        <i x="187"/>
        <i x="188"/>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Country" cache="Datenschnitt_Zeile" caption="Country" startItem="36" columnCount="3" rowHeight="241300"/>
</slicers>
</file>

<file path=xl/tables/table1.xml><?xml version="1.0" encoding="utf-8"?>
<table xmlns="http://schemas.openxmlformats.org/spreadsheetml/2006/main" id="1" name="MSCI" displayName="MSCI" ref="J5:L88" totalsRowShown="0" headerRowDxfId="5" dataDxfId="4">
  <autoFilter ref="J5:L88"/>
  <tableColumns count="3">
    <tableColumn id="1" name="Regionen A" dataDxfId="3"/>
    <tableColumn id="2" name="Regionen B" dataDxfId="2"/>
    <tableColumn id="3" name="Länder"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B1:AH88"/>
  <sheetViews>
    <sheetView showGridLines="0" tabSelected="1" zoomScaleNormal="100" workbookViewId="0">
      <selection activeCell="D6" sqref="D6"/>
    </sheetView>
  </sheetViews>
  <sheetFormatPr baseColWidth="10" defaultRowHeight="15" outlineLevelCol="1" x14ac:dyDescent="0.25"/>
  <cols>
    <col min="1" max="1" width="3.5703125" customWidth="1"/>
    <col min="2" max="2" width="3.7109375" customWidth="1"/>
    <col min="3" max="3" width="24.28515625" customWidth="1"/>
    <col min="4" max="4" width="10" customWidth="1"/>
    <col min="5" max="5" width="8.140625" customWidth="1"/>
    <col min="6" max="6" width="15.85546875" bestFit="1" customWidth="1"/>
    <col min="7" max="7" width="3.140625" customWidth="1"/>
    <col min="8" max="9" width="16.5703125" customWidth="1"/>
    <col min="10" max="10" width="18.42578125" hidden="1" customWidth="1" outlineLevel="1"/>
    <col min="11" max="11" width="20" hidden="1" customWidth="1" outlineLevel="1"/>
    <col min="12" max="12" width="23.42578125" hidden="1" customWidth="1" outlineLevel="1"/>
    <col min="13" max="13" width="5.5703125" customWidth="1" collapsed="1"/>
    <col min="14" max="17" width="6.7109375" customWidth="1"/>
    <col min="18" max="18" width="5.5703125" customWidth="1"/>
    <col min="19" max="33" width="6.7109375" customWidth="1"/>
    <col min="34" max="34" width="5.5703125" customWidth="1"/>
    <col min="35" max="40" width="6.7109375" customWidth="1"/>
    <col min="41" max="41" width="5.5703125" customWidth="1"/>
    <col min="42" max="45" width="6.7109375" customWidth="1"/>
    <col min="46" max="46" width="5.5703125" customWidth="1"/>
    <col min="47" max="51" width="6.7109375" customWidth="1"/>
    <col min="52" max="53" width="5.5703125" customWidth="1"/>
    <col min="54" max="56" width="6.7109375" customWidth="1"/>
    <col min="57" max="109" width="7.85546875" customWidth="1"/>
    <col min="110" max="110" width="6.7109375" customWidth="1"/>
    <col min="111" max="124" width="7.85546875" customWidth="1"/>
    <col min="125" max="125" width="6.7109375" customWidth="1"/>
    <col min="126" max="129" width="7.85546875" customWidth="1"/>
    <col min="130" max="131" width="9" customWidth="1"/>
    <col min="132" max="132" width="7.85546875" customWidth="1"/>
    <col min="133" max="138" width="9" customWidth="1"/>
    <col min="139" max="139" width="7.85546875" customWidth="1"/>
    <col min="140" max="140" width="9" customWidth="1"/>
    <col min="141" max="141" width="7.85546875" customWidth="1"/>
    <col min="142" max="146" width="9" customWidth="1"/>
    <col min="147" max="147" width="7.85546875" customWidth="1"/>
    <col min="148" max="158" width="9" customWidth="1"/>
    <col min="159" max="159" width="6.7109375" customWidth="1"/>
    <col min="160" max="162" width="9" customWidth="1"/>
    <col min="163" max="163" width="7.85546875" customWidth="1"/>
    <col min="164" max="172" width="9" customWidth="1"/>
    <col min="173" max="174" width="7.85546875" customWidth="1"/>
    <col min="175" max="176" width="9" customWidth="1"/>
    <col min="177" max="188" width="10.140625" customWidth="1"/>
    <col min="189" max="189" width="9" customWidth="1"/>
    <col min="190" max="191" width="10.140625" customWidth="1"/>
    <col min="192" max="192" width="4.140625" customWidth="1"/>
    <col min="193" max="193" width="15.5703125" bestFit="1" customWidth="1"/>
  </cols>
  <sheetData>
    <row r="1" spans="2:34" ht="8.25" customHeight="1" x14ac:dyDescent="0.25"/>
    <row r="2" spans="2:34" x14ac:dyDescent="0.25">
      <c r="B2" s="37" t="s">
        <v>210</v>
      </c>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row>
    <row r="3" spans="2:34" x14ac:dyDescent="0.25">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row>
    <row r="5" spans="2:34" x14ac:dyDescent="0.25">
      <c r="B5" s="16"/>
      <c r="C5" s="17"/>
      <c r="D5" s="17"/>
      <c r="E5" s="17"/>
      <c r="F5" s="17"/>
      <c r="G5" s="18"/>
      <c r="J5" s="5" t="s">
        <v>198</v>
      </c>
      <c r="K5" s="5" t="s">
        <v>199</v>
      </c>
      <c r="L5" s="5" t="s">
        <v>200</v>
      </c>
    </row>
    <row r="6" spans="2:34" x14ac:dyDescent="0.25">
      <c r="B6" s="19"/>
      <c r="C6" s="20"/>
      <c r="D6" s="21">
        <v>41275</v>
      </c>
      <c r="E6" s="22" t="s">
        <v>204</v>
      </c>
      <c r="F6" s="22" t="s">
        <v>212</v>
      </c>
      <c r="G6" s="23"/>
      <c r="J6" s="4" t="s">
        <v>195</v>
      </c>
      <c r="K6" s="4" t="s">
        <v>37</v>
      </c>
      <c r="L6" s="4" t="s">
        <v>4</v>
      </c>
    </row>
    <row r="7" spans="2:34" x14ac:dyDescent="0.25">
      <c r="B7" s="19"/>
      <c r="C7" s="10" t="s">
        <v>195</v>
      </c>
      <c r="D7" s="24">
        <f>MATCH(D6,Raw_data!A1:AS1,0)</f>
        <v>38</v>
      </c>
      <c r="E7" s="20"/>
      <c r="F7" s="25"/>
      <c r="G7" s="26"/>
      <c r="J7" s="4" t="s">
        <v>195</v>
      </c>
      <c r="K7" s="4" t="s">
        <v>37</v>
      </c>
      <c r="L7" s="4" t="s">
        <v>36</v>
      </c>
    </row>
    <row r="8" spans="2:34" x14ac:dyDescent="0.25">
      <c r="B8" s="19"/>
      <c r="C8" s="27" t="s">
        <v>37</v>
      </c>
      <c r="D8" s="28">
        <f ca="1">SUMIFS((OFFSET(Raw_data!$A$2:$A$190,0,$D$7-1)),Raw_data!$A$2:$A$190,C7,Raw_data!$B$2:$B$190,C8)</f>
        <v>18594.819</v>
      </c>
      <c r="E8" s="25">
        <f ca="1">D8/$D$25</f>
        <v>0.24892912246201776</v>
      </c>
      <c r="F8" s="25">
        <f ca="1">D8/($D$25-$D$24-$D$22)</f>
        <v>0.27518561927963153</v>
      </c>
      <c r="G8" s="26"/>
      <c r="J8" s="4" t="s">
        <v>195</v>
      </c>
      <c r="K8" s="4" t="s">
        <v>38</v>
      </c>
      <c r="L8" s="4" t="s">
        <v>2</v>
      </c>
    </row>
    <row r="9" spans="2:34" x14ac:dyDescent="0.25">
      <c r="B9" s="19"/>
      <c r="C9" s="27" t="s">
        <v>38</v>
      </c>
      <c r="D9" s="28">
        <f ca="1">SUMIFS((OFFSET(Raw_data!$A$2:$A$190,0,$D$7-1)),Raw_data!$A$2:$A$190,C7,Raw_data!$B$2:$B$190,C9)</f>
        <v>17238.108</v>
      </c>
      <c r="E9" s="25">
        <f ca="1">D9/$D$25</f>
        <v>0.23076681183858191</v>
      </c>
      <c r="F9" s="25">
        <f t="shared" ref="F9:F16" ca="1" si="0">D9/($D$25-$D$24-$D$22)</f>
        <v>0.25510758804316247</v>
      </c>
      <c r="G9" s="26"/>
      <c r="J9" s="4" t="s">
        <v>195</v>
      </c>
      <c r="K9" s="4" t="s">
        <v>38</v>
      </c>
      <c r="L9" s="4" t="s">
        <v>3</v>
      </c>
    </row>
    <row r="10" spans="2:34" x14ac:dyDescent="0.25">
      <c r="B10" s="19"/>
      <c r="C10" s="27" t="s">
        <v>39</v>
      </c>
      <c r="D10" s="28">
        <f ca="1">SUMIFS((OFFSET(Raw_data!$A$2:$A$190,0,$D$7-1)),Raw_data!$A$2:$A$190,C7,Raw_data!$B$2:$B$190,C10)</f>
        <v>7157.9959999999992</v>
      </c>
      <c r="E10" s="25">
        <f ca="1">D10/$D$25</f>
        <v>9.5824200432745976E-2</v>
      </c>
      <c r="F10" s="25">
        <f t="shared" ca="1" si="0"/>
        <v>0.10593152652150715</v>
      </c>
      <c r="G10" s="26"/>
      <c r="J10" s="4" t="s">
        <v>195</v>
      </c>
      <c r="K10" s="4" t="s">
        <v>38</v>
      </c>
      <c r="L10" s="4" t="s">
        <v>7</v>
      </c>
    </row>
    <row r="11" spans="2:34" x14ac:dyDescent="0.25">
      <c r="B11" s="19"/>
      <c r="C11" s="20"/>
      <c r="D11" s="29">
        <f ca="1">SUM(D8:D10)</f>
        <v>42990.922999999995</v>
      </c>
      <c r="E11" s="30">
        <f ca="1">D11/$D$25</f>
        <v>0.57552013473334562</v>
      </c>
      <c r="F11" s="30">
        <f t="shared" ca="1" si="0"/>
        <v>0.63622473384430112</v>
      </c>
      <c r="G11" s="31"/>
      <c r="J11" s="4" t="s">
        <v>195</v>
      </c>
      <c r="K11" s="4" t="s">
        <v>38</v>
      </c>
      <c r="L11" s="4" t="s">
        <v>9</v>
      </c>
    </row>
    <row r="12" spans="2:34" x14ac:dyDescent="0.25">
      <c r="B12" s="19"/>
      <c r="C12" s="10" t="s">
        <v>197</v>
      </c>
      <c r="D12" s="28"/>
      <c r="E12" s="25"/>
      <c r="F12" s="30"/>
      <c r="G12" s="31"/>
      <c r="J12" s="4" t="s">
        <v>195</v>
      </c>
      <c r="K12" s="4" t="s">
        <v>38</v>
      </c>
      <c r="L12" s="4" t="s">
        <v>10</v>
      </c>
    </row>
    <row r="13" spans="2:34" x14ac:dyDescent="0.25">
      <c r="B13" s="19"/>
      <c r="C13" s="27" t="s">
        <v>37</v>
      </c>
      <c r="D13" s="28">
        <f ca="1">SUMIFS((OFFSET(Raw_data!$A$2:$A$190,0,$D$7-1)),Raw_data!$A$2:$A$190,C12,Raw_data!$B$2:$B$190,C13)</f>
        <v>4364.7539999999999</v>
      </c>
      <c r="E13" s="25">
        <f ca="1">D13/$D$25</f>
        <v>5.8431027641763111E-2</v>
      </c>
      <c r="F13" s="25">
        <f t="shared" ca="1" si="0"/>
        <v>6.4594204035718167E-2</v>
      </c>
      <c r="G13" s="26"/>
      <c r="J13" s="4" t="s">
        <v>195</v>
      </c>
      <c r="K13" s="4" t="s">
        <v>38</v>
      </c>
      <c r="L13" s="4" t="s">
        <v>11</v>
      </c>
    </row>
    <row r="14" spans="2:34" x14ac:dyDescent="0.25">
      <c r="B14" s="19"/>
      <c r="C14" s="27" t="s">
        <v>196</v>
      </c>
      <c r="D14" s="28">
        <f ca="1">SUMIFS((OFFSET(Raw_data!$A$2:$A$190,0,$D$7-1)),Raw_data!$A$2:$A$190,C12,Raw_data!$B$2:$B$190,C14)</f>
        <v>14982.244999999999</v>
      </c>
      <c r="E14" s="25">
        <f ca="1">D14/$D$25</f>
        <v>0.20056753982713965</v>
      </c>
      <c r="F14" s="25">
        <f t="shared" ca="1" si="0"/>
        <v>0.22172296318260279</v>
      </c>
      <c r="G14" s="26"/>
      <c r="J14" s="4" t="s">
        <v>195</v>
      </c>
      <c r="K14" s="4" t="s">
        <v>38</v>
      </c>
      <c r="L14" s="4" t="s">
        <v>15</v>
      </c>
    </row>
    <row r="15" spans="2:34" x14ac:dyDescent="0.25">
      <c r="B15" s="19"/>
      <c r="C15" s="27" t="s">
        <v>38</v>
      </c>
      <c r="D15" s="28">
        <f ca="1">SUMIFS((OFFSET(Raw_data!$A$2:$A$190,0,$D$7-1)),Raw_data!$A$2:$A$190,C12,Raw_data!$B$2:$B$190,C15)</f>
        <v>5233.9920000000002</v>
      </c>
      <c r="E15" s="25">
        <f ca="1">D15/$D$25</f>
        <v>7.0067529860506919E-2</v>
      </c>
      <c r="F15" s="25">
        <f t="shared" ca="1" si="0"/>
        <v>7.7458098937378053E-2</v>
      </c>
      <c r="G15" s="26"/>
      <c r="J15" s="4" t="s">
        <v>195</v>
      </c>
      <c r="K15" s="4" t="s">
        <v>38</v>
      </c>
      <c r="L15" s="4" t="s">
        <v>16</v>
      </c>
    </row>
    <row r="16" spans="2:34" x14ac:dyDescent="0.25">
      <c r="B16" s="19"/>
      <c r="C16" s="20"/>
      <c r="D16" s="29">
        <f ca="1">SUM(D13:D15)</f>
        <v>24580.991000000002</v>
      </c>
      <c r="E16" s="30">
        <f ca="1">D16/$D$25</f>
        <v>0.32906609732940972</v>
      </c>
      <c r="F16" s="30">
        <f t="shared" ca="1" si="0"/>
        <v>0.36377526615569905</v>
      </c>
      <c r="G16" s="31"/>
      <c r="J16" s="4" t="s">
        <v>195</v>
      </c>
      <c r="K16" s="4" t="s">
        <v>38</v>
      </c>
      <c r="L16" s="4" t="s">
        <v>17</v>
      </c>
    </row>
    <row r="17" spans="2:12" x14ac:dyDescent="0.25">
      <c r="B17" s="19"/>
      <c r="C17" s="10" t="s">
        <v>205</v>
      </c>
      <c r="D17" s="28"/>
      <c r="E17" s="25"/>
      <c r="F17" s="30"/>
      <c r="G17" s="31"/>
      <c r="J17" s="4" t="s">
        <v>195</v>
      </c>
      <c r="K17" s="4" t="s">
        <v>38</v>
      </c>
      <c r="L17" s="4" t="s">
        <v>23</v>
      </c>
    </row>
    <row r="18" spans="2:12" x14ac:dyDescent="0.25">
      <c r="B18" s="19"/>
      <c r="C18" s="27" t="s">
        <v>37</v>
      </c>
      <c r="D18" s="28">
        <f ca="1">SUMIFS((OFFSET(Raw_data!$A$2:$A$190,0,$D$7-1)),Raw_data!$A$2:$A$190,C17,Raw_data!$B$2:$B$190,C18)</f>
        <v>652.20300000000009</v>
      </c>
      <c r="E18" s="25">
        <f ca="1">D18/$D$25</f>
        <v>8.7310513996987759E-3</v>
      </c>
      <c r="F18" s="25"/>
      <c r="G18" s="26"/>
      <c r="J18" s="4"/>
      <c r="K18" s="4"/>
      <c r="L18" s="4"/>
    </row>
    <row r="19" spans="2:12" x14ac:dyDescent="0.25">
      <c r="B19" s="19"/>
      <c r="C19" s="27" t="s">
        <v>196</v>
      </c>
      <c r="D19" s="28">
        <f ca="1">SUMIFS((OFFSET(Raw_data!$A$2:$A$190,0,$D$7-1)),Raw_data!$A$2:$A$190,C17,Raw_data!$B$2:$B$190,C19)</f>
        <v>631.80700000000002</v>
      </c>
      <c r="E19" s="25">
        <f ca="1">D19/$D$25</f>
        <v>8.4580098400183438E-3</v>
      </c>
      <c r="F19" s="25"/>
      <c r="G19" s="26"/>
      <c r="J19" s="4"/>
      <c r="K19" s="4"/>
      <c r="L19" s="4"/>
    </row>
    <row r="20" spans="2:12" x14ac:dyDescent="0.25">
      <c r="B20" s="19"/>
      <c r="C20" s="27" t="s">
        <v>38</v>
      </c>
      <c r="D20" s="28">
        <f ca="1">SUMIFS((OFFSET(Raw_data!$A$2:$A$190,0,$D$7-1)),Raw_data!$A$2:$A$190,C17,Raw_data!$B$2:$B$190,C20)</f>
        <v>2002.326</v>
      </c>
      <c r="E20" s="25">
        <f ca="1">D20/$D$25</f>
        <v>2.6805168367752447E-2</v>
      </c>
      <c r="F20" s="25"/>
      <c r="G20" s="26"/>
      <c r="J20" s="4"/>
      <c r="K20" s="4"/>
      <c r="L20" s="4"/>
    </row>
    <row r="21" spans="2:12" x14ac:dyDescent="0.25">
      <c r="B21" s="19"/>
      <c r="C21" s="27" t="s">
        <v>206</v>
      </c>
      <c r="D21" s="28">
        <f ca="1">SUMIFS((OFFSET(Raw_data!$A$2:$A$190,0,$D$7-1)),Raw_data!$A$2:$A$190,C17,Raw_data!$B$2:$B$190,C21)</f>
        <v>815.40100000000007</v>
      </c>
      <c r="E21" s="25">
        <f ca="1">D21/$D$25</f>
        <v>1.0915785487594785E-2</v>
      </c>
      <c r="F21" s="25"/>
      <c r="G21" s="26"/>
      <c r="J21" s="4"/>
      <c r="K21" s="4"/>
      <c r="L21" s="4"/>
    </row>
    <row r="22" spans="2:12" x14ac:dyDescent="0.25">
      <c r="B22" s="19"/>
      <c r="C22" s="20"/>
      <c r="D22" s="29">
        <f ca="1">SUM(D18:D21)</f>
        <v>4101.7370000000001</v>
      </c>
      <c r="E22" s="30">
        <f ca="1">D22/$D$25</f>
        <v>5.4910015095064352E-2</v>
      </c>
      <c r="F22" s="30"/>
      <c r="G22" s="31"/>
      <c r="J22" s="4"/>
      <c r="K22" s="4"/>
      <c r="L22" s="4"/>
    </row>
    <row r="23" spans="2:12" ht="7.5" customHeight="1" x14ac:dyDescent="0.25">
      <c r="B23" s="19"/>
      <c r="C23" s="20"/>
      <c r="D23" s="20"/>
      <c r="E23" s="25"/>
      <c r="F23" s="20"/>
      <c r="G23" s="32"/>
      <c r="J23" s="4"/>
      <c r="K23" s="4"/>
      <c r="L23" s="4"/>
    </row>
    <row r="24" spans="2:12" x14ac:dyDescent="0.25">
      <c r="B24" s="19"/>
      <c r="C24" s="10" t="s">
        <v>202</v>
      </c>
      <c r="D24" s="29">
        <f ca="1">SUMIFS((OFFSET(Raw_data!$A$2:$A$190,0,$D$7-1)),Raw_data!$A$2:$A$190,C24)</f>
        <v>3025.6000000000004</v>
      </c>
      <c r="E24" s="25">
        <f ca="1">D24/$D$25</f>
        <v>4.0503752842180447E-2</v>
      </c>
      <c r="F24" s="25"/>
      <c r="G24" s="26"/>
      <c r="J24" s="4" t="s">
        <v>195</v>
      </c>
      <c r="K24" s="4" t="s">
        <v>38</v>
      </c>
      <c r="L24" s="4" t="s">
        <v>25</v>
      </c>
    </row>
    <row r="25" spans="2:12" x14ac:dyDescent="0.25">
      <c r="B25" s="19"/>
      <c r="C25" s="20"/>
      <c r="D25" s="33">
        <f ca="1">D11+D16+D24+D22</f>
        <v>74699.250999999989</v>
      </c>
      <c r="E25" s="30">
        <f ca="1">D25/$D$25</f>
        <v>1</v>
      </c>
      <c r="F25" s="25">
        <f ca="1">F11+F16</f>
        <v>1.0000000000000002</v>
      </c>
      <c r="G25" s="26"/>
      <c r="J25" s="4" t="s">
        <v>195</v>
      </c>
      <c r="K25" s="4" t="s">
        <v>38</v>
      </c>
      <c r="L25" s="4" t="s">
        <v>26</v>
      </c>
    </row>
    <row r="26" spans="2:12" x14ac:dyDescent="0.25">
      <c r="B26" s="34"/>
      <c r="C26" s="35"/>
      <c r="D26" s="35"/>
      <c r="E26" s="35"/>
      <c r="F26" s="35"/>
      <c r="G26" s="36"/>
      <c r="J26" s="4" t="s">
        <v>195</v>
      </c>
      <c r="K26" s="4" t="s">
        <v>38</v>
      </c>
      <c r="L26" s="4" t="s">
        <v>31</v>
      </c>
    </row>
    <row r="27" spans="2:12" x14ac:dyDescent="0.25">
      <c r="B27" s="4"/>
      <c r="J27" s="4" t="s">
        <v>195</v>
      </c>
      <c r="K27" s="4" t="s">
        <v>38</v>
      </c>
      <c r="L27" s="4" t="s">
        <v>32</v>
      </c>
    </row>
    <row r="28" spans="2:12" x14ac:dyDescent="0.25">
      <c r="B28" s="4"/>
      <c r="J28" s="4" t="s">
        <v>195</v>
      </c>
      <c r="K28" s="4" t="s">
        <v>38</v>
      </c>
      <c r="L28" s="4" t="s">
        <v>33</v>
      </c>
    </row>
    <row r="29" spans="2:12" x14ac:dyDescent="0.25">
      <c r="B29" s="4"/>
      <c r="J29" s="4" t="s">
        <v>195</v>
      </c>
      <c r="K29" s="4" t="s">
        <v>38</v>
      </c>
      <c r="L29" s="4" t="s">
        <v>35</v>
      </c>
    </row>
    <row r="30" spans="2:12" x14ac:dyDescent="0.25">
      <c r="B30" s="4"/>
      <c r="J30" s="4" t="s">
        <v>195</v>
      </c>
      <c r="K30" s="4" t="s">
        <v>39</v>
      </c>
      <c r="L30" s="4" t="s">
        <v>1</v>
      </c>
    </row>
    <row r="31" spans="2:12" x14ac:dyDescent="0.25">
      <c r="B31" s="4"/>
      <c r="J31" s="4" t="s">
        <v>195</v>
      </c>
      <c r="K31" s="4" t="s">
        <v>39</v>
      </c>
      <c r="L31" s="4" t="s">
        <v>13</v>
      </c>
    </row>
    <row r="32" spans="2:12" x14ac:dyDescent="0.25">
      <c r="B32" s="4"/>
      <c r="C32" s="3"/>
      <c r="D32" s="12"/>
      <c r="E32" s="12"/>
      <c r="F32" s="12"/>
      <c r="G32" s="12"/>
      <c r="H32" s="12"/>
      <c r="I32" s="12"/>
      <c r="J32" s="4" t="s">
        <v>195</v>
      </c>
      <c r="K32" s="4" t="s">
        <v>39</v>
      </c>
      <c r="L32" s="4" t="s">
        <v>18</v>
      </c>
    </row>
    <row r="33" spans="2:12" x14ac:dyDescent="0.25">
      <c r="B33" s="4"/>
      <c r="C33" s="9"/>
      <c r="D33" s="12"/>
      <c r="E33" s="12"/>
      <c r="F33" s="12"/>
      <c r="G33" s="12"/>
      <c r="H33" s="12"/>
      <c r="I33" s="12"/>
      <c r="J33" s="4" t="s">
        <v>195</v>
      </c>
      <c r="K33" s="4" t="s">
        <v>39</v>
      </c>
      <c r="L33" s="4" t="s">
        <v>24</v>
      </c>
    </row>
    <row r="34" spans="2:12" x14ac:dyDescent="0.25">
      <c r="B34" s="4"/>
      <c r="C34" s="9"/>
      <c r="D34" s="12"/>
      <c r="E34" s="12"/>
      <c r="F34" s="12"/>
      <c r="G34" s="12"/>
      <c r="H34" s="12"/>
      <c r="I34" s="12"/>
      <c r="J34" s="4" t="s">
        <v>195</v>
      </c>
      <c r="K34" s="4" t="s">
        <v>39</v>
      </c>
      <c r="L34" s="4" t="s">
        <v>28</v>
      </c>
    </row>
    <row r="35" spans="2:12" x14ac:dyDescent="0.25">
      <c r="B35" s="4"/>
      <c r="C35" s="9"/>
      <c r="D35" s="12"/>
      <c r="E35" s="12"/>
      <c r="F35" s="12"/>
      <c r="G35" s="12"/>
      <c r="H35" s="12"/>
      <c r="I35" s="12"/>
      <c r="J35" s="4" t="s">
        <v>197</v>
      </c>
      <c r="K35" s="4" t="s">
        <v>37</v>
      </c>
      <c r="L35" s="4" t="s">
        <v>61</v>
      </c>
    </row>
    <row r="36" spans="2:12" x14ac:dyDescent="0.25">
      <c r="B36" s="4"/>
      <c r="C36" s="3"/>
      <c r="D36" s="12"/>
      <c r="E36" s="12"/>
      <c r="F36" s="12"/>
      <c r="G36" s="12"/>
      <c r="H36" s="12"/>
      <c r="I36" s="12"/>
      <c r="J36" s="4" t="s">
        <v>197</v>
      </c>
      <c r="K36" s="4" t="s">
        <v>37</v>
      </c>
      <c r="L36" s="4" t="s">
        <v>71</v>
      </c>
    </row>
    <row r="37" spans="2:12" x14ac:dyDescent="0.25">
      <c r="B37" s="4"/>
      <c r="C37" s="9"/>
      <c r="D37" s="12"/>
      <c r="E37" s="12"/>
      <c r="F37" s="12"/>
      <c r="G37" s="12"/>
      <c r="H37" s="12"/>
      <c r="I37" s="12"/>
      <c r="J37" s="4" t="s">
        <v>197</v>
      </c>
      <c r="K37" s="4" t="s">
        <v>37</v>
      </c>
      <c r="L37" s="4" t="s">
        <v>73</v>
      </c>
    </row>
    <row r="38" spans="2:12" x14ac:dyDescent="0.25">
      <c r="B38" s="4"/>
      <c r="C38" s="9"/>
      <c r="D38" s="12"/>
      <c r="E38" s="12"/>
      <c r="F38" s="12"/>
      <c r="G38" s="12"/>
      <c r="H38" s="12"/>
      <c r="I38" s="12"/>
      <c r="J38" s="4" t="s">
        <v>197</v>
      </c>
      <c r="K38" s="4" t="s">
        <v>37</v>
      </c>
      <c r="L38" s="4" t="s">
        <v>129</v>
      </c>
    </row>
    <row r="39" spans="2:12" x14ac:dyDescent="0.25">
      <c r="B39" s="4"/>
      <c r="C39" s="9"/>
      <c r="D39" s="12"/>
      <c r="E39" s="12"/>
      <c r="F39" s="12"/>
      <c r="G39" s="12"/>
      <c r="H39" s="12"/>
      <c r="I39" s="12"/>
      <c r="J39" s="4" t="s">
        <v>197</v>
      </c>
      <c r="K39" s="4" t="s">
        <v>37</v>
      </c>
      <c r="L39" s="4" t="s">
        <v>148</v>
      </c>
    </row>
    <row r="40" spans="2:12" x14ac:dyDescent="0.25">
      <c r="B40" s="4"/>
      <c r="C40" s="3"/>
      <c r="D40" s="12"/>
      <c r="E40" s="12"/>
      <c r="F40" s="12"/>
      <c r="G40" s="12"/>
      <c r="H40" s="12"/>
      <c r="I40" s="12"/>
      <c r="J40" s="4" t="s">
        <v>197</v>
      </c>
      <c r="K40" s="4" t="s">
        <v>196</v>
      </c>
      <c r="L40" s="4" t="s">
        <v>72</v>
      </c>
    </row>
    <row r="41" spans="2:12" x14ac:dyDescent="0.25">
      <c r="B41" s="4"/>
      <c r="C41" s="3"/>
      <c r="D41" s="12"/>
      <c r="E41" s="1"/>
      <c r="F41" s="1"/>
      <c r="G41" s="1"/>
      <c r="H41" s="1"/>
      <c r="I41" s="1"/>
      <c r="J41" s="4" t="s">
        <v>197</v>
      </c>
      <c r="K41" s="4" t="s">
        <v>196</v>
      </c>
      <c r="L41" s="4" t="s">
        <v>102</v>
      </c>
    </row>
    <row r="42" spans="2:12" x14ac:dyDescent="0.25">
      <c r="B42" s="4"/>
      <c r="J42" s="4" t="s">
        <v>197</v>
      </c>
      <c r="K42" s="4" t="s">
        <v>196</v>
      </c>
      <c r="L42" s="4" t="s">
        <v>103</v>
      </c>
    </row>
    <row r="43" spans="2:12" x14ac:dyDescent="0.25">
      <c r="B43" s="4"/>
      <c r="J43" s="4" t="s">
        <v>197</v>
      </c>
      <c r="K43" s="4" t="s">
        <v>196</v>
      </c>
      <c r="L43" s="4" t="s">
        <v>19</v>
      </c>
    </row>
    <row r="44" spans="2:12" x14ac:dyDescent="0.25">
      <c r="B44" s="4"/>
      <c r="J44" s="4" t="s">
        <v>197</v>
      </c>
      <c r="K44" s="4" t="s">
        <v>196</v>
      </c>
      <c r="L44" s="4" t="s">
        <v>123</v>
      </c>
    </row>
    <row r="45" spans="2:12" x14ac:dyDescent="0.25">
      <c r="B45" s="4"/>
      <c r="J45" s="4" t="s">
        <v>197</v>
      </c>
      <c r="K45" s="4" t="s">
        <v>196</v>
      </c>
      <c r="L45" s="4" t="s">
        <v>149</v>
      </c>
    </row>
    <row r="46" spans="2:12" x14ac:dyDescent="0.25">
      <c r="B46" s="4"/>
      <c r="J46" s="4" t="s">
        <v>197</v>
      </c>
      <c r="K46" s="4" t="s">
        <v>196</v>
      </c>
      <c r="L46" s="4" t="s">
        <v>34</v>
      </c>
    </row>
    <row r="47" spans="2:12" x14ac:dyDescent="0.25">
      <c r="B47" s="4"/>
      <c r="J47" s="4" t="s">
        <v>197</v>
      </c>
      <c r="K47" s="4" t="s">
        <v>196</v>
      </c>
      <c r="L47" s="4" t="s">
        <v>175</v>
      </c>
    </row>
    <row r="48" spans="2:12" x14ac:dyDescent="0.25">
      <c r="B48" s="4"/>
      <c r="J48" s="4" t="s">
        <v>197</v>
      </c>
      <c r="K48" s="4" t="s">
        <v>38</v>
      </c>
      <c r="L48" s="4" t="s">
        <v>6</v>
      </c>
    </row>
    <row r="49" spans="2:12" x14ac:dyDescent="0.25">
      <c r="B49" s="4"/>
      <c r="J49" s="4" t="s">
        <v>197</v>
      </c>
      <c r="K49" s="4" t="s">
        <v>38</v>
      </c>
      <c r="L49" s="4" t="s">
        <v>84</v>
      </c>
    </row>
    <row r="50" spans="2:12" x14ac:dyDescent="0.25">
      <c r="B50" s="4"/>
      <c r="J50" s="4" t="s">
        <v>197</v>
      </c>
      <c r="K50" s="4" t="s">
        <v>38</v>
      </c>
      <c r="L50" s="4" t="s">
        <v>12</v>
      </c>
    </row>
    <row r="51" spans="2:12" x14ac:dyDescent="0.25">
      <c r="B51" s="4"/>
      <c r="J51" s="4" t="s">
        <v>197</v>
      </c>
      <c r="K51" s="4" t="s">
        <v>38</v>
      </c>
      <c r="L51" s="4" t="s">
        <v>101</v>
      </c>
    </row>
    <row r="52" spans="2:12" x14ac:dyDescent="0.25">
      <c r="B52" s="4"/>
      <c r="J52" s="4" t="s">
        <v>197</v>
      </c>
      <c r="K52" s="4" t="s">
        <v>38</v>
      </c>
      <c r="L52" s="4" t="s">
        <v>150</v>
      </c>
    </row>
    <row r="53" spans="2:12" x14ac:dyDescent="0.25">
      <c r="B53" s="4"/>
      <c r="J53" s="4" t="s">
        <v>197</v>
      </c>
      <c r="K53" s="4" t="s">
        <v>38</v>
      </c>
      <c r="L53" s="4" t="s">
        <v>151</v>
      </c>
    </row>
    <row r="54" spans="2:12" x14ac:dyDescent="0.25">
      <c r="B54" s="4"/>
      <c r="J54" s="4" t="s">
        <v>197</v>
      </c>
      <c r="K54" s="4" t="s">
        <v>38</v>
      </c>
      <c r="L54" s="4" t="s">
        <v>153</v>
      </c>
    </row>
    <row r="55" spans="2:12" x14ac:dyDescent="0.25">
      <c r="B55" s="4"/>
      <c r="J55" s="4" t="s">
        <v>197</v>
      </c>
      <c r="K55" s="4" t="s">
        <v>38</v>
      </c>
      <c r="L55" s="4" t="s">
        <v>163</v>
      </c>
    </row>
    <row r="56" spans="2:12" x14ac:dyDescent="0.25">
      <c r="B56" s="4"/>
      <c r="J56" s="4" t="s">
        <v>197</v>
      </c>
      <c r="K56" s="4" t="s">
        <v>38</v>
      </c>
      <c r="L56" s="4" t="s">
        <v>181</v>
      </c>
    </row>
    <row r="57" spans="2:12" x14ac:dyDescent="0.25">
      <c r="J57" t="s">
        <v>197</v>
      </c>
      <c r="K57" t="s">
        <v>38</v>
      </c>
      <c r="L57" s="4" t="s">
        <v>186</v>
      </c>
    </row>
    <row r="58" spans="2:12" x14ac:dyDescent="0.25">
      <c r="J58" s="4" t="s">
        <v>205</v>
      </c>
      <c r="K58" s="4" t="s">
        <v>37</v>
      </c>
      <c r="L58" s="4" t="s">
        <v>47</v>
      </c>
    </row>
    <row r="59" spans="2:12" x14ac:dyDescent="0.25">
      <c r="J59" s="4" t="s">
        <v>205</v>
      </c>
      <c r="K59" s="4" t="s">
        <v>38</v>
      </c>
      <c r="L59" s="4" t="s">
        <v>51</v>
      </c>
    </row>
    <row r="60" spans="2:12" x14ac:dyDescent="0.25">
      <c r="J60" s="4" t="s">
        <v>205</v>
      </c>
      <c r="K60" s="4" t="s">
        <v>196</v>
      </c>
      <c r="L60" s="4" t="s">
        <v>52</v>
      </c>
    </row>
    <row r="61" spans="2:12" x14ac:dyDescent="0.25">
      <c r="J61" s="4" t="s">
        <v>205</v>
      </c>
      <c r="K61" s="4" t="s">
        <v>38</v>
      </c>
      <c r="L61" s="4" t="s">
        <v>59</v>
      </c>
    </row>
    <row r="62" spans="2:12" x14ac:dyDescent="0.25">
      <c r="J62" s="4" t="s">
        <v>205</v>
      </c>
      <c r="K62" s="4" t="s">
        <v>206</v>
      </c>
      <c r="L62" s="4" t="s">
        <v>60</v>
      </c>
    </row>
    <row r="63" spans="2:12" x14ac:dyDescent="0.25">
      <c r="J63" s="4" t="s">
        <v>205</v>
      </c>
      <c r="K63" s="4" t="s">
        <v>38</v>
      </c>
      <c r="L63" s="4" t="s">
        <v>79</v>
      </c>
    </row>
    <row r="64" spans="2:12" x14ac:dyDescent="0.25">
      <c r="J64" s="4" t="s">
        <v>205</v>
      </c>
      <c r="K64" s="4" t="s">
        <v>38</v>
      </c>
      <c r="L64" s="4" t="s">
        <v>8</v>
      </c>
    </row>
    <row r="65" spans="10:12" x14ac:dyDescent="0.25">
      <c r="J65" s="4" t="s">
        <v>205</v>
      </c>
      <c r="K65" s="4" t="s">
        <v>206</v>
      </c>
      <c r="L65" s="4" t="s">
        <v>93</v>
      </c>
    </row>
    <row r="66" spans="10:12" x14ac:dyDescent="0.25">
      <c r="J66" s="4" t="s">
        <v>205</v>
      </c>
      <c r="K66" s="4" t="s">
        <v>37</v>
      </c>
      <c r="L66" s="4" t="s">
        <v>106</v>
      </c>
    </row>
    <row r="67" spans="10:12" x14ac:dyDescent="0.25">
      <c r="J67" s="4" t="s">
        <v>205</v>
      </c>
      <c r="K67" s="4" t="s">
        <v>38</v>
      </c>
      <c r="L67" s="4" t="s">
        <v>107</v>
      </c>
    </row>
    <row r="68" spans="10:12" x14ac:dyDescent="0.25">
      <c r="J68" s="4" t="s">
        <v>205</v>
      </c>
      <c r="K68" s="4" t="s">
        <v>38</v>
      </c>
      <c r="L68" s="4" t="s">
        <v>108</v>
      </c>
    </row>
    <row r="69" spans="10:12" x14ac:dyDescent="0.25">
      <c r="J69" s="4" t="s">
        <v>205</v>
      </c>
      <c r="K69" s="4" t="s">
        <v>206</v>
      </c>
      <c r="L69" s="4" t="s">
        <v>109</v>
      </c>
    </row>
    <row r="70" spans="10:12" x14ac:dyDescent="0.25">
      <c r="J70" s="4" t="s">
        <v>205</v>
      </c>
      <c r="K70" s="4" t="s">
        <v>38</v>
      </c>
      <c r="L70" s="4" t="s">
        <v>112</v>
      </c>
    </row>
    <row r="71" spans="10:12" x14ac:dyDescent="0.25">
      <c r="J71" s="4" t="s">
        <v>205</v>
      </c>
      <c r="K71" s="4" t="s">
        <v>38</v>
      </c>
      <c r="L71" s="4" t="s">
        <v>115</v>
      </c>
    </row>
    <row r="72" spans="10:12" x14ac:dyDescent="0.25">
      <c r="J72" s="4" t="s">
        <v>205</v>
      </c>
      <c r="K72" s="4" t="s">
        <v>38</v>
      </c>
      <c r="L72" s="4" t="s">
        <v>119</v>
      </c>
    </row>
    <row r="73" spans="10:12" x14ac:dyDescent="0.25">
      <c r="J73" s="4" t="s">
        <v>205</v>
      </c>
      <c r="K73" s="4" t="s">
        <v>206</v>
      </c>
      <c r="L73" s="4" t="s">
        <v>128</v>
      </c>
    </row>
    <row r="74" spans="10:12" x14ac:dyDescent="0.25">
      <c r="J74" s="4" t="s">
        <v>205</v>
      </c>
      <c r="K74" s="4" t="s">
        <v>206</v>
      </c>
      <c r="L74" s="4" t="s">
        <v>134</v>
      </c>
    </row>
    <row r="75" spans="10:12" x14ac:dyDescent="0.25">
      <c r="J75" s="4" t="s">
        <v>205</v>
      </c>
      <c r="K75" s="4" t="s">
        <v>206</v>
      </c>
      <c r="L75" s="4" t="s">
        <v>141</v>
      </c>
    </row>
    <row r="76" spans="10:12" x14ac:dyDescent="0.25">
      <c r="J76" s="4" t="s">
        <v>205</v>
      </c>
      <c r="K76" s="4" t="s">
        <v>38</v>
      </c>
      <c r="L76" s="4" t="s">
        <v>142</v>
      </c>
    </row>
    <row r="77" spans="10:12" x14ac:dyDescent="0.25">
      <c r="J77" s="4" t="s">
        <v>205</v>
      </c>
      <c r="K77" s="4" t="s">
        <v>196</v>
      </c>
      <c r="L77" s="4" t="s">
        <v>143</v>
      </c>
    </row>
    <row r="78" spans="10:12" x14ac:dyDescent="0.25">
      <c r="J78" s="4" t="s">
        <v>205</v>
      </c>
      <c r="K78" s="4" t="s">
        <v>38</v>
      </c>
      <c r="L78" s="4" t="s">
        <v>152</v>
      </c>
    </row>
    <row r="79" spans="10:12" x14ac:dyDescent="0.25">
      <c r="J79" s="4" t="s">
        <v>205</v>
      </c>
      <c r="K79" s="4" t="s">
        <v>38</v>
      </c>
      <c r="L79" s="4" t="s">
        <v>157</v>
      </c>
    </row>
    <row r="80" spans="10:12" x14ac:dyDescent="0.25">
      <c r="J80" s="4" t="s">
        <v>205</v>
      </c>
      <c r="K80" s="4" t="s">
        <v>38</v>
      </c>
      <c r="L80" s="4" t="s">
        <v>159</v>
      </c>
    </row>
    <row r="81" spans="10:12" x14ac:dyDescent="0.25">
      <c r="J81" s="4" t="s">
        <v>205</v>
      </c>
      <c r="K81" s="4" t="s">
        <v>38</v>
      </c>
      <c r="L81" s="4" t="s">
        <v>30</v>
      </c>
    </row>
    <row r="82" spans="10:12" x14ac:dyDescent="0.25">
      <c r="J82" s="4" t="s">
        <v>205</v>
      </c>
      <c r="K82" s="4" t="s">
        <v>196</v>
      </c>
      <c r="L82" s="4" t="s">
        <v>165</v>
      </c>
    </row>
    <row r="83" spans="10:12" x14ac:dyDescent="0.25">
      <c r="J83" s="4" t="s">
        <v>205</v>
      </c>
      <c r="K83" s="4" t="s">
        <v>37</v>
      </c>
      <c r="L83" s="4" t="s">
        <v>179</v>
      </c>
    </row>
    <row r="84" spans="10:12" x14ac:dyDescent="0.25">
      <c r="J84" s="4" t="s">
        <v>205</v>
      </c>
      <c r="K84" s="4" t="s">
        <v>206</v>
      </c>
      <c r="L84" s="4" t="s">
        <v>180</v>
      </c>
    </row>
    <row r="85" spans="10:12" x14ac:dyDescent="0.25">
      <c r="J85" s="4" t="s">
        <v>205</v>
      </c>
      <c r="K85" s="4" t="s">
        <v>38</v>
      </c>
      <c r="L85" s="4" t="s">
        <v>185</v>
      </c>
    </row>
    <row r="86" spans="10:12" x14ac:dyDescent="0.25">
      <c r="J86" s="4" t="s">
        <v>205</v>
      </c>
      <c r="K86" s="4" t="s">
        <v>196</v>
      </c>
      <c r="L86" s="4" t="s">
        <v>191</v>
      </c>
    </row>
    <row r="87" spans="10:12" x14ac:dyDescent="0.25">
      <c r="J87" s="4" t="s">
        <v>205</v>
      </c>
      <c r="K87" s="4" t="s">
        <v>206</v>
      </c>
      <c r="L87" s="4" t="s">
        <v>194</v>
      </c>
    </row>
    <row r="88" spans="10:12" x14ac:dyDescent="0.25">
      <c r="J88" s="4" t="s">
        <v>205</v>
      </c>
      <c r="K88" s="4" t="s">
        <v>38</v>
      </c>
      <c r="L88" s="4" t="s">
        <v>63</v>
      </c>
    </row>
  </sheetData>
  <mergeCells count="1">
    <mergeCell ref="B2:AH3"/>
  </mergeCells>
  <pageMargins left="0.7" right="0.7" top="0.78740157499999996" bottom="0.78740157499999996"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Raw_data!$A$1:$AW$1</xm:f>
          </x14:formula1>
          <xm:sqref>D6</xm:sqref>
        </x14:dataValidation>
      </x14:dataValidations>
    </ext>
    <ext xmlns:x14="http://schemas.microsoft.com/office/spreadsheetml/2009/9/main" uri="{A8765BA9-456A-4dab-B4F3-ACF838C121DE}">
      <x14:slicerList>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45"/>
  <sheetViews>
    <sheetView workbookViewId="0">
      <selection activeCell="D17" sqref="D17"/>
    </sheetView>
  </sheetViews>
  <sheetFormatPr baseColWidth="10" defaultRowHeight="15" x14ac:dyDescent="0.25"/>
  <cols>
    <col min="1" max="1" width="22.42578125" customWidth="1"/>
    <col min="2" max="2" width="23.7109375" bestFit="1" customWidth="1"/>
    <col min="3" max="4" width="15.5703125" bestFit="1" customWidth="1"/>
    <col min="5" max="5" width="9.85546875" bestFit="1" customWidth="1"/>
    <col min="6" max="6" width="12.42578125" bestFit="1" customWidth="1"/>
    <col min="7" max="8" width="8" bestFit="1" customWidth="1"/>
    <col min="9" max="9" width="14.28515625" bestFit="1" customWidth="1"/>
    <col min="10" max="10" width="31.28515625" bestFit="1" customWidth="1"/>
    <col min="11" max="11" width="9" bestFit="1" customWidth="1"/>
    <col min="12" max="12" width="8.140625" bestFit="1" customWidth="1"/>
    <col min="13" max="13" width="9.28515625" bestFit="1" customWidth="1"/>
    <col min="14" max="14" width="18.7109375" bestFit="1" customWidth="1"/>
    <col min="15" max="15" width="8" bestFit="1" customWidth="1"/>
    <col min="16" max="16" width="9" bestFit="1" customWidth="1"/>
    <col min="17" max="17" width="10.5703125" bestFit="1" customWidth="1"/>
    <col min="18" max="18" width="17" bestFit="1" customWidth="1"/>
    <col min="19" max="19" width="7" bestFit="1" customWidth="1"/>
    <col min="20" max="20" width="8" bestFit="1" customWidth="1"/>
    <col min="21" max="21" width="8.28515625" bestFit="1" customWidth="1"/>
    <col min="22" max="22" width="7" bestFit="1" customWidth="1"/>
    <col min="23" max="23" width="9" bestFit="1" customWidth="1"/>
    <col min="24" max="24" width="10" bestFit="1" customWidth="1"/>
    <col min="25" max="25" width="14.5703125" bestFit="1" customWidth="1"/>
    <col min="26" max="27" width="8" bestFit="1" customWidth="1"/>
    <col min="28" max="28" width="10" bestFit="1" customWidth="1"/>
    <col min="29" max="29" width="15.5703125" bestFit="1" customWidth="1"/>
    <col min="30" max="40" width="10.140625" bestFit="1" customWidth="1"/>
    <col min="41" max="41" width="10.140625" customWidth="1"/>
    <col min="42" max="42" width="15.5703125" bestFit="1" customWidth="1"/>
  </cols>
  <sheetData>
    <row r="3" spans="1:3" x14ac:dyDescent="0.25">
      <c r="A3" s="8" t="s">
        <v>209</v>
      </c>
      <c r="B3" s="8" t="s">
        <v>208</v>
      </c>
    </row>
    <row r="4" spans="1:3" x14ac:dyDescent="0.25">
      <c r="A4" s="8" t="s">
        <v>201</v>
      </c>
      <c r="B4" t="s">
        <v>11</v>
      </c>
      <c r="C4" t="s">
        <v>203</v>
      </c>
    </row>
    <row r="5" spans="1:3" x14ac:dyDescent="0.25">
      <c r="A5" s="15">
        <v>29221</v>
      </c>
      <c r="B5" s="14">
        <v>826.14200000000005</v>
      </c>
      <c r="C5" s="14">
        <v>826.14200000000005</v>
      </c>
    </row>
    <row r="6" spans="1:3" x14ac:dyDescent="0.25">
      <c r="A6" s="15">
        <v>29587</v>
      </c>
      <c r="B6" s="14">
        <v>695.07399999999996</v>
      </c>
      <c r="C6" s="14">
        <v>695.07399999999996</v>
      </c>
    </row>
    <row r="7" spans="1:3" x14ac:dyDescent="0.25">
      <c r="A7" s="15">
        <v>29952</v>
      </c>
      <c r="B7" s="14">
        <v>671.15499999999997</v>
      </c>
      <c r="C7" s="14">
        <v>671.15499999999997</v>
      </c>
    </row>
    <row r="8" spans="1:3" x14ac:dyDescent="0.25">
      <c r="A8" s="15">
        <v>30317</v>
      </c>
      <c r="B8" s="14">
        <v>669.57299999999998</v>
      </c>
      <c r="C8" s="14">
        <v>669.57299999999998</v>
      </c>
    </row>
    <row r="9" spans="1:3" x14ac:dyDescent="0.25">
      <c r="A9" s="15">
        <v>30682</v>
      </c>
      <c r="B9" s="14">
        <v>630.85299999999995</v>
      </c>
      <c r="C9" s="14">
        <v>630.85299999999995</v>
      </c>
    </row>
    <row r="10" spans="1:3" x14ac:dyDescent="0.25">
      <c r="A10" s="15">
        <v>31048</v>
      </c>
      <c r="B10" s="14">
        <v>639.69500000000005</v>
      </c>
      <c r="C10" s="14">
        <v>639.69500000000005</v>
      </c>
    </row>
    <row r="11" spans="1:3" x14ac:dyDescent="0.25">
      <c r="A11" s="15">
        <v>31413</v>
      </c>
      <c r="B11" s="14">
        <v>913.64099999999996</v>
      </c>
      <c r="C11" s="14">
        <v>913.64099999999996</v>
      </c>
    </row>
    <row r="12" spans="1:3" x14ac:dyDescent="0.25">
      <c r="A12" s="15">
        <v>31778</v>
      </c>
      <c r="B12" s="14">
        <v>1136.9290000000001</v>
      </c>
      <c r="C12" s="14">
        <v>1136.9290000000001</v>
      </c>
    </row>
    <row r="13" spans="1:3" x14ac:dyDescent="0.25">
      <c r="A13" s="15">
        <v>32143</v>
      </c>
      <c r="B13" s="14">
        <v>1225.7280000000001</v>
      </c>
      <c r="C13" s="14">
        <v>1225.7280000000001</v>
      </c>
    </row>
    <row r="14" spans="1:3" x14ac:dyDescent="0.25">
      <c r="A14" s="15">
        <v>32509</v>
      </c>
      <c r="B14" s="14">
        <v>1216.796</v>
      </c>
      <c r="C14" s="14">
        <v>1216.796</v>
      </c>
    </row>
    <row r="15" spans="1:3" x14ac:dyDescent="0.25">
      <c r="A15" s="15">
        <v>32874</v>
      </c>
      <c r="B15" s="14">
        <v>1547.0260000000001</v>
      </c>
      <c r="C15" s="14">
        <v>1547.0260000000001</v>
      </c>
    </row>
    <row r="16" spans="1:3" x14ac:dyDescent="0.25">
      <c r="A16" s="15">
        <v>33239</v>
      </c>
      <c r="B16" s="14">
        <v>1815.0609999999999</v>
      </c>
      <c r="C16" s="14">
        <v>1815.0609999999999</v>
      </c>
    </row>
    <row r="17" spans="1:3" x14ac:dyDescent="0.25">
      <c r="A17" s="15">
        <v>33604</v>
      </c>
      <c r="B17" s="14">
        <v>2068.9630000000002</v>
      </c>
      <c r="C17" s="14">
        <v>2068.9630000000002</v>
      </c>
    </row>
    <row r="18" spans="1:3" x14ac:dyDescent="0.25">
      <c r="A18" s="15">
        <v>33970</v>
      </c>
      <c r="B18" s="14">
        <v>2008.5519999999999</v>
      </c>
      <c r="C18" s="14">
        <v>2008.5519999999999</v>
      </c>
    </row>
    <row r="19" spans="1:3" x14ac:dyDescent="0.25">
      <c r="A19" s="15">
        <v>34335</v>
      </c>
      <c r="B19" s="14">
        <v>2152.7399999999998</v>
      </c>
      <c r="C19" s="14">
        <v>2152.7399999999998</v>
      </c>
    </row>
    <row r="20" spans="1:3" x14ac:dyDescent="0.25">
      <c r="A20" s="15">
        <v>34700</v>
      </c>
      <c r="B20" s="14">
        <v>2525.0169999999998</v>
      </c>
      <c r="C20" s="14">
        <v>2525.0169999999998</v>
      </c>
    </row>
    <row r="21" spans="1:3" x14ac:dyDescent="0.25">
      <c r="A21" s="15">
        <v>35065</v>
      </c>
      <c r="B21" s="14">
        <v>2437.8119999999999</v>
      </c>
      <c r="C21" s="14">
        <v>2437.8119999999999</v>
      </c>
    </row>
    <row r="22" spans="1:3" x14ac:dyDescent="0.25">
      <c r="A22" s="15">
        <v>35431</v>
      </c>
      <c r="B22" s="14">
        <v>2159.8679999999999</v>
      </c>
      <c r="C22" s="14">
        <v>2159.8679999999999</v>
      </c>
    </row>
    <row r="23" spans="1:3" x14ac:dyDescent="0.25">
      <c r="A23" s="15">
        <v>35796</v>
      </c>
      <c r="B23" s="14">
        <v>2181.1619999999998</v>
      </c>
      <c r="C23" s="14">
        <v>2181.1619999999998</v>
      </c>
    </row>
    <row r="24" spans="1:3" x14ac:dyDescent="0.25">
      <c r="A24" s="15">
        <v>36161</v>
      </c>
      <c r="B24" s="14">
        <v>2133.8440000000001</v>
      </c>
      <c r="C24" s="14">
        <v>2133.8440000000001</v>
      </c>
    </row>
    <row r="25" spans="1:3" x14ac:dyDescent="0.25">
      <c r="A25" s="15">
        <v>36526</v>
      </c>
      <c r="B25" s="14">
        <v>1891.934</v>
      </c>
      <c r="C25" s="14">
        <v>1891.934</v>
      </c>
    </row>
    <row r="26" spans="1:3" x14ac:dyDescent="0.25">
      <c r="A26" s="15">
        <v>36892</v>
      </c>
      <c r="B26" s="14">
        <v>1882.511</v>
      </c>
      <c r="C26" s="14">
        <v>1882.511</v>
      </c>
    </row>
    <row r="27" spans="1:3" x14ac:dyDescent="0.25">
      <c r="A27" s="15">
        <v>37257</v>
      </c>
      <c r="B27" s="14">
        <v>2013.691</v>
      </c>
      <c r="C27" s="14">
        <v>2013.691</v>
      </c>
    </row>
    <row r="28" spans="1:3" x14ac:dyDescent="0.25">
      <c r="A28" s="15">
        <v>37622</v>
      </c>
      <c r="B28" s="14">
        <v>2428.4520000000002</v>
      </c>
      <c r="C28" s="14">
        <v>2428.4520000000002</v>
      </c>
    </row>
    <row r="29" spans="1:3" x14ac:dyDescent="0.25">
      <c r="A29" s="15">
        <v>37987</v>
      </c>
      <c r="B29" s="14">
        <v>2729.9229999999998</v>
      </c>
      <c r="C29" s="14">
        <v>2729.9229999999998</v>
      </c>
    </row>
    <row r="30" spans="1:3" x14ac:dyDescent="0.25">
      <c r="A30" s="15">
        <v>38353</v>
      </c>
      <c r="B30" s="14">
        <v>2771.0569999999998</v>
      </c>
      <c r="C30" s="14">
        <v>2771.0569999999998</v>
      </c>
    </row>
    <row r="31" spans="1:3" x14ac:dyDescent="0.25">
      <c r="A31" s="15">
        <v>38718</v>
      </c>
      <c r="B31" s="14">
        <v>2905.4450000000002</v>
      </c>
      <c r="C31" s="14">
        <v>2905.4450000000002</v>
      </c>
    </row>
    <row r="32" spans="1:3" x14ac:dyDescent="0.25">
      <c r="A32" s="15">
        <v>39083</v>
      </c>
      <c r="B32" s="14">
        <v>3328.5889999999999</v>
      </c>
      <c r="C32" s="14">
        <v>3328.5889999999999</v>
      </c>
    </row>
    <row r="33" spans="1:3" x14ac:dyDescent="0.25">
      <c r="A33" s="15">
        <v>39448</v>
      </c>
      <c r="B33" s="14">
        <v>3640.7269999999999</v>
      </c>
      <c r="C33" s="14">
        <v>3640.7269999999999</v>
      </c>
    </row>
    <row r="34" spans="1:3" x14ac:dyDescent="0.25">
      <c r="A34" s="15">
        <v>39814</v>
      </c>
      <c r="B34" s="14">
        <v>3306.78</v>
      </c>
      <c r="C34" s="14">
        <v>3306.78</v>
      </c>
    </row>
    <row r="35" spans="1:3" x14ac:dyDescent="0.25">
      <c r="A35" s="15">
        <v>40179</v>
      </c>
      <c r="B35" s="14">
        <v>3310.6</v>
      </c>
      <c r="C35" s="14">
        <v>3310.6</v>
      </c>
    </row>
    <row r="36" spans="1:3" x14ac:dyDescent="0.25">
      <c r="A36" s="15">
        <v>40544</v>
      </c>
      <c r="B36" s="14">
        <v>3631.4349999999999</v>
      </c>
      <c r="C36" s="14">
        <v>3631.4349999999999</v>
      </c>
    </row>
    <row r="37" spans="1:3" x14ac:dyDescent="0.25">
      <c r="A37" s="15">
        <v>40909</v>
      </c>
      <c r="B37" s="14">
        <v>3427.8530000000001</v>
      </c>
      <c r="C37" s="14">
        <v>3427.8530000000001</v>
      </c>
    </row>
    <row r="38" spans="1:3" x14ac:dyDescent="0.25">
      <c r="A38" s="15">
        <v>41275</v>
      </c>
      <c r="B38" s="14">
        <v>3635.9589999999998</v>
      </c>
      <c r="C38" s="14">
        <v>3635.9589999999998</v>
      </c>
    </row>
    <row r="39" spans="1:3" x14ac:dyDescent="0.25">
      <c r="A39" s="15">
        <v>41640</v>
      </c>
      <c r="B39" s="14">
        <v>3820.4639999999999</v>
      </c>
      <c r="C39" s="14">
        <v>3820.4639999999999</v>
      </c>
    </row>
    <row r="40" spans="1:3" x14ac:dyDescent="0.25">
      <c r="A40" s="15">
        <v>42005</v>
      </c>
      <c r="B40" s="14">
        <v>3908.7950000000001</v>
      </c>
      <c r="C40" s="14">
        <v>3908.7950000000001</v>
      </c>
    </row>
    <row r="41" spans="1:3" x14ac:dyDescent="0.25">
      <c r="A41" s="15">
        <v>42370</v>
      </c>
      <c r="B41" s="14">
        <v>4062.8809999999999</v>
      </c>
      <c r="C41" s="14">
        <v>4062.8809999999999</v>
      </c>
    </row>
    <row r="42" spans="1:3" x14ac:dyDescent="0.25">
      <c r="A42" s="15">
        <v>42736</v>
      </c>
      <c r="B42" s="14">
        <v>4232.5320000000002</v>
      </c>
      <c r="C42" s="14">
        <v>4232.5320000000002</v>
      </c>
    </row>
    <row r="43" spans="1:3" x14ac:dyDescent="0.25">
      <c r="A43" s="15">
        <v>43101</v>
      </c>
      <c r="B43" s="14">
        <v>4393.88</v>
      </c>
      <c r="C43" s="14">
        <v>4393.88</v>
      </c>
    </row>
    <row r="44" spans="1:3" x14ac:dyDescent="0.25">
      <c r="A44" s="15">
        <v>43466</v>
      </c>
      <c r="B44" s="14">
        <v>4555.7969999999996</v>
      </c>
      <c r="C44" s="14">
        <v>4555.7969999999996</v>
      </c>
    </row>
    <row r="45" spans="1:3" x14ac:dyDescent="0.25">
      <c r="A45" s="3" t="s">
        <v>203</v>
      </c>
      <c r="B45" s="14">
        <v>95534.936000000016</v>
      </c>
      <c r="C45" s="14">
        <v>95534.936000000016</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92"/>
  <sheetViews>
    <sheetView topLeftCell="Z1" zoomScale="51" zoomScaleNormal="51" workbookViewId="0">
      <selection activeCell="BR24" sqref="BR24"/>
    </sheetView>
  </sheetViews>
  <sheetFormatPr baseColWidth="10" defaultRowHeight="15" x14ac:dyDescent="0.25"/>
  <cols>
    <col min="1" max="2" width="20" bestFit="1" customWidth="1"/>
    <col min="4" max="4" width="40" bestFit="1" customWidth="1"/>
    <col min="46" max="52" width="11.7109375" customWidth="1"/>
    <col min="54" max="54" width="11.7109375" customWidth="1"/>
    <col min="58" max="58" width="18.5703125" bestFit="1" customWidth="1"/>
    <col min="59" max="59" width="9.140625" bestFit="1" customWidth="1"/>
  </cols>
  <sheetData>
    <row r="1" spans="1:55" s="5" customFormat="1" x14ac:dyDescent="0.25">
      <c r="A1" s="7" t="s">
        <v>198</v>
      </c>
      <c r="B1" s="7" t="s">
        <v>199</v>
      </c>
      <c r="C1" s="5" t="s">
        <v>0</v>
      </c>
      <c r="D1" s="5" t="s">
        <v>211</v>
      </c>
      <c r="E1" s="13">
        <v>29221</v>
      </c>
      <c r="F1" s="13">
        <v>29587</v>
      </c>
      <c r="G1" s="13">
        <v>29952</v>
      </c>
      <c r="H1" s="13">
        <v>30317</v>
      </c>
      <c r="I1" s="13">
        <v>30682</v>
      </c>
      <c r="J1" s="13">
        <v>31048</v>
      </c>
      <c r="K1" s="13">
        <v>31413</v>
      </c>
      <c r="L1" s="13">
        <v>31778</v>
      </c>
      <c r="M1" s="13">
        <v>32143</v>
      </c>
      <c r="N1" s="13">
        <v>32509</v>
      </c>
      <c r="O1" s="13">
        <v>32874</v>
      </c>
      <c r="P1" s="13">
        <v>33239</v>
      </c>
      <c r="Q1" s="13">
        <v>33604</v>
      </c>
      <c r="R1" s="13">
        <v>33970</v>
      </c>
      <c r="S1" s="13">
        <v>34335</v>
      </c>
      <c r="T1" s="13">
        <v>34700</v>
      </c>
      <c r="U1" s="13">
        <v>35065</v>
      </c>
      <c r="V1" s="13">
        <v>35431</v>
      </c>
      <c r="W1" s="13">
        <v>35796</v>
      </c>
      <c r="X1" s="13">
        <v>36161</v>
      </c>
      <c r="Y1" s="13">
        <v>36526</v>
      </c>
      <c r="Z1" s="13">
        <v>36892</v>
      </c>
      <c r="AA1" s="13">
        <v>37257</v>
      </c>
      <c r="AB1" s="13">
        <v>37622</v>
      </c>
      <c r="AC1" s="13">
        <v>37987</v>
      </c>
      <c r="AD1" s="13">
        <v>38353</v>
      </c>
      <c r="AE1" s="13">
        <v>38718</v>
      </c>
      <c r="AF1" s="13">
        <v>39083</v>
      </c>
      <c r="AG1" s="13">
        <v>39448</v>
      </c>
      <c r="AH1" s="13">
        <v>39814</v>
      </c>
      <c r="AI1" s="13">
        <v>40179</v>
      </c>
      <c r="AJ1" s="13">
        <v>40544</v>
      </c>
      <c r="AK1" s="13">
        <v>40909</v>
      </c>
      <c r="AL1" s="13">
        <v>41275</v>
      </c>
      <c r="AM1" s="13">
        <v>41640</v>
      </c>
      <c r="AN1" s="13">
        <v>42005</v>
      </c>
      <c r="AO1" s="13">
        <v>42370</v>
      </c>
      <c r="AP1" s="13">
        <v>42736</v>
      </c>
      <c r="AQ1" s="13">
        <v>43101</v>
      </c>
      <c r="AR1" s="13">
        <v>43466</v>
      </c>
      <c r="AS1" s="5" t="s">
        <v>40</v>
      </c>
      <c r="BC1" s="11"/>
    </row>
    <row r="2" spans="1:55" x14ac:dyDescent="0.25">
      <c r="A2" s="6" t="str">
        <f>IFERROR(INDEX(MSCI[[#All],[Regionen A]],MATCH(Raw_data!C2,MSCI[[#All],[Länder]],0)),"Other")</f>
        <v>Other</v>
      </c>
      <c r="B2" s="6" t="str">
        <f>IFERROR(INDEX(MSCI[[#All],[Regionen B]],MATCH(Raw_data!C2,MSCI[[#All],[Länder]],0)),"Other")</f>
        <v>Other</v>
      </c>
      <c r="C2" t="s">
        <v>41</v>
      </c>
      <c r="D2" t="str">
        <f>A2&amp;" "&amp;B2</f>
        <v>Other Other</v>
      </c>
      <c r="E2" t="s">
        <v>42</v>
      </c>
      <c r="F2" t="s">
        <v>42</v>
      </c>
      <c r="G2" t="s">
        <v>42</v>
      </c>
      <c r="H2" t="s">
        <v>42</v>
      </c>
      <c r="I2" t="s">
        <v>42</v>
      </c>
      <c r="J2" t="s">
        <v>42</v>
      </c>
      <c r="K2" t="s">
        <v>42</v>
      </c>
      <c r="L2" t="s">
        <v>42</v>
      </c>
      <c r="M2" t="s">
        <v>42</v>
      </c>
      <c r="N2" t="s">
        <v>42</v>
      </c>
      <c r="O2" t="s">
        <v>42</v>
      </c>
      <c r="P2" t="s">
        <v>42</v>
      </c>
      <c r="Q2" t="s">
        <v>42</v>
      </c>
      <c r="R2" t="s">
        <v>42</v>
      </c>
      <c r="S2" t="s">
        <v>42</v>
      </c>
      <c r="T2" t="s">
        <v>42</v>
      </c>
      <c r="U2" t="s">
        <v>42</v>
      </c>
      <c r="V2" t="s">
        <v>42</v>
      </c>
      <c r="W2" t="s">
        <v>42</v>
      </c>
      <c r="X2" t="s">
        <v>42</v>
      </c>
      <c r="Y2" t="s">
        <v>42</v>
      </c>
      <c r="Z2" t="s">
        <v>42</v>
      </c>
      <c r="AA2">
        <v>4.4370000000000003</v>
      </c>
      <c r="AB2">
        <v>4.5140000000000002</v>
      </c>
      <c r="AC2">
        <v>5.1459999999999999</v>
      </c>
      <c r="AD2">
        <v>6.1669999999999998</v>
      </c>
      <c r="AE2">
        <v>6.9249999999999998</v>
      </c>
      <c r="AF2">
        <v>8.5559999999999992</v>
      </c>
      <c r="AG2">
        <v>10.297000000000001</v>
      </c>
      <c r="AH2">
        <v>12.066000000000001</v>
      </c>
      <c r="AI2">
        <v>15.324999999999999</v>
      </c>
      <c r="AJ2">
        <v>17.89</v>
      </c>
      <c r="AK2">
        <v>20.295999999999999</v>
      </c>
      <c r="AL2">
        <v>20.734999999999999</v>
      </c>
      <c r="AM2">
        <v>21.706</v>
      </c>
      <c r="AN2">
        <v>23.227</v>
      </c>
      <c r="AO2">
        <v>24.786999999999999</v>
      </c>
      <c r="AP2">
        <v>26.38</v>
      </c>
      <c r="AQ2">
        <v>28.117000000000001</v>
      </c>
      <c r="AR2">
        <v>30.027999999999999</v>
      </c>
      <c r="AS2">
        <v>2013</v>
      </c>
    </row>
    <row r="3" spans="1:55" x14ac:dyDescent="0.25">
      <c r="A3" s="6" t="str">
        <f>IFERROR(INDEX(MSCI[[#All],[Regionen A]],MATCH(Raw_data!C3,MSCI[[#All],[Länder]],0)),"Other")</f>
        <v>Other</v>
      </c>
      <c r="B3" s="6" t="str">
        <f>IFERROR(INDEX(MSCI[[#All],[Regionen B]],MATCH(Raw_data!C3,MSCI[[#All],[Länder]],0)),"Other")</f>
        <v>Other</v>
      </c>
      <c r="C3" t="s">
        <v>43</v>
      </c>
      <c r="D3" t="str">
        <f t="shared" ref="D3:D66" si="0">A3&amp;" "&amp;B3</f>
        <v>Other Other</v>
      </c>
      <c r="E3">
        <v>1.833</v>
      </c>
      <c r="F3">
        <v>2.0990000000000002</v>
      </c>
      <c r="G3">
        <v>2.1619999999999999</v>
      </c>
      <c r="H3">
        <v>2.1840000000000002</v>
      </c>
      <c r="I3">
        <v>2.1560000000000001</v>
      </c>
      <c r="J3">
        <v>2.202</v>
      </c>
      <c r="K3">
        <v>2.4359999999999999</v>
      </c>
      <c r="L3">
        <v>2.4169999999999998</v>
      </c>
      <c r="M3">
        <v>2.3820000000000001</v>
      </c>
      <c r="N3">
        <v>2.617</v>
      </c>
      <c r="O3">
        <v>2.0910000000000002</v>
      </c>
      <c r="P3">
        <v>1.2549999999999999</v>
      </c>
      <c r="Q3">
        <v>0.79400000000000004</v>
      </c>
      <c r="R3">
        <v>1.3759999999999999</v>
      </c>
      <c r="S3">
        <v>2.2229999999999999</v>
      </c>
      <c r="T3">
        <v>2.714</v>
      </c>
      <c r="U3">
        <v>3.0129999999999999</v>
      </c>
      <c r="V3">
        <v>2.1960000000000002</v>
      </c>
      <c r="W3">
        <v>2.7290000000000001</v>
      </c>
      <c r="X3">
        <v>3.43</v>
      </c>
      <c r="Y3">
        <v>3.64</v>
      </c>
      <c r="Z3">
        <v>4.0650000000000004</v>
      </c>
      <c r="AA3">
        <v>4.4349999999999996</v>
      </c>
      <c r="AB3">
        <v>5.7469999999999999</v>
      </c>
      <c r="AC3">
        <v>7.3520000000000003</v>
      </c>
      <c r="AD3">
        <v>8.2129999999999992</v>
      </c>
      <c r="AE3">
        <v>9.0009999999999994</v>
      </c>
      <c r="AF3">
        <v>10.698</v>
      </c>
      <c r="AG3">
        <v>12.683</v>
      </c>
      <c r="AH3">
        <v>11.864000000000001</v>
      </c>
      <c r="AI3">
        <v>11.705</v>
      </c>
      <c r="AJ3">
        <v>12.678000000000001</v>
      </c>
      <c r="AK3">
        <v>12.167</v>
      </c>
      <c r="AL3">
        <v>12.724</v>
      </c>
      <c r="AM3">
        <v>13.590999999999999</v>
      </c>
      <c r="AN3">
        <v>14.52</v>
      </c>
      <c r="AO3">
        <v>15.641</v>
      </c>
      <c r="AP3">
        <v>17</v>
      </c>
      <c r="AQ3">
        <v>18.567</v>
      </c>
      <c r="AR3">
        <v>20.170000000000002</v>
      </c>
      <c r="AS3">
        <v>2012</v>
      </c>
    </row>
    <row r="4" spans="1:55" x14ac:dyDescent="0.25">
      <c r="A4" s="6" t="str">
        <f>IFERROR(INDEX(MSCI[[#All],[Regionen A]],MATCH(Raw_data!C4,MSCI[[#All],[Länder]],0)),"Other")</f>
        <v>Other</v>
      </c>
      <c r="B4" s="6" t="str">
        <f>IFERROR(INDEX(MSCI[[#All],[Regionen B]],MATCH(Raw_data!C4,MSCI[[#All],[Länder]],0)),"Other")</f>
        <v>Other</v>
      </c>
      <c r="C4" t="s">
        <v>44</v>
      </c>
      <c r="D4" t="str">
        <f t="shared" si="0"/>
        <v>Other Other</v>
      </c>
      <c r="E4">
        <v>42.345999999999997</v>
      </c>
      <c r="F4">
        <v>44.372</v>
      </c>
      <c r="G4">
        <v>44.78</v>
      </c>
      <c r="H4">
        <v>47.529000000000003</v>
      </c>
      <c r="I4">
        <v>51.512999999999998</v>
      </c>
      <c r="J4">
        <v>61.131999999999998</v>
      </c>
      <c r="K4">
        <v>61.534999999999997</v>
      </c>
      <c r="L4">
        <v>63.3</v>
      </c>
      <c r="M4">
        <v>51.664000000000001</v>
      </c>
      <c r="N4">
        <v>52.558</v>
      </c>
      <c r="O4">
        <v>61.892000000000003</v>
      </c>
      <c r="P4">
        <v>46.67</v>
      </c>
      <c r="Q4">
        <v>49.216999999999999</v>
      </c>
      <c r="R4">
        <v>50.963000000000001</v>
      </c>
      <c r="S4">
        <v>42.426000000000002</v>
      </c>
      <c r="T4">
        <v>42.066000000000003</v>
      </c>
      <c r="U4">
        <v>46.941000000000003</v>
      </c>
      <c r="V4">
        <v>48.177999999999997</v>
      </c>
      <c r="W4">
        <v>48.188000000000002</v>
      </c>
      <c r="X4">
        <v>48.844999999999999</v>
      </c>
      <c r="Y4">
        <v>54.749000000000002</v>
      </c>
      <c r="Z4">
        <v>54.744999999999997</v>
      </c>
      <c r="AA4">
        <v>56.761000000000003</v>
      </c>
      <c r="AB4">
        <v>67.864000000000004</v>
      </c>
      <c r="AC4">
        <v>85.326999999999998</v>
      </c>
      <c r="AD4">
        <v>103.19799999999999</v>
      </c>
      <c r="AE4">
        <v>117.027</v>
      </c>
      <c r="AF4">
        <v>134.977</v>
      </c>
      <c r="AG4">
        <v>171.001</v>
      </c>
      <c r="AH4">
        <v>137.054</v>
      </c>
      <c r="AI4">
        <v>161.20699999999999</v>
      </c>
      <c r="AJ4">
        <v>199.39400000000001</v>
      </c>
      <c r="AK4">
        <v>207.80199999999999</v>
      </c>
      <c r="AL4">
        <v>212.453</v>
      </c>
      <c r="AM4">
        <v>227.80199999999999</v>
      </c>
      <c r="AN4">
        <v>238.46100000000001</v>
      </c>
      <c r="AO4">
        <v>248.54</v>
      </c>
      <c r="AP4">
        <v>260.23399999999998</v>
      </c>
      <c r="AQ4">
        <v>267.851</v>
      </c>
      <c r="AR4">
        <v>275.92399999999998</v>
      </c>
      <c r="AS4">
        <v>2013</v>
      </c>
    </row>
    <row r="5" spans="1:55" x14ac:dyDescent="0.25">
      <c r="A5" s="6" t="str">
        <f>IFERROR(INDEX(MSCI[[#All],[Regionen A]],MATCH(Raw_data!C5,MSCI[[#All],[Länder]],0)),"Other")</f>
        <v>Other</v>
      </c>
      <c r="B5" s="6" t="str">
        <f>IFERROR(INDEX(MSCI[[#All],[Regionen B]],MATCH(Raw_data!C5,MSCI[[#All],[Länder]],0)),"Other")</f>
        <v>Other</v>
      </c>
      <c r="C5" t="s">
        <v>45</v>
      </c>
      <c r="D5" t="str">
        <f t="shared" si="0"/>
        <v>Other Other</v>
      </c>
      <c r="E5">
        <v>5.9340000000000002</v>
      </c>
      <c r="F5">
        <v>5.5540000000000003</v>
      </c>
      <c r="G5">
        <v>5.5540000000000003</v>
      </c>
      <c r="H5">
        <v>5.7880000000000003</v>
      </c>
      <c r="I5">
        <v>6.1349999999999998</v>
      </c>
      <c r="J5">
        <v>7.5590000000000002</v>
      </c>
      <c r="K5">
        <v>7.077</v>
      </c>
      <c r="L5">
        <v>8.0890000000000004</v>
      </c>
      <c r="M5">
        <v>8.7750000000000004</v>
      </c>
      <c r="N5">
        <v>10.208</v>
      </c>
      <c r="O5">
        <v>11.236000000000001</v>
      </c>
      <c r="P5">
        <v>10.891</v>
      </c>
      <c r="Q5">
        <v>8.3979999999999997</v>
      </c>
      <c r="R5">
        <v>6.0949999999999998</v>
      </c>
      <c r="S5">
        <v>4.4379999999999997</v>
      </c>
      <c r="T5">
        <v>5.5389999999999997</v>
      </c>
      <c r="U5">
        <v>7.1449999999999996</v>
      </c>
      <c r="V5">
        <v>8.391</v>
      </c>
      <c r="W5">
        <v>7.1130000000000004</v>
      </c>
      <c r="X5">
        <v>6.726</v>
      </c>
      <c r="Y5">
        <v>9.9870000000000001</v>
      </c>
      <c r="Z5">
        <v>9.7690000000000001</v>
      </c>
      <c r="AA5">
        <v>12.448</v>
      </c>
      <c r="AB5">
        <v>14.189</v>
      </c>
      <c r="AC5">
        <v>19.664999999999999</v>
      </c>
      <c r="AD5">
        <v>28.234000000000002</v>
      </c>
      <c r="AE5">
        <v>41.789000000000001</v>
      </c>
      <c r="AF5">
        <v>60.448999999999998</v>
      </c>
      <c r="AG5">
        <v>84.177999999999997</v>
      </c>
      <c r="AH5">
        <v>75.492000000000004</v>
      </c>
      <c r="AI5">
        <v>82.471000000000004</v>
      </c>
      <c r="AJ5">
        <v>104.116</v>
      </c>
      <c r="AK5">
        <v>115.342</v>
      </c>
      <c r="AL5">
        <v>124.178</v>
      </c>
      <c r="AM5">
        <v>131.40700000000001</v>
      </c>
      <c r="AN5">
        <v>141.756</v>
      </c>
      <c r="AO5">
        <v>152.01599999999999</v>
      </c>
      <c r="AP5">
        <v>164.36699999999999</v>
      </c>
      <c r="AQ5">
        <v>178.767</v>
      </c>
      <c r="AR5">
        <v>194.23500000000001</v>
      </c>
      <c r="AS5">
        <v>2012</v>
      </c>
    </row>
    <row r="6" spans="1:55" x14ac:dyDescent="0.25">
      <c r="A6" s="6" t="str">
        <f>IFERROR(INDEX(MSCI[[#All],[Regionen A]],MATCH(Raw_data!C6,MSCI[[#All],[Länder]],0)),"Other")</f>
        <v>Other</v>
      </c>
      <c r="B6" s="6" t="str">
        <f>IFERROR(INDEX(MSCI[[#All],[Regionen B]],MATCH(Raw_data!C6,MSCI[[#All],[Länder]],0)),"Other")</f>
        <v>Other</v>
      </c>
      <c r="C6" t="s">
        <v>46</v>
      </c>
      <c r="D6" t="str">
        <f t="shared" si="0"/>
        <v>Other Other</v>
      </c>
      <c r="E6">
        <v>0.13</v>
      </c>
      <c r="F6">
        <v>0.14699999999999999</v>
      </c>
      <c r="G6">
        <v>0.16300000000000001</v>
      </c>
      <c r="H6">
        <v>0.18099999999999999</v>
      </c>
      <c r="I6">
        <v>0.20499999999999999</v>
      </c>
      <c r="J6">
        <v>0.23799999999999999</v>
      </c>
      <c r="K6">
        <v>0.28999999999999998</v>
      </c>
      <c r="L6">
        <v>0.33800000000000002</v>
      </c>
      <c r="M6">
        <v>0.4</v>
      </c>
      <c r="N6">
        <v>0.441</v>
      </c>
      <c r="O6">
        <v>0.46200000000000002</v>
      </c>
      <c r="P6">
        <v>0.48499999999999999</v>
      </c>
      <c r="Q6">
        <v>0.502</v>
      </c>
      <c r="R6">
        <v>0.53800000000000003</v>
      </c>
      <c r="S6">
        <v>0.59099999999999997</v>
      </c>
      <c r="T6">
        <v>0.58299999999999996</v>
      </c>
      <c r="U6">
        <v>0.63800000000000001</v>
      </c>
      <c r="V6">
        <v>0.68400000000000005</v>
      </c>
      <c r="W6">
        <v>0.73199999999999998</v>
      </c>
      <c r="X6">
        <v>0.76900000000000002</v>
      </c>
      <c r="Y6">
        <v>0.78400000000000003</v>
      </c>
      <c r="Z6">
        <v>0.77400000000000002</v>
      </c>
      <c r="AA6">
        <v>0.80300000000000005</v>
      </c>
      <c r="AB6">
        <v>0.84</v>
      </c>
      <c r="AC6">
        <v>0.89800000000000002</v>
      </c>
      <c r="AD6">
        <v>0.997</v>
      </c>
      <c r="AE6">
        <v>1.135</v>
      </c>
      <c r="AF6">
        <v>1.2889999999999999</v>
      </c>
      <c r="AG6">
        <v>1.347</v>
      </c>
      <c r="AH6">
        <v>1.206</v>
      </c>
      <c r="AI6">
        <v>1.1359999999999999</v>
      </c>
      <c r="AJ6">
        <v>1.1299999999999999</v>
      </c>
      <c r="AK6">
        <v>1.2050000000000001</v>
      </c>
      <c r="AL6">
        <v>1.2010000000000001</v>
      </c>
      <c r="AM6">
        <v>1.236</v>
      </c>
      <c r="AN6">
        <v>1.282</v>
      </c>
      <c r="AO6">
        <v>1.339</v>
      </c>
      <c r="AP6">
        <v>1.4</v>
      </c>
      <c r="AQ6">
        <v>1.4630000000000001</v>
      </c>
      <c r="AR6">
        <v>1.53</v>
      </c>
      <c r="AS6">
        <v>2013</v>
      </c>
    </row>
    <row r="7" spans="1:55" x14ac:dyDescent="0.25">
      <c r="A7" s="6" t="str">
        <f>IFERROR(INDEX(MSCI[[#All],[Regionen A]],MATCH(Raw_data!C7,MSCI[[#All],[Länder]],0)),"Other")</f>
        <v>Frontier Markets</v>
      </c>
      <c r="B7" s="6" t="str">
        <f>IFERROR(INDEX(MSCI[[#All],[Regionen B]],MATCH(Raw_data!C7,MSCI[[#All],[Länder]],0)),"Other")</f>
        <v>Americas</v>
      </c>
      <c r="C7" t="s">
        <v>47</v>
      </c>
      <c r="D7" t="str">
        <f t="shared" si="0"/>
        <v>Frontier Markets Americas</v>
      </c>
      <c r="E7">
        <v>249.941</v>
      </c>
      <c r="F7">
        <v>202.99600000000001</v>
      </c>
      <c r="G7">
        <v>100.801</v>
      </c>
      <c r="H7">
        <v>124.349</v>
      </c>
      <c r="I7">
        <v>139.61799999999999</v>
      </c>
      <c r="J7">
        <v>105.453</v>
      </c>
      <c r="K7">
        <v>126.807</v>
      </c>
      <c r="L7">
        <v>130.012</v>
      </c>
      <c r="M7">
        <v>152.28399999999999</v>
      </c>
      <c r="N7">
        <v>97.703000000000003</v>
      </c>
      <c r="O7">
        <v>169.00899999999999</v>
      </c>
      <c r="P7">
        <v>226.715</v>
      </c>
      <c r="Q7">
        <v>273.56799999999998</v>
      </c>
      <c r="R7">
        <v>282.81</v>
      </c>
      <c r="S7">
        <v>307.84399999999999</v>
      </c>
      <c r="T7">
        <v>308.55099999999999</v>
      </c>
      <c r="U7">
        <v>325.43400000000003</v>
      </c>
      <c r="V7">
        <v>350.197</v>
      </c>
      <c r="W7">
        <v>357.47899999999998</v>
      </c>
      <c r="X7">
        <v>339.03399999999999</v>
      </c>
      <c r="Y7">
        <v>339.84800000000001</v>
      </c>
      <c r="Z7">
        <v>321.30500000000001</v>
      </c>
      <c r="AA7">
        <v>116.867</v>
      </c>
      <c r="AB7">
        <v>152.63399999999999</v>
      </c>
      <c r="AC7">
        <v>181.89400000000001</v>
      </c>
      <c r="AD7">
        <v>220.90700000000001</v>
      </c>
      <c r="AE7">
        <v>262.81400000000002</v>
      </c>
      <c r="AF7">
        <v>329.27499999999998</v>
      </c>
      <c r="AG7">
        <v>403.74400000000003</v>
      </c>
      <c r="AH7">
        <v>376.82600000000002</v>
      </c>
      <c r="AI7">
        <v>461.512</v>
      </c>
      <c r="AJ7">
        <v>556.56399999999996</v>
      </c>
      <c r="AK7">
        <v>603.03800000000001</v>
      </c>
      <c r="AL7">
        <v>610.28800000000001</v>
      </c>
      <c r="AM7">
        <v>536.15499999999997</v>
      </c>
      <c r="AN7">
        <v>539.94399999999996</v>
      </c>
      <c r="AO7">
        <v>555.96900000000005</v>
      </c>
      <c r="AP7">
        <v>571.47500000000002</v>
      </c>
      <c r="AQ7">
        <v>587.73299999999995</v>
      </c>
      <c r="AR7">
        <v>606.27700000000004</v>
      </c>
      <c r="AS7">
        <v>2013</v>
      </c>
    </row>
    <row r="8" spans="1:55" x14ac:dyDescent="0.25">
      <c r="A8" s="6" t="str">
        <f>IFERROR(INDEX(MSCI[[#All],[Regionen A]],MATCH(Raw_data!C8,MSCI[[#All],[Länder]],0)),"Other")</f>
        <v>Other</v>
      </c>
      <c r="B8" s="6" t="str">
        <f>IFERROR(INDEX(MSCI[[#All],[Regionen B]],MATCH(Raw_data!C8,MSCI[[#All],[Länder]],0)),"Other")</f>
        <v>Other</v>
      </c>
      <c r="C8" t="s">
        <v>48</v>
      </c>
      <c r="D8" t="str">
        <f t="shared" si="0"/>
        <v>Other Other</v>
      </c>
      <c r="E8" t="s">
        <v>42</v>
      </c>
      <c r="F8" t="s">
        <v>42</v>
      </c>
      <c r="G8" t="s">
        <v>42</v>
      </c>
      <c r="H8" t="s">
        <v>42</v>
      </c>
      <c r="I8" t="s">
        <v>42</v>
      </c>
      <c r="J8" t="s">
        <v>42</v>
      </c>
      <c r="K8" t="s">
        <v>42</v>
      </c>
      <c r="L8" t="s">
        <v>42</v>
      </c>
      <c r="M8" t="s">
        <v>42</v>
      </c>
      <c r="N8" t="s">
        <v>42</v>
      </c>
      <c r="O8" t="s">
        <v>42</v>
      </c>
      <c r="P8" t="s">
        <v>42</v>
      </c>
      <c r="Q8">
        <v>0.108</v>
      </c>
      <c r="R8">
        <v>0.83499999999999996</v>
      </c>
      <c r="S8">
        <v>0.64800000000000002</v>
      </c>
      <c r="T8">
        <v>1.2869999999999999</v>
      </c>
      <c r="U8">
        <v>1.597</v>
      </c>
      <c r="V8">
        <v>1.639</v>
      </c>
      <c r="W8">
        <v>1.8919999999999999</v>
      </c>
      <c r="X8">
        <v>1.845</v>
      </c>
      <c r="Y8">
        <v>1.9119999999999999</v>
      </c>
      <c r="Z8">
        <v>2.1179999999999999</v>
      </c>
      <c r="AA8">
        <v>2.3759999999999999</v>
      </c>
      <c r="AB8">
        <v>2.8069999999999999</v>
      </c>
      <c r="AC8">
        <v>3.577</v>
      </c>
      <c r="AD8">
        <v>4.9000000000000004</v>
      </c>
      <c r="AE8">
        <v>6.3840000000000003</v>
      </c>
      <c r="AF8">
        <v>9.2059999999999995</v>
      </c>
      <c r="AG8">
        <v>11.662000000000001</v>
      </c>
      <c r="AH8">
        <v>8.6479999999999997</v>
      </c>
      <c r="AI8">
        <v>9.26</v>
      </c>
      <c r="AJ8">
        <v>10.141999999999999</v>
      </c>
      <c r="AK8">
        <v>9.9580000000000002</v>
      </c>
      <c r="AL8">
        <v>10.430999999999999</v>
      </c>
      <c r="AM8">
        <v>11.111000000000001</v>
      </c>
      <c r="AN8">
        <v>11.468999999999999</v>
      </c>
      <c r="AO8">
        <v>11.78</v>
      </c>
      <c r="AP8">
        <v>12.387</v>
      </c>
      <c r="AQ8">
        <v>13.304</v>
      </c>
      <c r="AR8">
        <v>14.318</v>
      </c>
      <c r="AS8">
        <v>2013</v>
      </c>
    </row>
    <row r="9" spans="1:55" x14ac:dyDescent="0.25">
      <c r="A9" s="6" t="str">
        <f>IFERROR(INDEX(MSCI[[#All],[Regionen A]],MATCH(Raw_data!C9,MSCI[[#All],[Länder]],0)),"Other")</f>
        <v>Developed Markets</v>
      </c>
      <c r="B9" s="6" t="str">
        <f>IFERROR(INDEX(MSCI[[#All],[Regionen B]],MATCH(Raw_data!C9,MSCI[[#All],[Länder]],0)),"Other")</f>
        <v>Pacific</v>
      </c>
      <c r="C9" t="s">
        <v>1</v>
      </c>
      <c r="D9" t="str">
        <f t="shared" si="0"/>
        <v>Developed Markets Pacific</v>
      </c>
      <c r="E9">
        <v>163.72399999999999</v>
      </c>
      <c r="F9">
        <v>189.33500000000001</v>
      </c>
      <c r="G9">
        <v>187.96700000000001</v>
      </c>
      <c r="H9">
        <v>180.35900000000001</v>
      </c>
      <c r="I9">
        <v>198.10400000000001</v>
      </c>
      <c r="J9">
        <v>175.24100000000001</v>
      </c>
      <c r="K9">
        <v>182.36799999999999</v>
      </c>
      <c r="L9">
        <v>214.14599999999999</v>
      </c>
      <c r="M9">
        <v>272.435</v>
      </c>
      <c r="N9">
        <v>308.26499999999999</v>
      </c>
      <c r="O9">
        <v>323.44400000000002</v>
      </c>
      <c r="P9">
        <v>324.17399999999998</v>
      </c>
      <c r="Q9">
        <v>317.64400000000001</v>
      </c>
      <c r="R9">
        <v>309.017</v>
      </c>
      <c r="S9">
        <v>353.15899999999999</v>
      </c>
      <c r="T9">
        <v>379.721</v>
      </c>
      <c r="U9">
        <v>425.178</v>
      </c>
      <c r="V9">
        <v>426.75700000000001</v>
      </c>
      <c r="W9">
        <v>380.55599999999998</v>
      </c>
      <c r="X9">
        <v>411.31900000000002</v>
      </c>
      <c r="Y9">
        <v>399.476</v>
      </c>
      <c r="Z9">
        <v>376.84500000000003</v>
      </c>
      <c r="AA9">
        <v>423.81099999999998</v>
      </c>
      <c r="AB9">
        <v>540.76400000000001</v>
      </c>
      <c r="AC9">
        <v>657.79399999999998</v>
      </c>
      <c r="AD9">
        <v>733.05899999999997</v>
      </c>
      <c r="AE9">
        <v>781.51700000000005</v>
      </c>
      <c r="AF9">
        <v>948.91300000000001</v>
      </c>
      <c r="AG9">
        <v>1054.596</v>
      </c>
      <c r="AH9">
        <v>997.63599999999997</v>
      </c>
      <c r="AI9">
        <v>1249.364</v>
      </c>
      <c r="AJ9">
        <v>1498.366</v>
      </c>
      <c r="AK9">
        <v>1555.6279999999999</v>
      </c>
      <c r="AL9">
        <v>1505.924</v>
      </c>
      <c r="AM9">
        <v>1482.539</v>
      </c>
      <c r="AN9">
        <v>1534.6</v>
      </c>
      <c r="AO9">
        <v>1589.5419999999999</v>
      </c>
      <c r="AP9">
        <v>1650.162</v>
      </c>
      <c r="AQ9">
        <v>1714.7090000000001</v>
      </c>
      <c r="AR9">
        <v>1781.4570000000001</v>
      </c>
      <c r="AS9">
        <v>2013</v>
      </c>
    </row>
    <row r="10" spans="1:55" x14ac:dyDescent="0.25">
      <c r="A10" s="6" t="str">
        <f>IFERROR(INDEX(MSCI[[#All],[Regionen A]],MATCH(Raw_data!C10,MSCI[[#All],[Länder]],0)),"Other")</f>
        <v>Developed Markets</v>
      </c>
      <c r="B10" s="6" t="str">
        <f>IFERROR(INDEX(MSCI[[#All],[Regionen B]],MATCH(Raw_data!C10,MSCI[[#All],[Länder]],0)),"Other")</f>
        <v>Europe &amp; Middle East</v>
      </c>
      <c r="C10" t="s">
        <v>2</v>
      </c>
      <c r="D10" t="str">
        <f t="shared" si="0"/>
        <v>Developed Markets Europe &amp; Middle East</v>
      </c>
      <c r="E10">
        <v>80.105999999999995</v>
      </c>
      <c r="F10">
        <v>69.412999999999997</v>
      </c>
      <c r="G10">
        <v>69.402000000000001</v>
      </c>
      <c r="H10">
        <v>70.314999999999998</v>
      </c>
      <c r="I10">
        <v>66.33</v>
      </c>
      <c r="J10">
        <v>67.930999999999997</v>
      </c>
      <c r="K10">
        <v>96.391000000000005</v>
      </c>
      <c r="L10">
        <v>120.541</v>
      </c>
      <c r="M10">
        <v>132.22300000000001</v>
      </c>
      <c r="N10">
        <v>131.887</v>
      </c>
      <c r="O10">
        <v>165.16499999999999</v>
      </c>
      <c r="P10">
        <v>172.62100000000001</v>
      </c>
      <c r="Q10">
        <v>193.49299999999999</v>
      </c>
      <c r="R10">
        <v>188.52500000000001</v>
      </c>
      <c r="S10">
        <v>201.89</v>
      </c>
      <c r="T10">
        <v>238.798</v>
      </c>
      <c r="U10">
        <v>234.767</v>
      </c>
      <c r="V10">
        <v>208.07499999999999</v>
      </c>
      <c r="W10">
        <v>213.62</v>
      </c>
      <c r="X10">
        <v>212.58</v>
      </c>
      <c r="Y10">
        <v>192.63399999999999</v>
      </c>
      <c r="Z10">
        <v>191.84299999999999</v>
      </c>
      <c r="AA10">
        <v>208.27199999999999</v>
      </c>
      <c r="AB10">
        <v>254.43199999999999</v>
      </c>
      <c r="AC10">
        <v>291.81299999999999</v>
      </c>
      <c r="AD10">
        <v>305.51299999999998</v>
      </c>
      <c r="AE10">
        <v>325.25599999999997</v>
      </c>
      <c r="AF10">
        <v>375.58100000000002</v>
      </c>
      <c r="AG10">
        <v>416.11900000000003</v>
      </c>
      <c r="AH10">
        <v>384.73</v>
      </c>
      <c r="AI10">
        <v>378.38400000000001</v>
      </c>
      <c r="AJ10">
        <v>416.36500000000001</v>
      </c>
      <c r="AK10">
        <v>394.67599999999999</v>
      </c>
      <c r="AL10">
        <v>416.06200000000001</v>
      </c>
      <c r="AM10">
        <v>436.06900000000002</v>
      </c>
      <c r="AN10">
        <v>448.084</v>
      </c>
      <c r="AO10">
        <v>465.69799999999998</v>
      </c>
      <c r="AP10">
        <v>484.81099999999998</v>
      </c>
      <c r="AQ10">
        <v>503.50200000000001</v>
      </c>
      <c r="AR10">
        <v>521.56899999999996</v>
      </c>
      <c r="AS10">
        <v>2013</v>
      </c>
    </row>
    <row r="11" spans="1:55" x14ac:dyDescent="0.25">
      <c r="A11" s="6" t="str">
        <f>IFERROR(INDEX(MSCI[[#All],[Regionen A]],MATCH(Raw_data!C11,MSCI[[#All],[Länder]],0)),"Other")</f>
        <v>Other</v>
      </c>
      <c r="B11" s="6" t="str">
        <f>IFERROR(INDEX(MSCI[[#All],[Regionen B]],MATCH(Raw_data!C11,MSCI[[#All],[Länder]],0)),"Other")</f>
        <v>Other</v>
      </c>
      <c r="C11" t="s">
        <v>49</v>
      </c>
      <c r="D11" t="str">
        <f t="shared" si="0"/>
        <v>Other Other</v>
      </c>
      <c r="E11" t="s">
        <v>42</v>
      </c>
      <c r="F11" t="s">
        <v>42</v>
      </c>
      <c r="G11" t="s">
        <v>42</v>
      </c>
      <c r="H11" t="s">
        <v>42</v>
      </c>
      <c r="I11" t="s">
        <v>42</v>
      </c>
      <c r="J11" t="s">
        <v>42</v>
      </c>
      <c r="K11" t="s">
        <v>42</v>
      </c>
      <c r="L11" t="s">
        <v>42</v>
      </c>
      <c r="M11" t="s">
        <v>42</v>
      </c>
      <c r="N11" t="s">
        <v>42</v>
      </c>
      <c r="O11" t="s">
        <v>42</v>
      </c>
      <c r="P11" t="s">
        <v>42</v>
      </c>
      <c r="Q11">
        <v>1.1930000000000001</v>
      </c>
      <c r="R11">
        <v>1.3089999999999999</v>
      </c>
      <c r="S11">
        <v>2.258</v>
      </c>
      <c r="T11">
        <v>2.4169999999999998</v>
      </c>
      <c r="U11">
        <v>3.177</v>
      </c>
      <c r="V11">
        <v>3.9630000000000001</v>
      </c>
      <c r="W11">
        <v>4.28</v>
      </c>
      <c r="X11">
        <v>4.5810000000000004</v>
      </c>
      <c r="Y11">
        <v>5.2729999999999997</v>
      </c>
      <c r="Z11">
        <v>5.71</v>
      </c>
      <c r="AA11">
        <v>6.2320000000000002</v>
      </c>
      <c r="AB11">
        <v>7.2759999999999998</v>
      </c>
      <c r="AC11">
        <v>8.6820000000000004</v>
      </c>
      <c r="AD11">
        <v>13.244999999999999</v>
      </c>
      <c r="AE11">
        <v>21.027000000000001</v>
      </c>
      <c r="AF11">
        <v>33.090000000000003</v>
      </c>
      <c r="AG11">
        <v>46.378</v>
      </c>
      <c r="AH11">
        <v>44.289000000000001</v>
      </c>
      <c r="AI11">
        <v>52.912999999999997</v>
      </c>
      <c r="AJ11">
        <v>64.819000000000003</v>
      </c>
      <c r="AK11">
        <v>68.7</v>
      </c>
      <c r="AL11">
        <v>73.537000000000006</v>
      </c>
      <c r="AM11">
        <v>77.912999999999997</v>
      </c>
      <c r="AN11">
        <v>85.438999999999993</v>
      </c>
      <c r="AO11">
        <v>91.629000000000005</v>
      </c>
      <c r="AP11">
        <v>98.771000000000001</v>
      </c>
      <c r="AQ11">
        <v>106.601</v>
      </c>
      <c r="AR11">
        <v>113.995</v>
      </c>
      <c r="AS11">
        <v>2013</v>
      </c>
    </row>
    <row r="12" spans="1:55" x14ac:dyDescent="0.25">
      <c r="A12" s="6" t="str">
        <f>IFERROR(INDEX(MSCI[[#All],[Regionen A]],MATCH(Raw_data!C12,MSCI[[#All],[Länder]],0)),"Other")</f>
        <v>Other</v>
      </c>
      <c r="B12" s="6" t="str">
        <f>IFERROR(INDEX(MSCI[[#All],[Regionen B]],MATCH(Raw_data!C12,MSCI[[#All],[Länder]],0)),"Other")</f>
        <v>Other</v>
      </c>
      <c r="C12" t="s">
        <v>50</v>
      </c>
      <c r="D12" t="str">
        <f t="shared" si="0"/>
        <v>Other Other</v>
      </c>
      <c r="E12">
        <v>1.8919999999999999</v>
      </c>
      <c r="F12">
        <v>1.96</v>
      </c>
      <c r="G12">
        <v>2.2069999999999999</v>
      </c>
      <c r="H12">
        <v>2.4569999999999999</v>
      </c>
      <c r="I12">
        <v>2.6240000000000001</v>
      </c>
      <c r="J12">
        <v>2.8570000000000002</v>
      </c>
      <c r="K12">
        <v>3.089</v>
      </c>
      <c r="L12">
        <v>3.4009999999999998</v>
      </c>
      <c r="M12">
        <v>3.536</v>
      </c>
      <c r="N12">
        <v>3.9860000000000002</v>
      </c>
      <c r="O12">
        <v>3.8010000000000002</v>
      </c>
      <c r="P12">
        <v>3.7890000000000001</v>
      </c>
      <c r="Q12">
        <v>3.7120000000000002</v>
      </c>
      <c r="R12">
        <v>3.6669999999999998</v>
      </c>
      <c r="S12">
        <v>3.895</v>
      </c>
      <c r="T12">
        <v>4.0709999999999997</v>
      </c>
      <c r="U12">
        <v>4.3010000000000002</v>
      </c>
      <c r="V12">
        <v>4.9630000000000001</v>
      </c>
      <c r="W12">
        <v>5.351</v>
      </c>
      <c r="X12">
        <v>6.0209999999999999</v>
      </c>
      <c r="Y12">
        <v>6.3280000000000003</v>
      </c>
      <c r="Z12">
        <v>6.5170000000000003</v>
      </c>
      <c r="AA12">
        <v>6.9580000000000002</v>
      </c>
      <c r="AB12">
        <v>6.9489999999999998</v>
      </c>
      <c r="AC12">
        <v>7.0940000000000003</v>
      </c>
      <c r="AD12">
        <v>7.7060000000000004</v>
      </c>
      <c r="AE12">
        <v>7.9660000000000002</v>
      </c>
      <c r="AF12">
        <v>8.3190000000000008</v>
      </c>
      <c r="AG12">
        <v>8.2469999999999999</v>
      </c>
      <c r="AH12">
        <v>7.82</v>
      </c>
      <c r="AI12">
        <v>7.91</v>
      </c>
      <c r="AJ12">
        <v>7.931</v>
      </c>
      <c r="AK12">
        <v>8.2189999999999994</v>
      </c>
      <c r="AL12">
        <v>8.42</v>
      </c>
      <c r="AM12">
        <v>8.6489999999999991</v>
      </c>
      <c r="AN12">
        <v>9.3079999999999998</v>
      </c>
      <c r="AO12">
        <v>9.6929999999999996</v>
      </c>
      <c r="AP12">
        <v>10.085000000000001</v>
      </c>
      <c r="AQ12">
        <v>10.430999999999999</v>
      </c>
      <c r="AR12">
        <v>10.766999999999999</v>
      </c>
      <c r="AS12">
        <v>2013</v>
      </c>
    </row>
    <row r="13" spans="1:55" x14ac:dyDescent="0.25">
      <c r="A13" s="6" t="str">
        <f>IFERROR(INDEX(MSCI[[#All],[Regionen A]],MATCH(Raw_data!C13,MSCI[[#All],[Länder]],0)),"Other")</f>
        <v>Frontier Markets</v>
      </c>
      <c r="B13" s="6" t="str">
        <f>IFERROR(INDEX(MSCI[[#All],[Regionen B]],MATCH(Raw_data!C13,MSCI[[#All],[Länder]],0)),"Other")</f>
        <v>Europe &amp; Middle East</v>
      </c>
      <c r="C13" t="s">
        <v>51</v>
      </c>
      <c r="D13" t="str">
        <f t="shared" si="0"/>
        <v>Frontier Markets Europe &amp; Middle East</v>
      </c>
      <c r="E13">
        <v>3.367</v>
      </c>
      <c r="F13">
        <v>3.8010000000000002</v>
      </c>
      <c r="G13">
        <v>3.9969999999999999</v>
      </c>
      <c r="H13">
        <v>4.0940000000000003</v>
      </c>
      <c r="I13">
        <v>4.25</v>
      </c>
      <c r="J13">
        <v>4.01</v>
      </c>
      <c r="K13">
        <v>3.1379999999999999</v>
      </c>
      <c r="L13">
        <v>3.399</v>
      </c>
      <c r="M13">
        <v>4.2009999999999996</v>
      </c>
      <c r="N13">
        <v>4.508</v>
      </c>
      <c r="O13">
        <v>4.9640000000000004</v>
      </c>
      <c r="P13">
        <v>5.2069999999999999</v>
      </c>
      <c r="Q13">
        <v>5.4409999999999998</v>
      </c>
      <c r="R13">
        <v>5.9850000000000003</v>
      </c>
      <c r="S13">
        <v>6.41</v>
      </c>
      <c r="T13">
        <v>6.7850000000000001</v>
      </c>
      <c r="U13">
        <v>7.0549999999999997</v>
      </c>
      <c r="V13">
        <v>7.3159999999999998</v>
      </c>
      <c r="W13">
        <v>6.9939999999999998</v>
      </c>
      <c r="X13">
        <v>7.5810000000000004</v>
      </c>
      <c r="Y13">
        <v>9.0609999999999999</v>
      </c>
      <c r="Z13">
        <v>9.1869999999999994</v>
      </c>
      <c r="AA13">
        <v>9.5909999999999993</v>
      </c>
      <c r="AB13">
        <v>11.071999999999999</v>
      </c>
      <c r="AC13">
        <v>13.147</v>
      </c>
      <c r="AD13">
        <v>15.965</v>
      </c>
      <c r="AE13">
        <v>18.501000000000001</v>
      </c>
      <c r="AF13">
        <v>21.725000000000001</v>
      </c>
      <c r="AG13">
        <v>25.704999999999998</v>
      </c>
      <c r="AH13">
        <v>22.933</v>
      </c>
      <c r="AI13">
        <v>25.707999999999998</v>
      </c>
      <c r="AJ13">
        <v>29.038</v>
      </c>
      <c r="AK13">
        <v>30.66</v>
      </c>
      <c r="AL13">
        <v>32.790999999999997</v>
      </c>
      <c r="AM13">
        <v>34.045000000000002</v>
      </c>
      <c r="AN13">
        <v>35.07</v>
      </c>
      <c r="AO13">
        <v>36.322000000000003</v>
      </c>
      <c r="AP13">
        <v>37.692999999999998</v>
      </c>
      <c r="AQ13">
        <v>39.235999999999997</v>
      </c>
      <c r="AR13">
        <v>40.409999999999997</v>
      </c>
      <c r="AS13">
        <v>2013</v>
      </c>
    </row>
    <row r="14" spans="1:55" x14ac:dyDescent="0.25">
      <c r="A14" s="6" t="str">
        <f>IFERROR(INDEX(MSCI[[#All],[Regionen A]],MATCH(Raw_data!C14,MSCI[[#All],[Länder]],0)),"Other")</f>
        <v>Frontier Markets</v>
      </c>
      <c r="B14" s="6" t="str">
        <f>IFERROR(INDEX(MSCI[[#All],[Regionen B]],MATCH(Raw_data!C14,MSCI[[#All],[Länder]],0)),"Other")</f>
        <v>Asia</v>
      </c>
      <c r="C14" t="s">
        <v>52</v>
      </c>
      <c r="D14" t="str">
        <f t="shared" si="0"/>
        <v>Frontier Markets Asia</v>
      </c>
      <c r="E14">
        <v>22.387</v>
      </c>
      <c r="F14">
        <v>21.818000000000001</v>
      </c>
      <c r="G14">
        <v>19.978000000000002</v>
      </c>
      <c r="H14">
        <v>20.936</v>
      </c>
      <c r="I14">
        <v>23.803999999999998</v>
      </c>
      <c r="J14">
        <v>24.488</v>
      </c>
      <c r="K14">
        <v>25.672999999999998</v>
      </c>
      <c r="L14">
        <v>28.324000000000002</v>
      </c>
      <c r="M14">
        <v>30.57</v>
      </c>
      <c r="N14">
        <v>33.677999999999997</v>
      </c>
      <c r="O14">
        <v>35</v>
      </c>
      <c r="P14">
        <v>36.073999999999998</v>
      </c>
      <c r="Q14">
        <v>36.081000000000003</v>
      </c>
      <c r="R14">
        <v>37.820999999999998</v>
      </c>
      <c r="S14">
        <v>41.088999999999999</v>
      </c>
      <c r="T14">
        <v>45.424999999999997</v>
      </c>
      <c r="U14">
        <v>47.646999999999998</v>
      </c>
      <c r="V14">
        <v>49.795000000000002</v>
      </c>
      <c r="W14">
        <v>51.366999999999997</v>
      </c>
      <c r="X14">
        <v>53.401000000000003</v>
      </c>
      <c r="Y14">
        <v>53.996000000000002</v>
      </c>
      <c r="Z14">
        <v>54.162999999999997</v>
      </c>
      <c r="AA14">
        <v>56.878</v>
      </c>
      <c r="AB14">
        <v>62.52</v>
      </c>
      <c r="AC14">
        <v>67.850999999999999</v>
      </c>
      <c r="AD14">
        <v>70.153999999999996</v>
      </c>
      <c r="AE14">
        <v>74.832999999999998</v>
      </c>
      <c r="AF14">
        <v>84.891999999999996</v>
      </c>
      <c r="AG14">
        <v>96.935000000000002</v>
      </c>
      <c r="AH14">
        <v>108.973</v>
      </c>
      <c r="AI14">
        <v>122.157</v>
      </c>
      <c r="AJ14">
        <v>131.18100000000001</v>
      </c>
      <c r="AK14">
        <v>141.715</v>
      </c>
      <c r="AL14">
        <v>161.76300000000001</v>
      </c>
      <c r="AM14">
        <v>186.58500000000001</v>
      </c>
      <c r="AN14">
        <v>209.31800000000001</v>
      </c>
      <c r="AO14">
        <v>230.16900000000001</v>
      </c>
      <c r="AP14">
        <v>253.82599999999999</v>
      </c>
      <c r="AQ14">
        <v>280.87900000000002</v>
      </c>
      <c r="AR14">
        <v>310.57</v>
      </c>
      <c r="AS14">
        <v>2013</v>
      </c>
    </row>
    <row r="15" spans="1:55" x14ac:dyDescent="0.25">
      <c r="A15" s="6" t="str">
        <f>IFERROR(INDEX(MSCI[[#All],[Regionen A]],MATCH(Raw_data!C15,MSCI[[#All],[Länder]],0)),"Other")</f>
        <v>Other</v>
      </c>
      <c r="B15" s="6" t="str">
        <f>IFERROR(INDEX(MSCI[[#All],[Regionen B]],MATCH(Raw_data!C15,MSCI[[#All],[Länder]],0)),"Other")</f>
        <v>Other</v>
      </c>
      <c r="C15" t="s">
        <v>53</v>
      </c>
      <c r="D15" t="str">
        <f t="shared" si="0"/>
        <v>Other Other</v>
      </c>
      <c r="E15">
        <v>1.0309999999999999</v>
      </c>
      <c r="F15">
        <v>1.1339999999999999</v>
      </c>
      <c r="G15">
        <v>1.1850000000000001</v>
      </c>
      <c r="H15">
        <v>1.258</v>
      </c>
      <c r="I15">
        <v>1.371</v>
      </c>
      <c r="J15">
        <v>1.4350000000000001</v>
      </c>
      <c r="K15">
        <v>1.5760000000000001</v>
      </c>
      <c r="L15">
        <v>1.7350000000000001</v>
      </c>
      <c r="M15">
        <v>1.8460000000000001</v>
      </c>
      <c r="N15">
        <v>2.0430000000000001</v>
      </c>
      <c r="O15">
        <v>2.0489999999999999</v>
      </c>
      <c r="P15">
        <v>2.0569999999999999</v>
      </c>
      <c r="Q15">
        <v>1.9810000000000001</v>
      </c>
      <c r="R15">
        <v>2.101</v>
      </c>
      <c r="S15">
        <v>2.19</v>
      </c>
      <c r="T15">
        <v>2.2850000000000001</v>
      </c>
      <c r="U15">
        <v>2.4089999999999998</v>
      </c>
      <c r="V15">
        <v>2.5459999999999998</v>
      </c>
      <c r="W15">
        <v>2.8879999999999999</v>
      </c>
      <c r="X15">
        <v>3.0419999999999998</v>
      </c>
      <c r="Y15">
        <v>3.12</v>
      </c>
      <c r="Z15">
        <v>3.1120000000000001</v>
      </c>
      <c r="AA15">
        <v>3.169</v>
      </c>
      <c r="AB15">
        <v>3.2709999999999999</v>
      </c>
      <c r="AC15">
        <v>3.51</v>
      </c>
      <c r="AD15">
        <v>3.8919999999999999</v>
      </c>
      <c r="AE15">
        <v>4.3140000000000001</v>
      </c>
      <c r="AF15">
        <v>4.5129999999999999</v>
      </c>
      <c r="AG15">
        <v>4.5419999999999998</v>
      </c>
      <c r="AH15">
        <v>4.593</v>
      </c>
      <c r="AI15">
        <v>4.4340000000000002</v>
      </c>
      <c r="AJ15">
        <v>4.3689999999999998</v>
      </c>
      <c r="AK15">
        <v>4.2249999999999996</v>
      </c>
      <c r="AL15">
        <v>4.2279999999999998</v>
      </c>
      <c r="AM15">
        <v>4.2770000000000001</v>
      </c>
      <c r="AN15">
        <v>4.3979999999999997</v>
      </c>
      <c r="AO15">
        <v>4.5529999999999999</v>
      </c>
      <c r="AP15">
        <v>4.74</v>
      </c>
      <c r="AQ15">
        <v>4.97</v>
      </c>
      <c r="AR15">
        <v>5.242</v>
      </c>
      <c r="AS15">
        <v>2012</v>
      </c>
    </row>
    <row r="16" spans="1:55" x14ac:dyDescent="0.25">
      <c r="A16" s="6" t="str">
        <f>IFERROR(INDEX(MSCI[[#All],[Regionen A]],MATCH(Raw_data!C16,MSCI[[#All],[Länder]],0)),"Other")</f>
        <v>Other</v>
      </c>
      <c r="B16" s="6" t="str">
        <f>IFERROR(INDEX(MSCI[[#All],[Regionen B]],MATCH(Raw_data!C16,MSCI[[#All],[Länder]],0)),"Other")</f>
        <v>Other</v>
      </c>
      <c r="C16" t="s">
        <v>54</v>
      </c>
      <c r="D16" t="str">
        <f t="shared" si="0"/>
        <v>Other Other</v>
      </c>
      <c r="E16" t="s">
        <v>42</v>
      </c>
      <c r="F16" t="s">
        <v>42</v>
      </c>
      <c r="G16" t="s">
        <v>42</v>
      </c>
      <c r="H16" t="s">
        <v>42</v>
      </c>
      <c r="I16" t="s">
        <v>42</v>
      </c>
      <c r="J16" t="s">
        <v>42</v>
      </c>
      <c r="K16" t="s">
        <v>42</v>
      </c>
      <c r="L16" t="s">
        <v>42</v>
      </c>
      <c r="M16" t="s">
        <v>42</v>
      </c>
      <c r="N16" t="s">
        <v>42</v>
      </c>
      <c r="O16" t="s">
        <v>42</v>
      </c>
      <c r="P16" t="s">
        <v>42</v>
      </c>
      <c r="Q16">
        <v>4.1150000000000002</v>
      </c>
      <c r="R16">
        <v>3.6619999999999999</v>
      </c>
      <c r="S16">
        <v>4.8540000000000001</v>
      </c>
      <c r="T16">
        <v>3.3839999999999999</v>
      </c>
      <c r="U16">
        <v>14.5</v>
      </c>
      <c r="V16">
        <v>14.098000000000001</v>
      </c>
      <c r="W16">
        <v>15.222</v>
      </c>
      <c r="X16">
        <v>12.138</v>
      </c>
      <c r="Y16">
        <v>10.417999999999999</v>
      </c>
      <c r="Z16">
        <v>12.355</v>
      </c>
      <c r="AA16">
        <v>14.595000000000001</v>
      </c>
      <c r="AB16">
        <v>17.824999999999999</v>
      </c>
      <c r="AC16">
        <v>23.141999999999999</v>
      </c>
      <c r="AD16">
        <v>30.21</v>
      </c>
      <c r="AE16">
        <v>36.962000000000003</v>
      </c>
      <c r="AF16">
        <v>45.276000000000003</v>
      </c>
      <c r="AG16">
        <v>60.752000000000002</v>
      </c>
      <c r="AH16">
        <v>49.209000000000003</v>
      </c>
      <c r="AI16">
        <v>55.220999999999997</v>
      </c>
      <c r="AJ16">
        <v>59.734999999999999</v>
      </c>
      <c r="AK16">
        <v>63.615000000000002</v>
      </c>
      <c r="AL16">
        <v>71.709999999999994</v>
      </c>
      <c r="AM16">
        <v>77.171000000000006</v>
      </c>
      <c r="AN16">
        <v>81.626999999999995</v>
      </c>
      <c r="AO16">
        <v>87.436000000000007</v>
      </c>
      <c r="AP16">
        <v>92.641999999999996</v>
      </c>
      <c r="AQ16">
        <v>97.497</v>
      </c>
      <c r="AR16">
        <v>103.151</v>
      </c>
      <c r="AS16">
        <v>2013</v>
      </c>
    </row>
    <row r="17" spans="1:45" x14ac:dyDescent="0.25">
      <c r="A17" s="6" t="str">
        <f>IFERROR(INDEX(MSCI[[#All],[Regionen A]],MATCH(Raw_data!C17,MSCI[[#All],[Länder]],0)),"Other")</f>
        <v>Developed Markets</v>
      </c>
      <c r="B17" s="6" t="str">
        <f>IFERROR(INDEX(MSCI[[#All],[Regionen B]],MATCH(Raw_data!C17,MSCI[[#All],[Länder]],0)),"Other")</f>
        <v>Europe &amp; Middle East</v>
      </c>
      <c r="C17" t="s">
        <v>3</v>
      </c>
      <c r="D17" t="str">
        <f t="shared" si="0"/>
        <v>Developed Markets Europe &amp; Middle East</v>
      </c>
      <c r="E17">
        <v>121.97499999999999</v>
      </c>
      <c r="F17">
        <v>101</v>
      </c>
      <c r="G17">
        <v>88.864000000000004</v>
      </c>
      <c r="H17">
        <v>84.001999999999995</v>
      </c>
      <c r="I17">
        <v>80.248000000000005</v>
      </c>
      <c r="J17">
        <v>83.438999999999993</v>
      </c>
      <c r="K17">
        <v>115.63800000000001</v>
      </c>
      <c r="L17">
        <v>143.64099999999999</v>
      </c>
      <c r="M17">
        <v>156.172</v>
      </c>
      <c r="N17">
        <v>157.87100000000001</v>
      </c>
      <c r="O17">
        <v>197.71299999999999</v>
      </c>
      <c r="P17">
        <v>202.87</v>
      </c>
      <c r="Q17">
        <v>225.94800000000001</v>
      </c>
      <c r="R17">
        <v>216.05799999999999</v>
      </c>
      <c r="S17">
        <v>235.71799999999999</v>
      </c>
      <c r="T17">
        <v>284.79199999999997</v>
      </c>
      <c r="U17">
        <v>275.88400000000001</v>
      </c>
      <c r="V17">
        <v>250.077</v>
      </c>
      <c r="W17">
        <v>255.94200000000001</v>
      </c>
      <c r="X17">
        <v>254.839</v>
      </c>
      <c r="Y17">
        <v>233.35400000000001</v>
      </c>
      <c r="Z17">
        <v>232.68600000000001</v>
      </c>
      <c r="AA17">
        <v>253.68899999999999</v>
      </c>
      <c r="AB17">
        <v>312.28500000000003</v>
      </c>
      <c r="AC17">
        <v>362.15800000000002</v>
      </c>
      <c r="AD17">
        <v>378.00599999999997</v>
      </c>
      <c r="AE17">
        <v>400.33800000000002</v>
      </c>
      <c r="AF17">
        <v>460.28</v>
      </c>
      <c r="AG17">
        <v>509.76499999999999</v>
      </c>
      <c r="AH17">
        <v>474.483</v>
      </c>
      <c r="AI17">
        <v>472.09699999999998</v>
      </c>
      <c r="AJ17">
        <v>513.79</v>
      </c>
      <c r="AK17">
        <v>483.18700000000001</v>
      </c>
      <c r="AL17">
        <v>508.27499999999998</v>
      </c>
      <c r="AM17">
        <v>527.80999999999995</v>
      </c>
      <c r="AN17">
        <v>536.14200000000005</v>
      </c>
      <c r="AO17">
        <v>554.07000000000005</v>
      </c>
      <c r="AP17">
        <v>573.86199999999997</v>
      </c>
      <c r="AQ17">
        <v>592.85500000000002</v>
      </c>
      <c r="AR17">
        <v>612.03499999999997</v>
      </c>
      <c r="AS17">
        <v>2013</v>
      </c>
    </row>
    <row r="18" spans="1:45" x14ac:dyDescent="0.25">
      <c r="A18" s="6" t="str">
        <f>IFERROR(INDEX(MSCI[[#All],[Regionen A]],MATCH(Raw_data!C18,MSCI[[#All],[Länder]],0)),"Other")</f>
        <v>Other</v>
      </c>
      <c r="B18" s="6" t="str">
        <f>IFERROR(INDEX(MSCI[[#All],[Regionen B]],MATCH(Raw_data!C18,MSCI[[#All],[Länder]],0)),"Other")</f>
        <v>Other</v>
      </c>
      <c r="C18" t="s">
        <v>55</v>
      </c>
      <c r="D18" t="str">
        <f t="shared" si="0"/>
        <v>Other Other</v>
      </c>
      <c r="E18">
        <v>0.17199999999999999</v>
      </c>
      <c r="F18">
        <v>0.17899999999999999</v>
      </c>
      <c r="G18">
        <v>0.17899999999999999</v>
      </c>
      <c r="H18">
        <v>0.189</v>
      </c>
      <c r="I18">
        <v>0.21099999999999999</v>
      </c>
      <c r="J18">
        <v>0.20899999999999999</v>
      </c>
      <c r="K18">
        <v>0.22800000000000001</v>
      </c>
      <c r="L18">
        <v>0.26700000000000002</v>
      </c>
      <c r="M18">
        <v>0.315</v>
      </c>
      <c r="N18">
        <v>0.36299999999999999</v>
      </c>
      <c r="O18">
        <v>0.41199999999999998</v>
      </c>
      <c r="P18">
        <v>0.44500000000000001</v>
      </c>
      <c r="Q18">
        <v>0.51800000000000002</v>
      </c>
      <c r="R18">
        <v>0.56000000000000005</v>
      </c>
      <c r="S18">
        <v>0.58099999999999996</v>
      </c>
      <c r="T18">
        <v>0.62</v>
      </c>
      <c r="U18">
        <v>0.64100000000000001</v>
      </c>
      <c r="V18">
        <v>0.65400000000000003</v>
      </c>
      <c r="W18">
        <v>0.68899999999999995</v>
      </c>
      <c r="X18">
        <v>0.73199999999999998</v>
      </c>
      <c r="Y18">
        <v>0.83199999999999996</v>
      </c>
      <c r="Z18">
        <v>0.872</v>
      </c>
      <c r="AA18">
        <v>0.93300000000000005</v>
      </c>
      <c r="AB18">
        <v>0.99</v>
      </c>
      <c r="AC18">
        <v>1.0580000000000001</v>
      </c>
      <c r="AD18">
        <v>1.1140000000000001</v>
      </c>
      <c r="AE18">
        <v>1.2170000000000001</v>
      </c>
      <c r="AF18">
        <v>1.2909999999999999</v>
      </c>
      <c r="AG18">
        <v>1.37</v>
      </c>
      <c r="AH18">
        <v>1.339</v>
      </c>
      <c r="AI18">
        <v>1.3979999999999999</v>
      </c>
      <c r="AJ18">
        <v>1.4890000000000001</v>
      </c>
      <c r="AK18">
        <v>1.573</v>
      </c>
      <c r="AL18">
        <v>1.615</v>
      </c>
      <c r="AM18">
        <v>1.6659999999999999</v>
      </c>
      <c r="AN18">
        <v>1.7330000000000001</v>
      </c>
      <c r="AO18">
        <v>1.8049999999999999</v>
      </c>
      <c r="AP18">
        <v>1.881</v>
      </c>
      <c r="AQ18">
        <v>1.9610000000000001</v>
      </c>
      <c r="AR18">
        <v>2.044</v>
      </c>
      <c r="AS18">
        <v>2013</v>
      </c>
    </row>
    <row r="19" spans="1:45" x14ac:dyDescent="0.25">
      <c r="A19" s="6" t="str">
        <f>IFERROR(INDEX(MSCI[[#All],[Regionen A]],MATCH(Raw_data!C19,MSCI[[#All],[Länder]],0)),"Other")</f>
        <v>Other</v>
      </c>
      <c r="B19" s="6" t="str">
        <f>IFERROR(INDEX(MSCI[[#All],[Regionen B]],MATCH(Raw_data!C19,MSCI[[#All],[Länder]],0)),"Other")</f>
        <v>Other</v>
      </c>
      <c r="C19" t="s">
        <v>56</v>
      </c>
      <c r="D19" t="str">
        <f t="shared" si="0"/>
        <v>Other Other</v>
      </c>
      <c r="E19">
        <v>1.6850000000000001</v>
      </c>
      <c r="F19">
        <v>1.1399999999999999</v>
      </c>
      <c r="G19">
        <v>1.1279999999999999</v>
      </c>
      <c r="H19">
        <v>0.999</v>
      </c>
      <c r="I19">
        <v>1.0649999999999999</v>
      </c>
      <c r="J19">
        <v>1.111</v>
      </c>
      <c r="K19">
        <v>1.419</v>
      </c>
      <c r="L19">
        <v>1.66</v>
      </c>
      <c r="M19">
        <v>1.728</v>
      </c>
      <c r="N19">
        <v>1.5960000000000001</v>
      </c>
      <c r="O19">
        <v>1.96</v>
      </c>
      <c r="P19">
        <v>1.986</v>
      </c>
      <c r="Q19">
        <v>2.246</v>
      </c>
      <c r="R19">
        <v>2.2749999999999999</v>
      </c>
      <c r="S19">
        <v>1.5980000000000001</v>
      </c>
      <c r="T19">
        <v>2.17</v>
      </c>
      <c r="U19">
        <v>2.3610000000000002</v>
      </c>
      <c r="V19">
        <v>2.2679999999999998</v>
      </c>
      <c r="W19">
        <v>2.4550000000000001</v>
      </c>
      <c r="X19">
        <v>2.4889999999999999</v>
      </c>
      <c r="Y19">
        <v>2.3660000000000001</v>
      </c>
      <c r="Z19">
        <v>2.5019999999999998</v>
      </c>
      <c r="AA19">
        <v>2.8170000000000002</v>
      </c>
      <c r="AB19">
        <v>3.5649999999999999</v>
      </c>
      <c r="AC19">
        <v>4.056</v>
      </c>
      <c r="AD19">
        <v>4.3659999999999997</v>
      </c>
      <c r="AE19">
        <v>4.7089999999999996</v>
      </c>
      <c r="AF19">
        <v>5.5140000000000002</v>
      </c>
      <c r="AG19">
        <v>6.665</v>
      </c>
      <c r="AH19">
        <v>6.6020000000000003</v>
      </c>
      <c r="AI19">
        <v>6.57</v>
      </c>
      <c r="AJ19">
        <v>7.3040000000000003</v>
      </c>
      <c r="AK19">
        <v>7.5469999999999997</v>
      </c>
      <c r="AL19">
        <v>8.31</v>
      </c>
      <c r="AM19">
        <v>9.2370000000000001</v>
      </c>
      <c r="AN19">
        <v>10.129</v>
      </c>
      <c r="AO19">
        <v>11.082000000000001</v>
      </c>
      <c r="AP19">
        <v>12.129</v>
      </c>
      <c r="AQ19">
        <v>13.238</v>
      </c>
      <c r="AR19">
        <v>14.391</v>
      </c>
      <c r="AS19">
        <v>2011</v>
      </c>
    </row>
    <row r="20" spans="1:45" x14ac:dyDescent="0.25">
      <c r="A20" s="6" t="str">
        <f>IFERROR(INDEX(MSCI[[#All],[Regionen A]],MATCH(Raw_data!C20,MSCI[[#All],[Länder]],0)),"Other")</f>
        <v>Other</v>
      </c>
      <c r="B20" s="6" t="str">
        <f>IFERROR(INDEX(MSCI[[#All],[Regionen B]],MATCH(Raw_data!C20,MSCI[[#All],[Länder]],0)),"Other")</f>
        <v>Other</v>
      </c>
      <c r="C20" t="s">
        <v>57</v>
      </c>
      <c r="D20" t="str">
        <f t="shared" si="0"/>
        <v>Other Other</v>
      </c>
      <c r="E20">
        <v>0.127</v>
      </c>
      <c r="F20">
        <v>0.13700000000000001</v>
      </c>
      <c r="G20">
        <v>0.14399999999999999</v>
      </c>
      <c r="H20">
        <v>0.156</v>
      </c>
      <c r="I20">
        <v>0.161</v>
      </c>
      <c r="J20">
        <v>0.16700000000000001</v>
      </c>
      <c r="K20">
        <v>0.189</v>
      </c>
      <c r="L20">
        <v>0.22900000000000001</v>
      </c>
      <c r="M20">
        <v>0.26200000000000001</v>
      </c>
      <c r="N20">
        <v>0.26100000000000001</v>
      </c>
      <c r="O20">
        <v>0.28100000000000003</v>
      </c>
      <c r="P20">
        <v>0.24399999999999999</v>
      </c>
      <c r="Q20">
        <v>0.23799999999999999</v>
      </c>
      <c r="R20">
        <v>0.22700000000000001</v>
      </c>
      <c r="S20">
        <v>0.253</v>
      </c>
      <c r="T20">
        <v>0.26200000000000001</v>
      </c>
      <c r="U20">
        <v>0.32900000000000001</v>
      </c>
      <c r="V20">
        <v>0.35099999999999998</v>
      </c>
      <c r="W20">
        <v>0.40400000000000003</v>
      </c>
      <c r="X20">
        <v>0.41399999999999998</v>
      </c>
      <c r="Y20">
        <v>0.442</v>
      </c>
      <c r="Z20">
        <v>0.47</v>
      </c>
      <c r="AA20">
        <v>0.51500000000000001</v>
      </c>
      <c r="AB20">
        <v>0.56699999999999995</v>
      </c>
      <c r="AC20">
        <v>0.65300000000000002</v>
      </c>
      <c r="AD20">
        <v>0.75</v>
      </c>
      <c r="AE20">
        <v>0.871</v>
      </c>
      <c r="AF20">
        <v>0.995</v>
      </c>
      <c r="AG20">
        <v>1.26</v>
      </c>
      <c r="AH20">
        <v>1.333</v>
      </c>
      <c r="AI20">
        <v>1.381</v>
      </c>
      <c r="AJ20">
        <v>1.732</v>
      </c>
      <c r="AK20">
        <v>1.986</v>
      </c>
      <c r="AL20">
        <v>1.9850000000000001</v>
      </c>
      <c r="AM20">
        <v>2.0859999999999999</v>
      </c>
      <c r="AN20">
        <v>2.2210000000000001</v>
      </c>
      <c r="AO20">
        <v>2.4590000000000001</v>
      </c>
      <c r="AP20">
        <v>2.7349999999999999</v>
      </c>
      <c r="AQ20">
        <v>3.1230000000000002</v>
      </c>
      <c r="AR20">
        <v>3.448</v>
      </c>
      <c r="AS20">
        <v>0</v>
      </c>
    </row>
    <row r="21" spans="1:45" x14ac:dyDescent="0.25">
      <c r="A21" s="6" t="str">
        <f>IFERROR(INDEX(MSCI[[#All],[Regionen A]],MATCH(Raw_data!C21,MSCI[[#All],[Länder]],0)),"Other")</f>
        <v>Other</v>
      </c>
      <c r="B21" s="6" t="str">
        <f>IFERROR(INDEX(MSCI[[#All],[Regionen B]],MATCH(Raw_data!C21,MSCI[[#All],[Länder]],0)),"Other")</f>
        <v>Other</v>
      </c>
      <c r="C21" t="s">
        <v>58</v>
      </c>
      <c r="D21" t="str">
        <f t="shared" si="0"/>
        <v>Other Other</v>
      </c>
      <c r="E21">
        <v>3.589</v>
      </c>
      <c r="F21">
        <v>3.44</v>
      </c>
      <c r="G21">
        <v>3.8130000000000002</v>
      </c>
      <c r="H21">
        <v>3.609</v>
      </c>
      <c r="I21">
        <v>3.7519999999999998</v>
      </c>
      <c r="J21">
        <v>4.0590000000000002</v>
      </c>
      <c r="K21">
        <v>3.97</v>
      </c>
      <c r="L21">
        <v>4.3230000000000004</v>
      </c>
      <c r="M21">
        <v>4.5979999999999999</v>
      </c>
      <c r="N21">
        <v>4.7160000000000002</v>
      </c>
      <c r="O21">
        <v>4.8680000000000003</v>
      </c>
      <c r="P21">
        <v>5.343</v>
      </c>
      <c r="Q21">
        <v>5.6429999999999998</v>
      </c>
      <c r="R21">
        <v>5.734</v>
      </c>
      <c r="S21">
        <v>5.97</v>
      </c>
      <c r="T21">
        <v>6.702</v>
      </c>
      <c r="U21">
        <v>7.375</v>
      </c>
      <c r="V21">
        <v>7.9169999999999998</v>
      </c>
      <c r="W21">
        <v>8.49</v>
      </c>
      <c r="X21">
        <v>8.2690000000000001</v>
      </c>
      <c r="Y21">
        <v>8.3849999999999998</v>
      </c>
      <c r="Z21">
        <v>8.1549999999999994</v>
      </c>
      <c r="AA21">
        <v>7.9169999999999998</v>
      </c>
      <c r="AB21">
        <v>8.0920000000000005</v>
      </c>
      <c r="AC21">
        <v>8.7850000000000001</v>
      </c>
      <c r="AD21">
        <v>9.5730000000000004</v>
      </c>
      <c r="AE21">
        <v>11.52</v>
      </c>
      <c r="AF21">
        <v>13.215999999999999</v>
      </c>
      <c r="AG21">
        <v>16.792000000000002</v>
      </c>
      <c r="AH21">
        <v>17.463999999999999</v>
      </c>
      <c r="AI21">
        <v>19.786000000000001</v>
      </c>
      <c r="AJ21">
        <v>24.120999999999999</v>
      </c>
      <c r="AK21">
        <v>27.265000000000001</v>
      </c>
      <c r="AL21">
        <v>30.824000000000002</v>
      </c>
      <c r="AM21">
        <v>34.082999999999998</v>
      </c>
      <c r="AN21">
        <v>37.313000000000002</v>
      </c>
      <c r="AO21">
        <v>40.779000000000003</v>
      </c>
      <c r="AP21">
        <v>44.670999999999999</v>
      </c>
      <c r="AQ21">
        <v>49.255000000000003</v>
      </c>
      <c r="AR21">
        <v>54.31</v>
      </c>
      <c r="AS21">
        <v>2012</v>
      </c>
    </row>
    <row r="22" spans="1:45" x14ac:dyDescent="0.25">
      <c r="A22" s="6" t="str">
        <f>IFERROR(INDEX(MSCI[[#All],[Regionen A]],MATCH(Raw_data!C22,MSCI[[#All],[Länder]],0)),"Other")</f>
        <v>Frontier Markets</v>
      </c>
      <c r="B22" s="6" t="str">
        <f>IFERROR(INDEX(MSCI[[#All],[Regionen B]],MATCH(Raw_data!C22,MSCI[[#All],[Länder]],0)),"Other")</f>
        <v>Europe &amp; Middle East</v>
      </c>
      <c r="C22" t="s">
        <v>59</v>
      </c>
      <c r="D22" t="str">
        <f t="shared" si="0"/>
        <v>Frontier Markets Europe &amp; Middle East</v>
      </c>
      <c r="E22" t="s">
        <v>42</v>
      </c>
      <c r="F22" t="s">
        <v>42</v>
      </c>
      <c r="G22" t="s">
        <v>42</v>
      </c>
      <c r="H22" t="s">
        <v>42</v>
      </c>
      <c r="I22" t="s">
        <v>42</v>
      </c>
      <c r="J22" t="s">
        <v>42</v>
      </c>
      <c r="K22" t="s">
        <v>42</v>
      </c>
      <c r="L22" t="s">
        <v>42</v>
      </c>
      <c r="M22" t="s">
        <v>42</v>
      </c>
      <c r="N22" t="s">
        <v>42</v>
      </c>
      <c r="O22" t="s">
        <v>42</v>
      </c>
      <c r="P22" t="s">
        <v>42</v>
      </c>
      <c r="Q22" t="s">
        <v>42</v>
      </c>
      <c r="R22" t="s">
        <v>42</v>
      </c>
      <c r="S22" t="s">
        <v>42</v>
      </c>
      <c r="T22" t="s">
        <v>42</v>
      </c>
      <c r="U22" t="s">
        <v>42</v>
      </c>
      <c r="V22" t="s">
        <v>42</v>
      </c>
      <c r="W22">
        <v>5.2809999999999997</v>
      </c>
      <c r="X22">
        <v>5.766</v>
      </c>
      <c r="Y22">
        <v>5.5540000000000003</v>
      </c>
      <c r="Z22">
        <v>5.7839999999999998</v>
      </c>
      <c r="AA22">
        <v>6.7110000000000003</v>
      </c>
      <c r="AB22">
        <v>8.4770000000000003</v>
      </c>
      <c r="AC22">
        <v>10.157</v>
      </c>
      <c r="AD22">
        <v>10.935</v>
      </c>
      <c r="AE22">
        <v>12.46</v>
      </c>
      <c r="AF22">
        <v>15.323</v>
      </c>
      <c r="AG22">
        <v>18.712</v>
      </c>
      <c r="AH22">
        <v>17.265000000000001</v>
      </c>
      <c r="AI22">
        <v>16.847000000000001</v>
      </c>
      <c r="AJ22">
        <v>18.318000000000001</v>
      </c>
      <c r="AK22">
        <v>16.905999999999999</v>
      </c>
      <c r="AL22">
        <v>17.914000000000001</v>
      </c>
      <c r="AM22">
        <v>18.984999999999999</v>
      </c>
      <c r="AN22">
        <v>20.474</v>
      </c>
      <c r="AO22">
        <v>22.053000000000001</v>
      </c>
      <c r="AP22">
        <v>23.974</v>
      </c>
      <c r="AQ22">
        <v>26.021000000000001</v>
      </c>
      <c r="AR22">
        <v>28.222000000000001</v>
      </c>
      <c r="AS22">
        <v>2012</v>
      </c>
    </row>
    <row r="23" spans="1:45" x14ac:dyDescent="0.25">
      <c r="A23" s="6" t="str">
        <f>IFERROR(INDEX(MSCI[[#All],[Regionen A]],MATCH(Raw_data!C23,MSCI[[#All],[Länder]],0)),"Other")</f>
        <v>Frontier Markets</v>
      </c>
      <c r="B23" s="6" t="str">
        <f>IFERROR(INDEX(MSCI[[#All],[Regionen B]],MATCH(Raw_data!C23,MSCI[[#All],[Länder]],0)),"Other")</f>
        <v>Africa</v>
      </c>
      <c r="C23" t="s">
        <v>60</v>
      </c>
      <c r="D23" t="str">
        <f t="shared" si="0"/>
        <v>Frontier Markets Africa</v>
      </c>
      <c r="E23">
        <v>1.208</v>
      </c>
      <c r="F23">
        <v>1.0660000000000001</v>
      </c>
      <c r="G23">
        <v>1.125</v>
      </c>
      <c r="H23">
        <v>1.2430000000000001</v>
      </c>
      <c r="I23">
        <v>1.234</v>
      </c>
      <c r="J23">
        <v>1.149</v>
      </c>
      <c r="K23">
        <v>1.5580000000000001</v>
      </c>
      <c r="L23">
        <v>2.4409999999999998</v>
      </c>
      <c r="M23">
        <v>3.17</v>
      </c>
      <c r="N23">
        <v>3.5390000000000001</v>
      </c>
      <c r="O23">
        <v>4.1920000000000002</v>
      </c>
      <c r="P23">
        <v>4.1100000000000003</v>
      </c>
      <c r="Q23">
        <v>4.2119999999999997</v>
      </c>
      <c r="R23">
        <v>4.4580000000000002</v>
      </c>
      <c r="S23">
        <v>4.3719999999999999</v>
      </c>
      <c r="T23">
        <v>4.8730000000000002</v>
      </c>
      <c r="U23">
        <v>5.0510000000000002</v>
      </c>
      <c r="V23">
        <v>5.3150000000000004</v>
      </c>
      <c r="W23">
        <v>5.58</v>
      </c>
      <c r="X23">
        <v>6.0289999999999999</v>
      </c>
      <c r="Y23">
        <v>5.8040000000000003</v>
      </c>
      <c r="Z23">
        <v>5.516</v>
      </c>
      <c r="AA23">
        <v>5.4560000000000004</v>
      </c>
      <c r="AB23">
        <v>7.5380000000000003</v>
      </c>
      <c r="AC23">
        <v>8.9689999999999994</v>
      </c>
      <c r="AD23">
        <v>10.026999999999999</v>
      </c>
      <c r="AE23">
        <v>10.164999999999999</v>
      </c>
      <c r="AF23">
        <v>10.942</v>
      </c>
      <c r="AG23">
        <v>11.196999999999999</v>
      </c>
      <c r="AH23">
        <v>10.156000000000001</v>
      </c>
      <c r="AI23">
        <v>13.755000000000001</v>
      </c>
      <c r="AJ23">
        <v>15.334</v>
      </c>
      <c r="AK23">
        <v>14.552</v>
      </c>
      <c r="AL23">
        <v>14.804</v>
      </c>
      <c r="AM23">
        <v>16.303999999999998</v>
      </c>
      <c r="AN23">
        <v>17.736000000000001</v>
      </c>
      <c r="AO23">
        <v>19.062000000000001</v>
      </c>
      <c r="AP23">
        <v>20.855</v>
      </c>
      <c r="AQ23">
        <v>22.824999999999999</v>
      </c>
      <c r="AR23">
        <v>24.876000000000001</v>
      </c>
      <c r="AS23">
        <v>2012</v>
      </c>
    </row>
    <row r="24" spans="1:45" x14ac:dyDescent="0.25">
      <c r="A24" s="6" t="str">
        <f>IFERROR(INDEX(MSCI[[#All],[Regionen A]],MATCH(Raw_data!C24,MSCI[[#All],[Länder]],0)),"Other")</f>
        <v>Emerging Markets</v>
      </c>
      <c r="B24" s="6" t="str">
        <f>IFERROR(INDEX(MSCI[[#All],[Regionen B]],MATCH(Raw_data!C24,MSCI[[#All],[Länder]],0)),"Other")</f>
        <v>Americas</v>
      </c>
      <c r="C24" t="s">
        <v>61</v>
      </c>
      <c r="D24" t="str">
        <f t="shared" si="0"/>
        <v>Emerging Markets Americas</v>
      </c>
      <c r="E24">
        <v>148.916</v>
      </c>
      <c r="F24">
        <v>171.142</v>
      </c>
      <c r="G24">
        <v>182.97200000000001</v>
      </c>
      <c r="H24">
        <v>146.703</v>
      </c>
      <c r="I24">
        <v>145.99299999999999</v>
      </c>
      <c r="J24">
        <v>231.75800000000001</v>
      </c>
      <c r="K24">
        <v>268.84800000000001</v>
      </c>
      <c r="L24">
        <v>292.62599999999998</v>
      </c>
      <c r="M24">
        <v>326.904</v>
      </c>
      <c r="N24">
        <v>448.76799999999997</v>
      </c>
      <c r="O24">
        <v>465.00599999999997</v>
      </c>
      <c r="P24">
        <v>407.73</v>
      </c>
      <c r="Q24">
        <v>390.58800000000002</v>
      </c>
      <c r="R24">
        <v>438.3</v>
      </c>
      <c r="S24">
        <v>546.49</v>
      </c>
      <c r="T24">
        <v>769.74099999999999</v>
      </c>
      <c r="U24">
        <v>840.05200000000002</v>
      </c>
      <c r="V24">
        <v>871.524</v>
      </c>
      <c r="W24">
        <v>844.12699999999995</v>
      </c>
      <c r="X24">
        <v>586.92200000000003</v>
      </c>
      <c r="Y24">
        <v>644.73400000000004</v>
      </c>
      <c r="Z24">
        <v>554.18499999999995</v>
      </c>
      <c r="AA24">
        <v>506.04300000000001</v>
      </c>
      <c r="AB24">
        <v>552.38300000000004</v>
      </c>
      <c r="AC24">
        <v>663.73400000000004</v>
      </c>
      <c r="AD24">
        <v>882.04399999999998</v>
      </c>
      <c r="AE24">
        <v>1089.2550000000001</v>
      </c>
      <c r="AF24">
        <v>1366.8530000000001</v>
      </c>
      <c r="AG24">
        <v>1653.539</v>
      </c>
      <c r="AH24">
        <v>1622.3109999999999</v>
      </c>
      <c r="AI24">
        <v>2142.9050000000002</v>
      </c>
      <c r="AJ24">
        <v>2474.636</v>
      </c>
      <c r="AK24">
        <v>2247.7449999999999</v>
      </c>
      <c r="AL24">
        <v>2246.0369999999998</v>
      </c>
      <c r="AM24">
        <v>2244.1309999999999</v>
      </c>
      <c r="AN24">
        <v>2356.7759999999998</v>
      </c>
      <c r="AO24">
        <v>2468.7330000000002</v>
      </c>
      <c r="AP24">
        <v>2597.6410000000001</v>
      </c>
      <c r="AQ24">
        <v>2739.377</v>
      </c>
      <c r="AR24">
        <v>2892.4479999999999</v>
      </c>
      <c r="AS24">
        <v>2013</v>
      </c>
    </row>
    <row r="25" spans="1:45" x14ac:dyDescent="0.25">
      <c r="A25" s="6" t="str">
        <f>IFERROR(INDEX(MSCI[[#All],[Regionen A]],MATCH(Raw_data!C25,MSCI[[#All],[Länder]],0)),"Other")</f>
        <v>Other</v>
      </c>
      <c r="B25" s="6" t="str">
        <f>IFERROR(INDEX(MSCI[[#All],[Regionen B]],MATCH(Raw_data!C25,MSCI[[#All],[Länder]],0)),"Other")</f>
        <v>Other</v>
      </c>
      <c r="C25" t="s">
        <v>62</v>
      </c>
      <c r="D25" t="str">
        <f t="shared" si="0"/>
        <v>Other Other</v>
      </c>
      <c r="E25" t="s">
        <v>42</v>
      </c>
      <c r="F25" t="s">
        <v>42</v>
      </c>
      <c r="G25" t="s">
        <v>42</v>
      </c>
      <c r="H25" t="s">
        <v>42</v>
      </c>
      <c r="I25" t="s">
        <v>42</v>
      </c>
      <c r="J25">
        <v>3.9940000000000002</v>
      </c>
      <c r="K25">
        <v>2.4350000000000001</v>
      </c>
      <c r="L25">
        <v>2.7970000000000002</v>
      </c>
      <c r="M25">
        <v>2.6619999999999999</v>
      </c>
      <c r="N25">
        <v>2.9860000000000002</v>
      </c>
      <c r="O25">
        <v>3.52</v>
      </c>
      <c r="P25">
        <v>3.7010000000000001</v>
      </c>
      <c r="Q25">
        <v>4.1849999999999996</v>
      </c>
      <c r="R25">
        <v>4.1059999999999999</v>
      </c>
      <c r="S25">
        <v>4.0869999999999997</v>
      </c>
      <c r="T25">
        <v>4.734</v>
      </c>
      <c r="U25">
        <v>5.1150000000000002</v>
      </c>
      <c r="V25">
        <v>5.1970000000000001</v>
      </c>
      <c r="W25">
        <v>4.05</v>
      </c>
      <c r="X25">
        <v>4.5999999999999996</v>
      </c>
      <c r="Y25">
        <v>6.0010000000000003</v>
      </c>
      <c r="Z25">
        <v>5.601</v>
      </c>
      <c r="AA25">
        <v>5.843</v>
      </c>
      <c r="AB25">
        <v>6.5570000000000004</v>
      </c>
      <c r="AC25">
        <v>7.8719999999999999</v>
      </c>
      <c r="AD25">
        <v>9.5310000000000006</v>
      </c>
      <c r="AE25">
        <v>11.471</v>
      </c>
      <c r="AF25">
        <v>12.247999999999999</v>
      </c>
      <c r="AG25">
        <v>14.417</v>
      </c>
      <c r="AH25">
        <v>10.733000000000001</v>
      </c>
      <c r="AI25">
        <v>12.371</v>
      </c>
      <c r="AJ25">
        <v>16.693000000000001</v>
      </c>
      <c r="AK25">
        <v>16.952000000000002</v>
      </c>
      <c r="AL25">
        <v>16.109000000000002</v>
      </c>
      <c r="AM25">
        <v>17.425999999999998</v>
      </c>
      <c r="AN25">
        <v>17.536000000000001</v>
      </c>
      <c r="AO25">
        <v>17.853999999999999</v>
      </c>
      <c r="AP25">
        <v>18.059999999999999</v>
      </c>
      <c r="AQ25">
        <v>19.132999999999999</v>
      </c>
      <c r="AR25">
        <v>19.829000000000001</v>
      </c>
      <c r="AS25">
        <v>2012</v>
      </c>
    </row>
    <row r="26" spans="1:45" x14ac:dyDescent="0.25">
      <c r="A26" s="6" t="str">
        <f>IFERROR(INDEX(MSCI[[#All],[Regionen A]],MATCH(Raw_data!C26,MSCI[[#All],[Länder]],0)),"Other")</f>
        <v>Frontier Markets</v>
      </c>
      <c r="B26" s="6" t="str">
        <f>IFERROR(INDEX(MSCI[[#All],[Regionen B]],MATCH(Raw_data!C26,MSCI[[#All],[Länder]],0)),"Other")</f>
        <v>Europe &amp; Middle East</v>
      </c>
      <c r="C26" t="s">
        <v>63</v>
      </c>
      <c r="D26" t="str">
        <f t="shared" si="0"/>
        <v>Frontier Markets Europe &amp; Middle East</v>
      </c>
      <c r="E26">
        <v>26.68</v>
      </c>
      <c r="F26">
        <v>28.777000000000001</v>
      </c>
      <c r="G26">
        <v>30.013999999999999</v>
      </c>
      <c r="H26">
        <v>30.843</v>
      </c>
      <c r="I26">
        <v>32.762999999999998</v>
      </c>
      <c r="J26">
        <v>28.052</v>
      </c>
      <c r="K26">
        <v>24.827000000000002</v>
      </c>
      <c r="L26">
        <v>28.779</v>
      </c>
      <c r="M26">
        <v>47.030999999999999</v>
      </c>
      <c r="N26">
        <v>47.899000000000001</v>
      </c>
      <c r="O26">
        <v>21.119</v>
      </c>
      <c r="P26">
        <v>2.069</v>
      </c>
      <c r="Q26">
        <v>8.3979999999999997</v>
      </c>
      <c r="R26">
        <v>4.5579999999999998</v>
      </c>
      <c r="S26">
        <v>8.0129999999999999</v>
      </c>
      <c r="T26">
        <v>13.422000000000001</v>
      </c>
      <c r="U26">
        <v>10.14</v>
      </c>
      <c r="V26">
        <v>10.616</v>
      </c>
      <c r="W26">
        <v>13.154999999999999</v>
      </c>
      <c r="X26">
        <v>13.29</v>
      </c>
      <c r="Y26">
        <v>12.944000000000001</v>
      </c>
      <c r="Z26">
        <v>13.875</v>
      </c>
      <c r="AA26">
        <v>16.026</v>
      </c>
      <c r="AB26">
        <v>20.706</v>
      </c>
      <c r="AC26">
        <v>25.315999999999999</v>
      </c>
      <c r="AD26">
        <v>28.971</v>
      </c>
      <c r="AE26">
        <v>33.244999999999997</v>
      </c>
      <c r="AF26">
        <v>42.177</v>
      </c>
      <c r="AG26">
        <v>52.143000000000001</v>
      </c>
      <c r="AH26">
        <v>48.654000000000003</v>
      </c>
      <c r="AI26">
        <v>47.837000000000003</v>
      </c>
      <c r="AJ26">
        <v>53.575000000000003</v>
      </c>
      <c r="AK26">
        <v>51.328000000000003</v>
      </c>
      <c r="AL26">
        <v>53.045999999999999</v>
      </c>
      <c r="AM26">
        <v>55.084000000000003</v>
      </c>
      <c r="AN26">
        <v>57.595999999999997</v>
      </c>
      <c r="AO26">
        <v>60.628</v>
      </c>
      <c r="AP26">
        <v>64.680999999999997</v>
      </c>
      <c r="AQ26">
        <v>69.248000000000005</v>
      </c>
      <c r="AR26">
        <v>74.128</v>
      </c>
      <c r="AS26">
        <v>2013</v>
      </c>
    </row>
    <row r="27" spans="1:45" x14ac:dyDescent="0.25">
      <c r="A27" s="6" t="str">
        <f>IFERROR(INDEX(MSCI[[#All],[Regionen A]],MATCH(Raw_data!C27,MSCI[[#All],[Länder]],0)),"Other")</f>
        <v>Other</v>
      </c>
      <c r="B27" s="6" t="str">
        <f>IFERROR(INDEX(MSCI[[#All],[Regionen B]],MATCH(Raw_data!C27,MSCI[[#All],[Länder]],0)),"Other")</f>
        <v>Other</v>
      </c>
      <c r="C27" t="s">
        <v>64</v>
      </c>
      <c r="D27" t="str">
        <f t="shared" si="0"/>
        <v>Other Other</v>
      </c>
      <c r="E27">
        <v>2.1219999999999999</v>
      </c>
      <c r="F27">
        <v>1.8460000000000001</v>
      </c>
      <c r="G27">
        <v>1.72</v>
      </c>
      <c r="H27">
        <v>1.571</v>
      </c>
      <c r="I27">
        <v>1.405</v>
      </c>
      <c r="J27">
        <v>1.5529999999999999</v>
      </c>
      <c r="K27">
        <v>2.0369999999999999</v>
      </c>
      <c r="L27">
        <v>2.37</v>
      </c>
      <c r="M27">
        <v>2.617</v>
      </c>
      <c r="N27">
        <v>2.6160000000000001</v>
      </c>
      <c r="O27">
        <v>3.1019999999999999</v>
      </c>
      <c r="P27">
        <v>3.1360000000000001</v>
      </c>
      <c r="Q27">
        <v>3.3570000000000002</v>
      </c>
      <c r="R27">
        <v>3.2</v>
      </c>
      <c r="S27">
        <v>1.925</v>
      </c>
      <c r="T27">
        <v>2.38</v>
      </c>
      <c r="U27">
        <v>2.5870000000000002</v>
      </c>
      <c r="V27">
        <v>2.448</v>
      </c>
      <c r="W27">
        <v>2.8050000000000002</v>
      </c>
      <c r="X27">
        <v>2.9830000000000001</v>
      </c>
      <c r="Y27">
        <v>2.633</v>
      </c>
      <c r="Z27">
        <v>2.8359999999999999</v>
      </c>
      <c r="AA27">
        <v>3.218</v>
      </c>
      <c r="AB27">
        <v>4.2119999999999997</v>
      </c>
      <c r="AC27">
        <v>4.843</v>
      </c>
      <c r="AD27">
        <v>5.4740000000000002</v>
      </c>
      <c r="AE27">
        <v>5.82</v>
      </c>
      <c r="AF27">
        <v>6.7619999999999996</v>
      </c>
      <c r="AG27">
        <v>8.3930000000000007</v>
      </c>
      <c r="AH27">
        <v>8.3689999999999998</v>
      </c>
      <c r="AI27">
        <v>9.1359999999999992</v>
      </c>
      <c r="AJ27">
        <v>10.472</v>
      </c>
      <c r="AK27">
        <v>11.032</v>
      </c>
      <c r="AL27">
        <v>12.042</v>
      </c>
      <c r="AM27">
        <v>13.382</v>
      </c>
      <c r="AN27">
        <v>14.833</v>
      </c>
      <c r="AO27">
        <v>16.388000000000002</v>
      </c>
      <c r="AP27">
        <v>18.134</v>
      </c>
      <c r="AQ27">
        <v>20.021999999999998</v>
      </c>
      <c r="AR27">
        <v>22.081</v>
      </c>
      <c r="AS27">
        <v>2011</v>
      </c>
    </row>
    <row r="28" spans="1:45" x14ac:dyDescent="0.25">
      <c r="A28" s="6" t="str">
        <f>IFERROR(INDEX(MSCI[[#All],[Regionen A]],MATCH(Raw_data!C28,MSCI[[#All],[Länder]],0)),"Other")</f>
        <v>Other</v>
      </c>
      <c r="B28" s="6" t="str">
        <f>IFERROR(INDEX(MSCI[[#All],[Regionen B]],MATCH(Raw_data!C28,MSCI[[#All],[Länder]],0)),"Other")</f>
        <v>Other</v>
      </c>
      <c r="C28" t="s">
        <v>65</v>
      </c>
      <c r="D28" t="str">
        <f t="shared" si="0"/>
        <v>Other Other</v>
      </c>
      <c r="E28">
        <v>1.1679999999999999</v>
      </c>
      <c r="F28">
        <v>1.2150000000000001</v>
      </c>
      <c r="G28">
        <v>1.2829999999999999</v>
      </c>
      <c r="H28">
        <v>1.359</v>
      </c>
      <c r="I28">
        <v>1.2350000000000001</v>
      </c>
      <c r="J28">
        <v>1.4379999999999999</v>
      </c>
      <c r="K28">
        <v>1.514</v>
      </c>
      <c r="L28">
        <v>1.427</v>
      </c>
      <c r="M28">
        <v>1.337</v>
      </c>
      <c r="N28">
        <v>1.389</v>
      </c>
      <c r="O28">
        <v>1.389</v>
      </c>
      <c r="P28">
        <v>1.4339999999999999</v>
      </c>
      <c r="Q28">
        <v>1.329</v>
      </c>
      <c r="R28">
        <v>1.1519999999999999</v>
      </c>
      <c r="S28">
        <v>1.1359999999999999</v>
      </c>
      <c r="T28">
        <v>1.228</v>
      </c>
      <c r="U28">
        <v>1.0669999999999999</v>
      </c>
      <c r="V28">
        <v>1.194</v>
      </c>
      <c r="W28">
        <v>1.097</v>
      </c>
      <c r="X28">
        <v>0.99199999999999999</v>
      </c>
      <c r="Y28">
        <v>0.87</v>
      </c>
      <c r="Z28">
        <v>0.877</v>
      </c>
      <c r="AA28">
        <v>0.82499999999999996</v>
      </c>
      <c r="AB28">
        <v>0.78500000000000003</v>
      </c>
      <c r="AC28">
        <v>0.91500000000000004</v>
      </c>
      <c r="AD28">
        <v>1.117</v>
      </c>
      <c r="AE28">
        <v>1.2729999999999999</v>
      </c>
      <c r="AF28">
        <v>1.3560000000000001</v>
      </c>
      <c r="AG28">
        <v>1.6120000000000001</v>
      </c>
      <c r="AH28">
        <v>1.7749999999999999</v>
      </c>
      <c r="AI28">
        <v>2.032</v>
      </c>
      <c r="AJ28">
        <v>2.371</v>
      </c>
      <c r="AK28">
        <v>2.5099999999999998</v>
      </c>
      <c r="AL28">
        <v>2.7229999999999999</v>
      </c>
      <c r="AM28">
        <v>3.0369999999999999</v>
      </c>
      <c r="AN28">
        <v>3.3140000000000001</v>
      </c>
      <c r="AO28">
        <v>3.56</v>
      </c>
      <c r="AP28">
        <v>3.8490000000000002</v>
      </c>
      <c r="AQ28">
        <v>4.1980000000000004</v>
      </c>
      <c r="AR28">
        <v>4.5490000000000004</v>
      </c>
      <c r="AS28">
        <v>2010</v>
      </c>
    </row>
    <row r="29" spans="1:45" x14ac:dyDescent="0.25">
      <c r="A29" s="6" t="str">
        <f>IFERROR(INDEX(MSCI[[#All],[Regionen A]],MATCH(Raw_data!C29,MSCI[[#All],[Länder]],0)),"Other")</f>
        <v>Other</v>
      </c>
      <c r="B29" s="6" t="str">
        <f>IFERROR(INDEX(MSCI[[#All],[Regionen B]],MATCH(Raw_data!C29,MSCI[[#All],[Länder]],0)),"Other")</f>
        <v>Other</v>
      </c>
      <c r="C29" t="s">
        <v>66</v>
      </c>
      <c r="D29" t="str">
        <f t="shared" si="0"/>
        <v>Other Other</v>
      </c>
      <c r="E29">
        <v>0.157</v>
      </c>
      <c r="F29">
        <v>0.154</v>
      </c>
      <c r="G29">
        <v>0.155</v>
      </c>
      <c r="H29">
        <v>0.152</v>
      </c>
      <c r="I29">
        <v>0.14499999999999999</v>
      </c>
      <c r="J29">
        <v>0.152</v>
      </c>
      <c r="K29">
        <v>0.21</v>
      </c>
      <c r="L29">
        <v>0.26</v>
      </c>
      <c r="M29">
        <v>0.29199999999999998</v>
      </c>
      <c r="N29">
        <v>0.29499999999999998</v>
      </c>
      <c r="O29">
        <v>0.33900000000000002</v>
      </c>
      <c r="P29">
        <v>0.35299999999999998</v>
      </c>
      <c r="Q29">
        <v>0.39500000000000002</v>
      </c>
      <c r="R29">
        <v>0.39800000000000002</v>
      </c>
      <c r="S29">
        <v>0.44800000000000001</v>
      </c>
      <c r="T29">
        <v>0.53600000000000003</v>
      </c>
      <c r="U29">
        <v>0.55300000000000005</v>
      </c>
      <c r="V29">
        <v>0.54</v>
      </c>
      <c r="W29">
        <v>0.57499999999999996</v>
      </c>
      <c r="X29">
        <v>0.65200000000000002</v>
      </c>
      <c r="Y29">
        <v>0.58899999999999997</v>
      </c>
      <c r="Z29">
        <v>0.61599999999999999</v>
      </c>
      <c r="AA29">
        <v>0.67900000000000005</v>
      </c>
      <c r="AB29">
        <v>0.89100000000000001</v>
      </c>
      <c r="AC29">
        <v>1.0229999999999999</v>
      </c>
      <c r="AD29">
        <v>1.0900000000000001</v>
      </c>
      <c r="AE29">
        <v>1.238</v>
      </c>
      <c r="AF29">
        <v>1.516</v>
      </c>
      <c r="AG29">
        <v>1.798</v>
      </c>
      <c r="AH29">
        <v>1.716</v>
      </c>
      <c r="AI29">
        <v>1.667</v>
      </c>
      <c r="AJ29">
        <v>1.867</v>
      </c>
      <c r="AK29">
        <v>1.756</v>
      </c>
      <c r="AL29">
        <v>1.861</v>
      </c>
      <c r="AM29">
        <v>1.9750000000000001</v>
      </c>
      <c r="AN29">
        <v>2.11</v>
      </c>
      <c r="AO29">
        <v>2.2690000000000001</v>
      </c>
      <c r="AP29">
        <v>2.452</v>
      </c>
      <c r="AQ29">
        <v>2.6589999999999998</v>
      </c>
      <c r="AR29">
        <v>2.835</v>
      </c>
      <c r="AS29">
        <v>2012</v>
      </c>
    </row>
    <row r="30" spans="1:45" x14ac:dyDescent="0.25">
      <c r="A30" s="6" t="str">
        <f>IFERROR(INDEX(MSCI[[#All],[Regionen A]],MATCH(Raw_data!C30,MSCI[[#All],[Länder]],0)),"Other")</f>
        <v>Other</v>
      </c>
      <c r="B30" s="6" t="str">
        <f>IFERROR(INDEX(MSCI[[#All],[Regionen B]],MATCH(Raw_data!C30,MSCI[[#All],[Länder]],0)),"Other")</f>
        <v>Other</v>
      </c>
      <c r="C30" t="s">
        <v>67</v>
      </c>
      <c r="D30" t="str">
        <f t="shared" si="0"/>
        <v>Other Other</v>
      </c>
      <c r="E30" t="s">
        <v>42</v>
      </c>
      <c r="F30" t="s">
        <v>42</v>
      </c>
      <c r="G30" t="s">
        <v>42</v>
      </c>
      <c r="H30" t="s">
        <v>42</v>
      </c>
      <c r="I30" t="s">
        <v>42</v>
      </c>
      <c r="J30" t="s">
        <v>42</v>
      </c>
      <c r="K30">
        <v>0.20499999999999999</v>
      </c>
      <c r="L30">
        <v>0.14099999999999999</v>
      </c>
      <c r="M30">
        <v>0.27600000000000002</v>
      </c>
      <c r="N30">
        <v>0.34599999999999997</v>
      </c>
      <c r="O30">
        <v>0.89900000000000002</v>
      </c>
      <c r="P30">
        <v>2.0110000000000001</v>
      </c>
      <c r="Q30">
        <v>2.4390000000000001</v>
      </c>
      <c r="R30">
        <v>2.427</v>
      </c>
      <c r="S30">
        <v>2.7650000000000001</v>
      </c>
      <c r="T30">
        <v>3.419</v>
      </c>
      <c r="U30">
        <v>3.4860000000000002</v>
      </c>
      <c r="V30">
        <v>3.3919999999999999</v>
      </c>
      <c r="W30">
        <v>3.1059999999999999</v>
      </c>
      <c r="X30">
        <v>3.508</v>
      </c>
      <c r="Y30">
        <v>3.653</v>
      </c>
      <c r="Z30">
        <v>3.984</v>
      </c>
      <c r="AA30">
        <v>4.2830000000000004</v>
      </c>
      <c r="AB30">
        <v>4.657</v>
      </c>
      <c r="AC30">
        <v>5.3319999999999999</v>
      </c>
      <c r="AD30">
        <v>6.2930000000000001</v>
      </c>
      <c r="AE30">
        <v>7.2750000000000004</v>
      </c>
      <c r="AF30">
        <v>8.6389999999999993</v>
      </c>
      <c r="AG30">
        <v>10.352</v>
      </c>
      <c r="AH30">
        <v>10.414</v>
      </c>
      <c r="AI30">
        <v>11.255000000000001</v>
      </c>
      <c r="AJ30">
        <v>12.89</v>
      </c>
      <c r="AK30">
        <v>14.134</v>
      </c>
      <c r="AL30">
        <v>15.510999999999999</v>
      </c>
      <c r="AM30">
        <v>16.899000000000001</v>
      </c>
      <c r="AN30">
        <v>18.353000000000002</v>
      </c>
      <c r="AO30">
        <v>20.082999999999998</v>
      </c>
      <c r="AP30">
        <v>21.977</v>
      </c>
      <c r="AQ30">
        <v>24.039000000000001</v>
      </c>
      <c r="AR30">
        <v>26.29</v>
      </c>
      <c r="AS30">
        <v>2013</v>
      </c>
    </row>
    <row r="31" spans="1:45" x14ac:dyDescent="0.25">
      <c r="A31" s="6" t="str">
        <f>IFERROR(INDEX(MSCI[[#All],[Regionen A]],MATCH(Raw_data!C31,MSCI[[#All],[Länder]],0)),"Other")</f>
        <v>Other</v>
      </c>
      <c r="B31" s="6" t="str">
        <f>IFERROR(INDEX(MSCI[[#All],[Regionen B]],MATCH(Raw_data!C31,MSCI[[#All],[Länder]],0)),"Other")</f>
        <v>Other</v>
      </c>
      <c r="C31" t="s">
        <v>68</v>
      </c>
      <c r="D31" t="str">
        <f t="shared" si="0"/>
        <v>Other Other</v>
      </c>
      <c r="E31">
        <v>7.649</v>
      </c>
      <c r="F31">
        <v>8.6649999999999991</v>
      </c>
      <c r="G31">
        <v>8.31</v>
      </c>
      <c r="H31">
        <v>8.3759999999999994</v>
      </c>
      <c r="I31">
        <v>8.8529999999999998</v>
      </c>
      <c r="J31">
        <v>9.2460000000000004</v>
      </c>
      <c r="K31">
        <v>12.052</v>
      </c>
      <c r="L31">
        <v>13.96</v>
      </c>
      <c r="M31">
        <v>14.176</v>
      </c>
      <c r="N31">
        <v>12.64</v>
      </c>
      <c r="O31">
        <v>12.654</v>
      </c>
      <c r="P31">
        <v>14.109</v>
      </c>
      <c r="Q31">
        <v>12.930999999999999</v>
      </c>
      <c r="R31">
        <v>13.492000000000001</v>
      </c>
      <c r="S31">
        <v>8.9120000000000008</v>
      </c>
      <c r="T31">
        <v>9.0359999999999996</v>
      </c>
      <c r="U31">
        <v>10.335000000000001</v>
      </c>
      <c r="V31">
        <v>10.343</v>
      </c>
      <c r="W31">
        <v>9.875</v>
      </c>
      <c r="X31">
        <v>10.423999999999999</v>
      </c>
      <c r="Y31">
        <v>9.2720000000000002</v>
      </c>
      <c r="Z31">
        <v>9.6379999999999999</v>
      </c>
      <c r="AA31">
        <v>10.888</v>
      </c>
      <c r="AB31">
        <v>13.63</v>
      </c>
      <c r="AC31">
        <v>15.784000000000001</v>
      </c>
      <c r="AD31">
        <v>16.617000000000001</v>
      </c>
      <c r="AE31">
        <v>17.97</v>
      </c>
      <c r="AF31">
        <v>20.460999999999999</v>
      </c>
      <c r="AG31">
        <v>23.431999999999999</v>
      </c>
      <c r="AH31">
        <v>23.442</v>
      </c>
      <c r="AI31">
        <v>23.667000000000002</v>
      </c>
      <c r="AJ31">
        <v>26.611999999999998</v>
      </c>
      <c r="AK31">
        <v>26.486999999999998</v>
      </c>
      <c r="AL31">
        <v>29.266999999999999</v>
      </c>
      <c r="AM31">
        <v>32.162999999999997</v>
      </c>
      <c r="AN31">
        <v>34.401000000000003</v>
      </c>
      <c r="AO31">
        <v>37.313000000000002</v>
      </c>
      <c r="AP31">
        <v>40.463999999999999</v>
      </c>
      <c r="AQ31">
        <v>43.84</v>
      </c>
      <c r="AR31">
        <v>47.475000000000001</v>
      </c>
      <c r="AS31">
        <v>2013</v>
      </c>
    </row>
    <row r="32" spans="1:45" x14ac:dyDescent="0.25">
      <c r="A32" s="6" t="str">
        <f>IFERROR(INDEX(MSCI[[#All],[Regionen A]],MATCH(Raw_data!C32,MSCI[[#All],[Länder]],0)),"Other")</f>
        <v>Developed Markets</v>
      </c>
      <c r="B32" s="6" t="str">
        <f>IFERROR(INDEX(MSCI[[#All],[Regionen B]],MATCH(Raw_data!C32,MSCI[[#All],[Länder]],0)),"Other")</f>
        <v>Americas</v>
      </c>
      <c r="C32" t="s">
        <v>4</v>
      </c>
      <c r="D32" t="str">
        <f t="shared" si="0"/>
        <v>Developed Markets Americas</v>
      </c>
      <c r="E32">
        <v>274.37</v>
      </c>
      <c r="F32">
        <v>306.79399999999998</v>
      </c>
      <c r="G32">
        <v>314.16899999999998</v>
      </c>
      <c r="H32">
        <v>340.608</v>
      </c>
      <c r="I32">
        <v>354.22500000000002</v>
      </c>
      <c r="J32">
        <v>362.95800000000003</v>
      </c>
      <c r="K32">
        <v>376.38499999999999</v>
      </c>
      <c r="L32">
        <v>430.12400000000002</v>
      </c>
      <c r="M32">
        <v>508.31599999999997</v>
      </c>
      <c r="N32">
        <v>566.83900000000006</v>
      </c>
      <c r="O32">
        <v>594.61199999999997</v>
      </c>
      <c r="P32">
        <v>610.39099999999996</v>
      </c>
      <c r="Q32">
        <v>591.33100000000002</v>
      </c>
      <c r="R32">
        <v>575.16399999999999</v>
      </c>
      <c r="S32">
        <v>575.98299999999995</v>
      </c>
      <c r="T32">
        <v>602.00300000000004</v>
      </c>
      <c r="U32">
        <v>626.96500000000003</v>
      </c>
      <c r="V32">
        <v>650.99300000000005</v>
      </c>
      <c r="W32">
        <v>631.44799999999998</v>
      </c>
      <c r="X32">
        <v>674.31100000000004</v>
      </c>
      <c r="Y32">
        <v>739.45100000000002</v>
      </c>
      <c r="Z32">
        <v>732.73500000000001</v>
      </c>
      <c r="AA32">
        <v>752.52300000000002</v>
      </c>
      <c r="AB32">
        <v>887.78200000000004</v>
      </c>
      <c r="AC32">
        <v>1018.386</v>
      </c>
      <c r="AD32">
        <v>1164.1790000000001</v>
      </c>
      <c r="AE32">
        <v>1310.7950000000001</v>
      </c>
      <c r="AF32">
        <v>1457.873</v>
      </c>
      <c r="AG32">
        <v>1542.5609999999999</v>
      </c>
      <c r="AH32">
        <v>1370.8389999999999</v>
      </c>
      <c r="AI32">
        <v>1614.0719999999999</v>
      </c>
      <c r="AJ32">
        <v>1778.6320000000001</v>
      </c>
      <c r="AK32">
        <v>1821.4449999999999</v>
      </c>
      <c r="AL32">
        <v>1826.769</v>
      </c>
      <c r="AM32">
        <v>1793.797</v>
      </c>
      <c r="AN32">
        <v>1873.327</v>
      </c>
      <c r="AO32">
        <v>1955.8620000000001</v>
      </c>
      <c r="AP32">
        <v>2045.7670000000001</v>
      </c>
      <c r="AQ32">
        <v>2109.2179999999998</v>
      </c>
      <c r="AR32">
        <v>2122.0970000000002</v>
      </c>
      <c r="AS32">
        <v>2013</v>
      </c>
    </row>
    <row r="33" spans="1:45" x14ac:dyDescent="0.25">
      <c r="A33" s="6" t="str">
        <f>IFERROR(INDEX(MSCI[[#All],[Regionen A]],MATCH(Raw_data!C33,MSCI[[#All],[Länder]],0)),"Other")</f>
        <v>Other</v>
      </c>
      <c r="B33" s="6" t="str">
        <f>IFERROR(INDEX(MSCI[[#All],[Regionen B]],MATCH(Raw_data!C33,MSCI[[#All],[Länder]],0)),"Other")</f>
        <v>Other</v>
      </c>
      <c r="C33" t="s">
        <v>69</v>
      </c>
      <c r="D33" t="str">
        <f t="shared" si="0"/>
        <v>Other Other</v>
      </c>
      <c r="E33">
        <v>0.68899999999999995</v>
      </c>
      <c r="F33">
        <v>0.71699999999999997</v>
      </c>
      <c r="G33">
        <v>0.69399999999999995</v>
      </c>
      <c r="H33">
        <v>0.66600000000000004</v>
      </c>
      <c r="I33">
        <v>0.64700000000000002</v>
      </c>
      <c r="J33">
        <v>0.85199999999999998</v>
      </c>
      <c r="K33">
        <v>1.117</v>
      </c>
      <c r="L33">
        <v>1.23</v>
      </c>
      <c r="M33">
        <v>1.3240000000000001</v>
      </c>
      <c r="N33">
        <v>1.3069999999999999</v>
      </c>
      <c r="O33">
        <v>1.5169999999999999</v>
      </c>
      <c r="P33">
        <v>1.446</v>
      </c>
      <c r="Q33">
        <v>1.4419999999999999</v>
      </c>
      <c r="R33">
        <v>1.2629999999999999</v>
      </c>
      <c r="S33">
        <v>0.82799999999999996</v>
      </c>
      <c r="T33">
        <v>1.0780000000000001</v>
      </c>
      <c r="U33">
        <v>0.96499999999999997</v>
      </c>
      <c r="V33">
        <v>0.94499999999999995</v>
      </c>
      <c r="W33">
        <v>1</v>
      </c>
      <c r="X33">
        <v>1.002</v>
      </c>
      <c r="Y33">
        <v>0.88500000000000001</v>
      </c>
      <c r="Z33">
        <v>0.89700000000000002</v>
      </c>
      <c r="AA33">
        <v>0.96299999999999997</v>
      </c>
      <c r="AB33">
        <v>1.1100000000000001</v>
      </c>
      <c r="AC33">
        <v>1.2569999999999999</v>
      </c>
      <c r="AD33">
        <v>1.337</v>
      </c>
      <c r="AE33">
        <v>1.4610000000000001</v>
      </c>
      <c r="AF33">
        <v>1.698</v>
      </c>
      <c r="AG33">
        <v>1.9850000000000001</v>
      </c>
      <c r="AH33">
        <v>1.982</v>
      </c>
      <c r="AI33">
        <v>1.986</v>
      </c>
      <c r="AJ33">
        <v>2.1960000000000002</v>
      </c>
      <c r="AK33">
        <v>2.1720000000000002</v>
      </c>
      <c r="AL33">
        <v>1.538</v>
      </c>
      <c r="AM33">
        <v>1.7310000000000001</v>
      </c>
      <c r="AN33">
        <v>1.964</v>
      </c>
      <c r="AO33">
        <v>2.1579999999999999</v>
      </c>
      <c r="AP33">
        <v>2.3969999999999998</v>
      </c>
      <c r="AQ33">
        <v>2.661</v>
      </c>
      <c r="AR33">
        <v>2.9359999999999999</v>
      </c>
      <c r="AS33">
        <v>2012</v>
      </c>
    </row>
    <row r="34" spans="1:45" x14ac:dyDescent="0.25">
      <c r="A34" s="6" t="str">
        <f>IFERROR(INDEX(MSCI[[#All],[Regionen A]],MATCH(Raw_data!C34,MSCI[[#All],[Länder]],0)),"Other")</f>
        <v>Other</v>
      </c>
      <c r="B34" s="6" t="str">
        <f>IFERROR(INDEX(MSCI[[#All],[Regionen B]],MATCH(Raw_data!C34,MSCI[[#All],[Länder]],0)),"Other")</f>
        <v>Other</v>
      </c>
      <c r="C34" t="s">
        <v>70</v>
      </c>
      <c r="D34" t="str">
        <f t="shared" si="0"/>
        <v>Other Other</v>
      </c>
      <c r="E34">
        <v>0.73799999999999999</v>
      </c>
      <c r="F34">
        <v>0.873</v>
      </c>
      <c r="G34">
        <v>0.84399999999999997</v>
      </c>
      <c r="H34">
        <v>0.84399999999999997</v>
      </c>
      <c r="I34">
        <v>0.90700000000000003</v>
      </c>
      <c r="J34">
        <v>0.98299999999999998</v>
      </c>
      <c r="K34">
        <v>1.2110000000000001</v>
      </c>
      <c r="L34">
        <v>1.3720000000000001</v>
      </c>
      <c r="M34">
        <v>1.6040000000000001</v>
      </c>
      <c r="N34">
        <v>1.5149999999999999</v>
      </c>
      <c r="O34">
        <v>1.8260000000000001</v>
      </c>
      <c r="P34">
        <v>1.8089999999999999</v>
      </c>
      <c r="Q34">
        <v>1.8859999999999999</v>
      </c>
      <c r="R34">
        <v>1.6479999999999999</v>
      </c>
      <c r="S34">
        <v>1.335</v>
      </c>
      <c r="T34">
        <v>1.6359999999999999</v>
      </c>
      <c r="U34">
        <v>1.819</v>
      </c>
      <c r="V34">
        <v>1.748</v>
      </c>
      <c r="W34">
        <v>1.9750000000000001</v>
      </c>
      <c r="X34">
        <v>1.7390000000000001</v>
      </c>
      <c r="Y34">
        <v>1.5720000000000001</v>
      </c>
      <c r="Z34">
        <v>1.9359999999999999</v>
      </c>
      <c r="AA34">
        <v>2.2570000000000001</v>
      </c>
      <c r="AB34">
        <v>3.1019999999999999</v>
      </c>
      <c r="AC34">
        <v>5.0030000000000001</v>
      </c>
      <c r="AD34">
        <v>6.6580000000000004</v>
      </c>
      <c r="AE34">
        <v>7.4290000000000003</v>
      </c>
      <c r="AF34">
        <v>8.6509999999999998</v>
      </c>
      <c r="AG34">
        <v>10.401</v>
      </c>
      <c r="AH34">
        <v>9.2780000000000005</v>
      </c>
      <c r="AI34">
        <v>10.678000000000001</v>
      </c>
      <c r="AJ34">
        <v>12.167999999999999</v>
      </c>
      <c r="AK34">
        <v>12.375</v>
      </c>
      <c r="AL34">
        <v>13.412000000000001</v>
      </c>
      <c r="AM34">
        <v>15.840999999999999</v>
      </c>
      <c r="AN34">
        <v>17.562000000000001</v>
      </c>
      <c r="AO34">
        <v>19.991</v>
      </c>
      <c r="AP34">
        <v>21.805</v>
      </c>
      <c r="AQ34">
        <v>22.573</v>
      </c>
      <c r="AR34">
        <v>23.786999999999999</v>
      </c>
      <c r="AS34">
        <v>2013</v>
      </c>
    </row>
    <row r="35" spans="1:45" x14ac:dyDescent="0.25">
      <c r="A35" s="6" t="str">
        <f>IFERROR(INDEX(MSCI[[#All],[Regionen A]],MATCH(Raw_data!C35,MSCI[[#All],[Länder]],0)),"Other")</f>
        <v>Emerging Markets</v>
      </c>
      <c r="B35" s="6" t="str">
        <f>IFERROR(INDEX(MSCI[[#All],[Regionen B]],MATCH(Raw_data!C35,MSCI[[#All],[Länder]],0)),"Other")</f>
        <v>Americas</v>
      </c>
      <c r="C35" t="s">
        <v>71</v>
      </c>
      <c r="D35" t="str">
        <f t="shared" si="0"/>
        <v>Emerging Markets Americas</v>
      </c>
      <c r="E35">
        <v>28.7</v>
      </c>
      <c r="F35">
        <v>33.981000000000002</v>
      </c>
      <c r="G35">
        <v>25.337</v>
      </c>
      <c r="H35">
        <v>20.581</v>
      </c>
      <c r="I35">
        <v>20.013999999999999</v>
      </c>
      <c r="J35">
        <v>17.161000000000001</v>
      </c>
      <c r="K35">
        <v>18.449000000000002</v>
      </c>
      <c r="L35">
        <v>21.759</v>
      </c>
      <c r="M35">
        <v>25.65</v>
      </c>
      <c r="N35">
        <v>29.547000000000001</v>
      </c>
      <c r="O35">
        <v>32.850999999999999</v>
      </c>
      <c r="P35">
        <v>37.811999999999998</v>
      </c>
      <c r="Q35">
        <v>46.064999999999998</v>
      </c>
      <c r="R35">
        <v>49.284999999999997</v>
      </c>
      <c r="S35">
        <v>56.86</v>
      </c>
      <c r="T35">
        <v>73.272000000000006</v>
      </c>
      <c r="U35">
        <v>77.677000000000007</v>
      </c>
      <c r="V35">
        <v>84.834999999999994</v>
      </c>
      <c r="W35">
        <v>81.542000000000002</v>
      </c>
      <c r="X35">
        <v>75.236999999999995</v>
      </c>
      <c r="Y35">
        <v>77.981999999999999</v>
      </c>
      <c r="Z35">
        <v>71.284999999999997</v>
      </c>
      <c r="AA35">
        <v>70.102999999999994</v>
      </c>
      <c r="AB35">
        <v>76.097999999999999</v>
      </c>
      <c r="AC35">
        <v>99.27</v>
      </c>
      <c r="AD35">
        <v>123.06</v>
      </c>
      <c r="AE35">
        <v>154.72200000000001</v>
      </c>
      <c r="AF35">
        <v>173.08500000000001</v>
      </c>
      <c r="AG35">
        <v>179.571</v>
      </c>
      <c r="AH35">
        <v>172.12799999999999</v>
      </c>
      <c r="AI35">
        <v>217.32599999999999</v>
      </c>
      <c r="AJ35">
        <v>250.84200000000001</v>
      </c>
      <c r="AK35">
        <v>266.3</v>
      </c>
      <c r="AL35">
        <v>276.971</v>
      </c>
      <c r="AM35">
        <v>264.09500000000003</v>
      </c>
      <c r="AN35">
        <v>279.64999999999998</v>
      </c>
      <c r="AO35">
        <v>297.714</v>
      </c>
      <c r="AP35">
        <v>317.71300000000002</v>
      </c>
      <c r="AQ35">
        <v>340.33600000000001</v>
      </c>
      <c r="AR35">
        <v>364.90499999999997</v>
      </c>
      <c r="AS35">
        <v>2013</v>
      </c>
    </row>
    <row r="36" spans="1:45" x14ac:dyDescent="0.25">
      <c r="A36" s="6" t="str">
        <f>IFERROR(INDEX(MSCI[[#All],[Regionen A]],MATCH(Raw_data!C36,MSCI[[#All],[Länder]],0)),"Other")</f>
        <v>Emerging Markets</v>
      </c>
      <c r="B36" s="6" t="str">
        <f>IFERROR(INDEX(MSCI[[#All],[Regionen B]],MATCH(Raw_data!C36,MSCI[[#All],[Länder]],0)),"Other")</f>
        <v>Asia</v>
      </c>
      <c r="C36" t="s">
        <v>72</v>
      </c>
      <c r="D36" t="str">
        <f t="shared" si="0"/>
        <v>Emerging Markets Asia</v>
      </c>
      <c r="E36">
        <v>309.06</v>
      </c>
      <c r="F36">
        <v>292.36599999999999</v>
      </c>
      <c r="G36">
        <v>286.56099999999998</v>
      </c>
      <c r="H36">
        <v>307.46899999999999</v>
      </c>
      <c r="I36">
        <v>316.51900000000001</v>
      </c>
      <c r="J36">
        <v>312.77999999999997</v>
      </c>
      <c r="K36">
        <v>303.17700000000002</v>
      </c>
      <c r="L36">
        <v>330.05500000000001</v>
      </c>
      <c r="M36">
        <v>411.73599999999999</v>
      </c>
      <c r="N36">
        <v>459.78300000000002</v>
      </c>
      <c r="O36">
        <v>404.495</v>
      </c>
      <c r="P36">
        <v>424.11599999999999</v>
      </c>
      <c r="Q36">
        <v>499.85899999999998</v>
      </c>
      <c r="R36">
        <v>641.06399999999996</v>
      </c>
      <c r="S36">
        <v>582.673</v>
      </c>
      <c r="T36">
        <v>756.96400000000006</v>
      </c>
      <c r="U36">
        <v>892.01</v>
      </c>
      <c r="V36">
        <v>985.04399999999998</v>
      </c>
      <c r="W36">
        <v>1045.2</v>
      </c>
      <c r="X36">
        <v>1100.7750000000001</v>
      </c>
      <c r="Y36">
        <v>1192.854</v>
      </c>
      <c r="Z36">
        <v>1317.2360000000001</v>
      </c>
      <c r="AA36">
        <v>1455.56</v>
      </c>
      <c r="AB36">
        <v>1650.5139999999999</v>
      </c>
      <c r="AC36">
        <v>1944.674</v>
      </c>
      <c r="AD36">
        <v>2287.2579999999998</v>
      </c>
      <c r="AE36">
        <v>2793.1590000000001</v>
      </c>
      <c r="AF36">
        <v>3504.605</v>
      </c>
      <c r="AG36">
        <v>4547.7160000000003</v>
      </c>
      <c r="AH36">
        <v>5105.7690000000002</v>
      </c>
      <c r="AI36">
        <v>5949.6480000000001</v>
      </c>
      <c r="AJ36">
        <v>7314.482</v>
      </c>
      <c r="AK36">
        <v>8386.6769999999997</v>
      </c>
      <c r="AL36">
        <v>9469.1239999999998</v>
      </c>
      <c r="AM36">
        <v>10355.35</v>
      </c>
      <c r="AN36">
        <v>11285.127</v>
      </c>
      <c r="AO36">
        <v>12235.115</v>
      </c>
      <c r="AP36">
        <v>13263.313</v>
      </c>
      <c r="AQ36">
        <v>14353.005999999999</v>
      </c>
      <c r="AR36">
        <v>15518.856</v>
      </c>
      <c r="AS36">
        <v>2013</v>
      </c>
    </row>
    <row r="37" spans="1:45" x14ac:dyDescent="0.25">
      <c r="A37" s="6" t="str">
        <f>IFERROR(INDEX(MSCI[[#All],[Regionen A]],MATCH(Raw_data!C37,MSCI[[#All],[Länder]],0)),"Other")</f>
        <v>Emerging Markets</v>
      </c>
      <c r="B37" s="6" t="str">
        <f>IFERROR(INDEX(MSCI[[#All],[Regionen B]],MATCH(Raw_data!C37,MSCI[[#All],[Länder]],0)),"Other")</f>
        <v>Americas</v>
      </c>
      <c r="C37" t="s">
        <v>73</v>
      </c>
      <c r="D37" t="str">
        <f t="shared" si="0"/>
        <v>Emerging Markets Americas</v>
      </c>
      <c r="E37">
        <v>46.381999999999998</v>
      </c>
      <c r="F37">
        <v>50.531999999999996</v>
      </c>
      <c r="G37">
        <v>54.112000000000002</v>
      </c>
      <c r="H37">
        <v>53.783000000000001</v>
      </c>
      <c r="I37">
        <v>53.121000000000002</v>
      </c>
      <c r="J37">
        <v>48.459000000000003</v>
      </c>
      <c r="K37">
        <v>48.524999999999999</v>
      </c>
      <c r="L37">
        <v>50.511000000000003</v>
      </c>
      <c r="M37">
        <v>54.454999999999998</v>
      </c>
      <c r="N37">
        <v>54.908999999999999</v>
      </c>
      <c r="O37">
        <v>55.929000000000002</v>
      </c>
      <c r="P37">
        <v>57.27</v>
      </c>
      <c r="Q37">
        <v>68.435000000000002</v>
      </c>
      <c r="R37">
        <v>77.492999999999995</v>
      </c>
      <c r="S37">
        <v>97.415999999999997</v>
      </c>
      <c r="T37">
        <v>110.298</v>
      </c>
      <c r="U37">
        <v>119.443</v>
      </c>
      <c r="V37">
        <v>112.18</v>
      </c>
      <c r="W37">
        <v>108.617</v>
      </c>
      <c r="X37">
        <v>96.442999999999998</v>
      </c>
      <c r="Y37">
        <v>99.876000000000005</v>
      </c>
      <c r="Z37">
        <v>98.212000000000003</v>
      </c>
      <c r="AA37">
        <v>97.962999999999994</v>
      </c>
      <c r="AB37">
        <v>94.641000000000005</v>
      </c>
      <c r="AC37">
        <v>117.08199999999999</v>
      </c>
      <c r="AD37">
        <v>146.566</v>
      </c>
      <c r="AE37">
        <v>162.59</v>
      </c>
      <c r="AF37">
        <v>207.416</v>
      </c>
      <c r="AG37">
        <v>243.982</v>
      </c>
      <c r="AH37">
        <v>233.822</v>
      </c>
      <c r="AI37">
        <v>287.01799999999997</v>
      </c>
      <c r="AJ37">
        <v>336.346</v>
      </c>
      <c r="AK37">
        <v>369.78899999999999</v>
      </c>
      <c r="AL37">
        <v>378.41500000000002</v>
      </c>
      <c r="AM37">
        <v>400.11700000000002</v>
      </c>
      <c r="AN37">
        <v>427.13900000000001</v>
      </c>
      <c r="AO37">
        <v>453.63</v>
      </c>
      <c r="AP37">
        <v>482.18299999999999</v>
      </c>
      <c r="AQ37">
        <v>512.72900000000004</v>
      </c>
      <c r="AR37">
        <v>546.90200000000004</v>
      </c>
      <c r="AS37">
        <v>2013</v>
      </c>
    </row>
    <row r="38" spans="1:45" x14ac:dyDescent="0.25">
      <c r="A38" s="6" t="str">
        <f>IFERROR(INDEX(MSCI[[#All],[Regionen A]],MATCH(Raw_data!C38,MSCI[[#All],[Länder]],0)),"Other")</f>
        <v>Other</v>
      </c>
      <c r="B38" s="6" t="str">
        <f>IFERROR(INDEX(MSCI[[#All],[Regionen B]],MATCH(Raw_data!C38,MSCI[[#All],[Länder]],0)),"Other")</f>
        <v>Other</v>
      </c>
      <c r="C38" t="s">
        <v>74</v>
      </c>
      <c r="D38" t="str">
        <f t="shared" si="0"/>
        <v>Other Other</v>
      </c>
      <c r="E38">
        <v>0.13500000000000001</v>
      </c>
      <c r="F38">
        <v>0.11899999999999999</v>
      </c>
      <c r="G38">
        <v>0.113</v>
      </c>
      <c r="H38">
        <v>0.109</v>
      </c>
      <c r="I38">
        <v>0.105</v>
      </c>
      <c r="J38">
        <v>0.115</v>
      </c>
      <c r="K38">
        <v>0.16200000000000001</v>
      </c>
      <c r="L38">
        <v>0.19600000000000001</v>
      </c>
      <c r="M38">
        <v>0.20699999999999999</v>
      </c>
      <c r="N38">
        <v>0.19900000000000001</v>
      </c>
      <c r="O38">
        <v>0.25</v>
      </c>
      <c r="P38">
        <v>0.247</v>
      </c>
      <c r="Q38">
        <v>0.26600000000000001</v>
      </c>
      <c r="R38">
        <v>0.26400000000000001</v>
      </c>
      <c r="S38">
        <v>0.186</v>
      </c>
      <c r="T38">
        <v>0.23200000000000001</v>
      </c>
      <c r="U38">
        <v>0.23</v>
      </c>
      <c r="V38">
        <v>0.21199999999999999</v>
      </c>
      <c r="W38">
        <v>0.215</v>
      </c>
      <c r="X38">
        <v>0.223</v>
      </c>
      <c r="Y38">
        <v>0.20200000000000001</v>
      </c>
      <c r="Z38">
        <v>0.22</v>
      </c>
      <c r="AA38">
        <v>0.252</v>
      </c>
      <c r="AB38">
        <v>0.32500000000000001</v>
      </c>
      <c r="AC38">
        <v>0.36299999999999999</v>
      </c>
      <c r="AD38">
        <v>0.38800000000000001</v>
      </c>
      <c r="AE38">
        <v>0.40400000000000003</v>
      </c>
      <c r="AF38">
        <v>0.46700000000000003</v>
      </c>
      <c r="AG38">
        <v>0.53200000000000003</v>
      </c>
      <c r="AH38">
        <v>0.53600000000000003</v>
      </c>
      <c r="AI38">
        <v>0.54400000000000004</v>
      </c>
      <c r="AJ38">
        <v>0.61099999999999999</v>
      </c>
      <c r="AK38">
        <v>0.59599999999999997</v>
      </c>
      <c r="AL38">
        <v>0.65800000000000003</v>
      </c>
      <c r="AM38">
        <v>0.72199999999999998</v>
      </c>
      <c r="AN38">
        <v>0.79200000000000004</v>
      </c>
      <c r="AO38">
        <v>0.85899999999999999</v>
      </c>
      <c r="AP38">
        <v>0.93600000000000005</v>
      </c>
      <c r="AQ38">
        <v>1.024</v>
      </c>
      <c r="AR38">
        <v>1.1180000000000001</v>
      </c>
      <c r="AS38">
        <v>2013</v>
      </c>
    </row>
    <row r="39" spans="1:45" x14ac:dyDescent="0.25">
      <c r="A39" s="6" t="str">
        <f>IFERROR(INDEX(MSCI[[#All],[Regionen A]],MATCH(Raw_data!C39,MSCI[[#All],[Länder]],0)),"Other")</f>
        <v>Other</v>
      </c>
      <c r="B39" s="6" t="str">
        <f>IFERROR(INDEX(MSCI[[#All],[Regionen B]],MATCH(Raw_data!C39,MSCI[[#All],[Länder]],0)),"Other")</f>
        <v>Other</v>
      </c>
      <c r="C39" t="s">
        <v>75</v>
      </c>
      <c r="D39" t="str">
        <f t="shared" si="0"/>
        <v>Other Other</v>
      </c>
      <c r="E39">
        <v>68.605999999999995</v>
      </c>
      <c r="F39">
        <v>59.725999999999999</v>
      </c>
      <c r="G39">
        <v>64.938999999999993</v>
      </c>
      <c r="H39">
        <v>52.378</v>
      </c>
      <c r="I39">
        <v>34.951000000000001</v>
      </c>
      <c r="J39">
        <v>31.943000000000001</v>
      </c>
      <c r="K39">
        <v>35.840000000000003</v>
      </c>
      <c r="L39">
        <v>33.932000000000002</v>
      </c>
      <c r="M39">
        <v>39.314</v>
      </c>
      <c r="N39">
        <v>40.006</v>
      </c>
      <c r="O39">
        <v>41.448</v>
      </c>
      <c r="P39">
        <v>40.25</v>
      </c>
      <c r="Q39">
        <v>36.332999999999998</v>
      </c>
      <c r="R39">
        <v>47.45</v>
      </c>
      <c r="S39">
        <v>25.745999999999999</v>
      </c>
      <c r="T39">
        <v>25.021000000000001</v>
      </c>
      <c r="U39">
        <v>32.098999999999997</v>
      </c>
      <c r="V39">
        <v>28.818999999999999</v>
      </c>
      <c r="W39">
        <v>21.088999999999999</v>
      </c>
      <c r="X39">
        <v>19.146999999999998</v>
      </c>
      <c r="Y39">
        <v>19.077000000000002</v>
      </c>
      <c r="Z39">
        <v>8.173</v>
      </c>
      <c r="AA39">
        <v>8.7189999999999994</v>
      </c>
      <c r="AB39">
        <v>8.9540000000000006</v>
      </c>
      <c r="AC39">
        <v>10.340999999999999</v>
      </c>
      <c r="AD39">
        <v>11.951000000000001</v>
      </c>
      <c r="AE39">
        <v>14.297000000000001</v>
      </c>
      <c r="AF39">
        <v>16.388000000000002</v>
      </c>
      <c r="AG39">
        <v>19.073</v>
      </c>
      <c r="AH39">
        <v>18.106000000000002</v>
      </c>
      <c r="AI39">
        <v>20.5</v>
      </c>
      <c r="AJ39">
        <v>23.87</v>
      </c>
      <c r="AK39">
        <v>27.483000000000001</v>
      </c>
      <c r="AL39">
        <v>29.896000000000001</v>
      </c>
      <c r="AM39">
        <v>32.664999999999999</v>
      </c>
      <c r="AN39">
        <v>35.570999999999998</v>
      </c>
      <c r="AO39">
        <v>38.802</v>
      </c>
      <c r="AP39">
        <v>42.235999999999997</v>
      </c>
      <c r="AQ39">
        <v>45.823</v>
      </c>
      <c r="AR39">
        <v>49.110999999999997</v>
      </c>
      <c r="AS39">
        <v>2006</v>
      </c>
    </row>
    <row r="40" spans="1:45" x14ac:dyDescent="0.25">
      <c r="A40" s="6" t="str">
        <f>IFERROR(INDEX(MSCI[[#All],[Regionen A]],MATCH(Raw_data!C40,MSCI[[#All],[Länder]],0)),"Other")</f>
        <v>Other</v>
      </c>
      <c r="B40" s="6" t="str">
        <f>IFERROR(INDEX(MSCI[[#All],[Regionen B]],MATCH(Raw_data!C40,MSCI[[#All],[Länder]],0)),"Other")</f>
        <v>Other</v>
      </c>
      <c r="C40" t="s">
        <v>76</v>
      </c>
      <c r="D40" t="str">
        <f t="shared" si="0"/>
        <v>Other Other</v>
      </c>
      <c r="E40">
        <v>2.0830000000000002</v>
      </c>
      <c r="F40">
        <v>1.708</v>
      </c>
      <c r="G40">
        <v>1.4890000000000001</v>
      </c>
      <c r="H40">
        <v>1.3540000000000001</v>
      </c>
      <c r="I40">
        <v>1.2450000000000001</v>
      </c>
      <c r="J40">
        <v>1.276</v>
      </c>
      <c r="K40">
        <v>1.746</v>
      </c>
      <c r="L40">
        <v>2.121</v>
      </c>
      <c r="M40">
        <v>2.2570000000000001</v>
      </c>
      <c r="N40">
        <v>2.3839999999999999</v>
      </c>
      <c r="O40">
        <v>2.7989999999999999</v>
      </c>
      <c r="P40">
        <v>2.7250000000000001</v>
      </c>
      <c r="Q40">
        <v>2.9329999999999998</v>
      </c>
      <c r="R40">
        <v>2.6840000000000002</v>
      </c>
      <c r="S40">
        <v>1.7689999999999999</v>
      </c>
      <c r="T40">
        <v>2.1160000000000001</v>
      </c>
      <c r="U40">
        <v>2.54</v>
      </c>
      <c r="V40">
        <v>2.323</v>
      </c>
      <c r="W40">
        <v>1.9490000000000001</v>
      </c>
      <c r="X40">
        <v>2.3540000000000001</v>
      </c>
      <c r="Y40">
        <v>3.22</v>
      </c>
      <c r="Z40">
        <v>2.794</v>
      </c>
      <c r="AA40">
        <v>3.02</v>
      </c>
      <c r="AB40">
        <v>3.5030000000000001</v>
      </c>
      <c r="AC40">
        <v>4.6550000000000002</v>
      </c>
      <c r="AD40">
        <v>6.0979999999999999</v>
      </c>
      <c r="AE40">
        <v>7.7380000000000004</v>
      </c>
      <c r="AF40">
        <v>8.407</v>
      </c>
      <c r="AG40">
        <v>11.914999999999999</v>
      </c>
      <c r="AH40">
        <v>9.6180000000000003</v>
      </c>
      <c r="AI40">
        <v>12.029</v>
      </c>
      <c r="AJ40">
        <v>14.433</v>
      </c>
      <c r="AK40">
        <v>13.678000000000001</v>
      </c>
      <c r="AL40">
        <v>13.478</v>
      </c>
      <c r="AM40">
        <v>14.114000000000001</v>
      </c>
      <c r="AN40">
        <v>15.118</v>
      </c>
      <c r="AO40">
        <v>16.068000000000001</v>
      </c>
      <c r="AP40">
        <v>18.57</v>
      </c>
      <c r="AQ40">
        <v>18.978999999999999</v>
      </c>
      <c r="AR40">
        <v>18.716000000000001</v>
      </c>
      <c r="AS40">
        <v>2013</v>
      </c>
    </row>
    <row r="41" spans="1:45" x14ac:dyDescent="0.25">
      <c r="A41" s="6" t="str">
        <f>IFERROR(INDEX(MSCI[[#All],[Regionen A]],MATCH(Raw_data!C41,MSCI[[#All],[Länder]],0)),"Other")</f>
        <v>Other</v>
      </c>
      <c r="B41" s="6" t="str">
        <f>IFERROR(INDEX(MSCI[[#All],[Regionen B]],MATCH(Raw_data!C41,MSCI[[#All],[Länder]],0)),"Other")</f>
        <v>Other</v>
      </c>
      <c r="C41" t="s">
        <v>77</v>
      </c>
      <c r="D41" t="str">
        <f t="shared" si="0"/>
        <v>Other Other</v>
      </c>
      <c r="E41">
        <v>4.8310000000000004</v>
      </c>
      <c r="F41">
        <v>2.6240000000000001</v>
      </c>
      <c r="G41">
        <v>2.6070000000000002</v>
      </c>
      <c r="H41">
        <v>3.1469999999999998</v>
      </c>
      <c r="I41">
        <v>3.661</v>
      </c>
      <c r="J41">
        <v>3.923</v>
      </c>
      <c r="K41">
        <v>4.4039999999999999</v>
      </c>
      <c r="L41">
        <v>4.5330000000000004</v>
      </c>
      <c r="M41">
        <v>4.6139999999999999</v>
      </c>
      <c r="N41">
        <v>5.2249999999999996</v>
      </c>
      <c r="O41">
        <v>5.71</v>
      </c>
      <c r="P41">
        <v>7.1589999999999998</v>
      </c>
      <c r="Q41">
        <v>8.5749999999999993</v>
      </c>
      <c r="R41">
        <v>9.6379999999999999</v>
      </c>
      <c r="S41">
        <v>10.557</v>
      </c>
      <c r="T41">
        <v>11.714</v>
      </c>
      <c r="U41">
        <v>11.845000000000001</v>
      </c>
      <c r="V41">
        <v>12.827999999999999</v>
      </c>
      <c r="W41">
        <v>14.101000000000001</v>
      </c>
      <c r="X41">
        <v>15.795</v>
      </c>
      <c r="Y41">
        <v>15.946999999999999</v>
      </c>
      <c r="Z41">
        <v>16.404</v>
      </c>
      <c r="AA41">
        <v>16.844000000000001</v>
      </c>
      <c r="AB41">
        <v>17.518000000000001</v>
      </c>
      <c r="AC41">
        <v>18.594999999999999</v>
      </c>
      <c r="AD41">
        <v>19.965</v>
      </c>
      <c r="AE41">
        <v>22.526</v>
      </c>
      <c r="AF41">
        <v>26.321999999999999</v>
      </c>
      <c r="AG41">
        <v>29.838000000000001</v>
      </c>
      <c r="AH41">
        <v>29.382999999999999</v>
      </c>
      <c r="AI41">
        <v>36.298000000000002</v>
      </c>
      <c r="AJ41">
        <v>41.237000000000002</v>
      </c>
      <c r="AK41">
        <v>45.375</v>
      </c>
      <c r="AL41">
        <v>49.621000000000002</v>
      </c>
      <c r="AM41">
        <v>50.460999999999999</v>
      </c>
      <c r="AN41">
        <v>54.398000000000003</v>
      </c>
      <c r="AO41">
        <v>58.015000000000001</v>
      </c>
      <c r="AP41">
        <v>62.023000000000003</v>
      </c>
      <c r="AQ41">
        <v>66.152000000000001</v>
      </c>
      <c r="AR41">
        <v>70.513999999999996</v>
      </c>
      <c r="AS41">
        <v>2013</v>
      </c>
    </row>
    <row r="42" spans="1:45" x14ac:dyDescent="0.25">
      <c r="A42" s="6" t="str">
        <f>IFERROR(INDEX(MSCI[[#All],[Regionen A]],MATCH(Raw_data!C42,MSCI[[#All],[Länder]],0)),"Other")</f>
        <v>Other</v>
      </c>
      <c r="B42" s="6" t="str">
        <f>IFERROR(INDEX(MSCI[[#All],[Regionen B]],MATCH(Raw_data!C42,MSCI[[#All],[Länder]],0)),"Other")</f>
        <v>Other</v>
      </c>
      <c r="C42" t="s">
        <v>78</v>
      </c>
      <c r="D42" t="str">
        <f t="shared" si="0"/>
        <v>Other Other</v>
      </c>
      <c r="E42">
        <v>10.329000000000001</v>
      </c>
      <c r="F42">
        <v>8.56</v>
      </c>
      <c r="G42">
        <v>7.681</v>
      </c>
      <c r="H42">
        <v>6.931</v>
      </c>
      <c r="I42">
        <v>6.91</v>
      </c>
      <c r="J42">
        <v>7.048</v>
      </c>
      <c r="K42">
        <v>9.4339999999999993</v>
      </c>
      <c r="L42">
        <v>10.378</v>
      </c>
      <c r="M42">
        <v>10.488</v>
      </c>
      <c r="N42">
        <v>10.038</v>
      </c>
      <c r="O42">
        <v>11.106999999999999</v>
      </c>
      <c r="P42">
        <v>10.795</v>
      </c>
      <c r="Q42">
        <v>11.474</v>
      </c>
      <c r="R42">
        <v>11.364000000000001</v>
      </c>
      <c r="S42">
        <v>8.5530000000000008</v>
      </c>
      <c r="T42">
        <v>11.318</v>
      </c>
      <c r="U42">
        <v>12.488</v>
      </c>
      <c r="V42">
        <v>12.172000000000001</v>
      </c>
      <c r="W42">
        <v>13.252000000000001</v>
      </c>
      <c r="X42">
        <v>12.935</v>
      </c>
      <c r="Y42">
        <v>10.433</v>
      </c>
      <c r="Z42">
        <v>11.161</v>
      </c>
      <c r="AA42">
        <v>13.355</v>
      </c>
      <c r="AB42">
        <v>16.666</v>
      </c>
      <c r="AC42">
        <v>17.834</v>
      </c>
      <c r="AD42">
        <v>16.286999999999999</v>
      </c>
      <c r="AE42">
        <v>18.748000000000001</v>
      </c>
      <c r="AF42">
        <v>21.67</v>
      </c>
      <c r="AG42">
        <v>22.529</v>
      </c>
      <c r="AH42">
        <v>25.513000000000002</v>
      </c>
      <c r="AI42">
        <v>24.835999999999999</v>
      </c>
      <c r="AJ42">
        <v>24.062999999999999</v>
      </c>
      <c r="AK42">
        <v>27.669</v>
      </c>
      <c r="AL42">
        <v>32.061</v>
      </c>
      <c r="AM42">
        <v>33.963000000000001</v>
      </c>
      <c r="AN42">
        <v>38.168999999999997</v>
      </c>
      <c r="AO42">
        <v>41.999000000000002</v>
      </c>
      <c r="AP42">
        <v>45.926000000000002</v>
      </c>
      <c r="AQ42">
        <v>50.012</v>
      </c>
      <c r="AR42">
        <v>54.037999999999997</v>
      </c>
      <c r="AS42">
        <v>2011</v>
      </c>
    </row>
    <row r="43" spans="1:45" x14ac:dyDescent="0.25">
      <c r="A43" s="6" t="str">
        <f>IFERROR(INDEX(MSCI[[#All],[Regionen A]],MATCH(Raw_data!C43,MSCI[[#All],[Länder]],0)),"Other")</f>
        <v>Frontier Markets</v>
      </c>
      <c r="B43" s="6" t="str">
        <f>IFERROR(INDEX(MSCI[[#All],[Regionen B]],MATCH(Raw_data!C43,MSCI[[#All],[Länder]],0)),"Other")</f>
        <v>Europe &amp; Middle East</v>
      </c>
      <c r="C43" t="s">
        <v>79</v>
      </c>
      <c r="D43" t="str">
        <f t="shared" si="0"/>
        <v>Frontier Markets Europe &amp; Middle East</v>
      </c>
      <c r="E43" t="s">
        <v>42</v>
      </c>
      <c r="F43" t="s">
        <v>42</v>
      </c>
      <c r="G43" t="s">
        <v>42</v>
      </c>
      <c r="H43" t="s">
        <v>42</v>
      </c>
      <c r="I43" t="s">
        <v>42</v>
      </c>
      <c r="J43" t="s">
        <v>42</v>
      </c>
      <c r="K43" t="s">
        <v>42</v>
      </c>
      <c r="L43" t="s">
        <v>42</v>
      </c>
      <c r="M43" t="s">
        <v>42</v>
      </c>
      <c r="N43" t="s">
        <v>42</v>
      </c>
      <c r="O43" t="s">
        <v>42</v>
      </c>
      <c r="P43" t="s">
        <v>42</v>
      </c>
      <c r="Q43">
        <v>12.089</v>
      </c>
      <c r="R43">
        <v>12.815</v>
      </c>
      <c r="S43">
        <v>17.143999999999998</v>
      </c>
      <c r="T43">
        <v>22.119</v>
      </c>
      <c r="U43">
        <v>23.303999999999998</v>
      </c>
      <c r="V43">
        <v>20.225000000000001</v>
      </c>
      <c r="W43">
        <v>21.550999999999998</v>
      </c>
      <c r="X43">
        <v>19.896999999999998</v>
      </c>
      <c r="Y43">
        <v>21.516999999999999</v>
      </c>
      <c r="Z43">
        <v>23.027000000000001</v>
      </c>
      <c r="AA43">
        <v>26.545999999999999</v>
      </c>
      <c r="AB43">
        <v>34.218000000000004</v>
      </c>
      <c r="AC43">
        <v>41.046999999999997</v>
      </c>
      <c r="AD43">
        <v>44.850999999999999</v>
      </c>
      <c r="AE43">
        <v>49.914999999999999</v>
      </c>
      <c r="AF43">
        <v>59.427</v>
      </c>
      <c r="AG43">
        <v>69.679000000000002</v>
      </c>
      <c r="AH43">
        <v>62.292999999999999</v>
      </c>
      <c r="AI43">
        <v>58.954000000000001</v>
      </c>
      <c r="AJ43">
        <v>61.55</v>
      </c>
      <c r="AK43">
        <v>55.982999999999997</v>
      </c>
      <c r="AL43">
        <v>57.371000000000002</v>
      </c>
      <c r="AM43">
        <v>58.325000000000003</v>
      </c>
      <c r="AN43">
        <v>59.911000000000001</v>
      </c>
      <c r="AO43">
        <v>62.088999999999999</v>
      </c>
      <c r="AP43">
        <v>65.558000000000007</v>
      </c>
      <c r="AQ43">
        <v>69.846000000000004</v>
      </c>
      <c r="AR43">
        <v>74.259</v>
      </c>
      <c r="AS43">
        <v>2013</v>
      </c>
    </row>
    <row r="44" spans="1:45" x14ac:dyDescent="0.25">
      <c r="A44" s="6" t="str">
        <f>IFERROR(INDEX(MSCI[[#All],[Regionen A]],MATCH(Raw_data!C44,MSCI[[#All],[Länder]],0)),"Other")</f>
        <v>Other</v>
      </c>
      <c r="B44" s="6" t="str">
        <f>IFERROR(INDEX(MSCI[[#All],[Regionen B]],MATCH(Raw_data!C44,MSCI[[#All],[Länder]],0)),"Other")</f>
        <v>Other</v>
      </c>
      <c r="C44" t="s">
        <v>5</v>
      </c>
      <c r="D44" t="str">
        <f t="shared" si="0"/>
        <v>Other Other</v>
      </c>
      <c r="E44">
        <v>2.1269999999999998</v>
      </c>
      <c r="F44">
        <v>2.0609999999999999</v>
      </c>
      <c r="G44">
        <v>2.1320000000000001</v>
      </c>
      <c r="H44">
        <v>2.1339999999999999</v>
      </c>
      <c r="I44">
        <v>2.25</v>
      </c>
      <c r="J44">
        <v>2.4</v>
      </c>
      <c r="K44">
        <v>3.0489999999999999</v>
      </c>
      <c r="L44">
        <v>3.6579999999999999</v>
      </c>
      <c r="M44">
        <v>4.218</v>
      </c>
      <c r="N44">
        <v>4.5049999999999999</v>
      </c>
      <c r="O44">
        <v>5.5179999999999998</v>
      </c>
      <c r="P44">
        <v>5.6950000000000003</v>
      </c>
      <c r="Q44">
        <v>6.8250000000000002</v>
      </c>
      <c r="R44">
        <v>6.5250000000000004</v>
      </c>
      <c r="S44">
        <v>7.3579999999999997</v>
      </c>
      <c r="T44">
        <v>9.1349999999999998</v>
      </c>
      <c r="U44">
        <v>9.23</v>
      </c>
      <c r="V44">
        <v>8.7880000000000003</v>
      </c>
      <c r="W44">
        <v>9.4329999999999998</v>
      </c>
      <c r="X44">
        <v>9.6549999999999994</v>
      </c>
      <c r="Y44">
        <v>9.1969999999999992</v>
      </c>
      <c r="Z44">
        <v>9.6059999999999999</v>
      </c>
      <c r="AA44">
        <v>10.475</v>
      </c>
      <c r="AB44">
        <v>13.176</v>
      </c>
      <c r="AC44">
        <v>15.659000000000001</v>
      </c>
      <c r="AD44">
        <v>16.920000000000002</v>
      </c>
      <c r="AE44">
        <v>18.420999999999999</v>
      </c>
      <c r="AF44">
        <v>21.77</v>
      </c>
      <c r="AG44">
        <v>25.25</v>
      </c>
      <c r="AH44">
        <v>23.472999999999999</v>
      </c>
      <c r="AI44">
        <v>23.096</v>
      </c>
      <c r="AJ44">
        <v>24.875</v>
      </c>
      <c r="AK44">
        <v>22.78</v>
      </c>
      <c r="AL44">
        <v>21.919</v>
      </c>
      <c r="AM44">
        <v>21.343</v>
      </c>
      <c r="AN44">
        <v>21.411000000000001</v>
      </c>
      <c r="AO44">
        <v>22.198</v>
      </c>
      <c r="AP44">
        <v>23.248999999999999</v>
      </c>
      <c r="AQ44">
        <v>24.379000000000001</v>
      </c>
      <c r="AR44">
        <v>25.555</v>
      </c>
      <c r="AS44">
        <v>2013</v>
      </c>
    </row>
    <row r="45" spans="1:45" x14ac:dyDescent="0.25">
      <c r="A45" s="6" t="str">
        <f>IFERROR(INDEX(MSCI[[#All],[Regionen A]],MATCH(Raw_data!C45,MSCI[[#All],[Länder]],0)),"Other")</f>
        <v>Emerging Markets</v>
      </c>
      <c r="B45" s="6" t="str">
        <f>IFERROR(INDEX(MSCI[[#All],[Regionen B]],MATCH(Raw_data!C45,MSCI[[#All],[Länder]],0)),"Other")</f>
        <v>Europe &amp; Middle East</v>
      </c>
      <c r="C45" t="s">
        <v>6</v>
      </c>
      <c r="D45" t="str">
        <f t="shared" si="0"/>
        <v>Emerging Markets Europe &amp; Middle East</v>
      </c>
      <c r="E45" t="s">
        <v>42</v>
      </c>
      <c r="F45" t="s">
        <v>42</v>
      </c>
      <c r="G45" t="s">
        <v>42</v>
      </c>
      <c r="H45" t="s">
        <v>42</v>
      </c>
      <c r="I45" t="s">
        <v>42</v>
      </c>
      <c r="J45" t="s">
        <v>42</v>
      </c>
      <c r="K45" t="s">
        <v>42</v>
      </c>
      <c r="L45" t="s">
        <v>42</v>
      </c>
      <c r="M45" t="s">
        <v>42</v>
      </c>
      <c r="N45" t="s">
        <v>42</v>
      </c>
      <c r="O45" t="s">
        <v>42</v>
      </c>
      <c r="P45" t="s">
        <v>42</v>
      </c>
      <c r="Q45" t="s">
        <v>42</v>
      </c>
      <c r="R45" t="s">
        <v>42</v>
      </c>
      <c r="S45" t="s">
        <v>42</v>
      </c>
      <c r="T45">
        <v>57.786000000000001</v>
      </c>
      <c r="U45">
        <v>64.894999999999996</v>
      </c>
      <c r="V45">
        <v>59.463999999999999</v>
      </c>
      <c r="W45">
        <v>63.863</v>
      </c>
      <c r="X45">
        <v>62.165999999999997</v>
      </c>
      <c r="Y45">
        <v>58.802999999999997</v>
      </c>
      <c r="Z45">
        <v>64.376000000000005</v>
      </c>
      <c r="AA45">
        <v>78.424999999999997</v>
      </c>
      <c r="AB45">
        <v>95.293000000000006</v>
      </c>
      <c r="AC45">
        <v>113.977</v>
      </c>
      <c r="AD45">
        <v>130.066</v>
      </c>
      <c r="AE45">
        <v>148.374</v>
      </c>
      <c r="AF45">
        <v>180.47900000000001</v>
      </c>
      <c r="AG45">
        <v>225.42699999999999</v>
      </c>
      <c r="AH45">
        <v>197.18700000000001</v>
      </c>
      <c r="AI45">
        <v>198.494</v>
      </c>
      <c r="AJ45">
        <v>216.06100000000001</v>
      </c>
      <c r="AK45">
        <v>196.446</v>
      </c>
      <c r="AL45">
        <v>198.45</v>
      </c>
      <c r="AM45">
        <v>200.00800000000001</v>
      </c>
      <c r="AN45">
        <v>208.87200000000001</v>
      </c>
      <c r="AO45">
        <v>216.708</v>
      </c>
      <c r="AP45">
        <v>223.47499999999999</v>
      </c>
      <c r="AQ45">
        <v>229.19200000000001</v>
      </c>
      <c r="AR45">
        <v>232.55</v>
      </c>
      <c r="AS45">
        <v>2013</v>
      </c>
    </row>
    <row r="46" spans="1:45" x14ac:dyDescent="0.25">
      <c r="A46" s="6" t="str">
        <f>IFERROR(INDEX(MSCI[[#All],[Regionen A]],MATCH(Raw_data!C46,MSCI[[#All],[Länder]],0)),"Other")</f>
        <v>Developed Markets</v>
      </c>
      <c r="B46" s="6" t="str">
        <f>IFERROR(INDEX(MSCI[[#All],[Regionen B]],MATCH(Raw_data!C46,MSCI[[#All],[Länder]],0)),"Other")</f>
        <v>Europe &amp; Middle East</v>
      </c>
      <c r="C46" t="s">
        <v>7</v>
      </c>
      <c r="D46" t="str">
        <f t="shared" si="0"/>
        <v>Developed Markets Europe &amp; Middle East</v>
      </c>
      <c r="E46">
        <v>69.709000000000003</v>
      </c>
      <c r="F46">
        <v>60.374000000000002</v>
      </c>
      <c r="G46">
        <v>58.936999999999998</v>
      </c>
      <c r="H46">
        <v>59.204999999999998</v>
      </c>
      <c r="I46">
        <v>57.715000000000003</v>
      </c>
      <c r="J46">
        <v>61.204000000000001</v>
      </c>
      <c r="K46">
        <v>86.366</v>
      </c>
      <c r="L46">
        <v>107.366</v>
      </c>
      <c r="M46">
        <v>113.23</v>
      </c>
      <c r="N46">
        <v>110.059</v>
      </c>
      <c r="O46">
        <v>135.839</v>
      </c>
      <c r="P46">
        <v>136.69499999999999</v>
      </c>
      <c r="Q46">
        <v>150.19499999999999</v>
      </c>
      <c r="R46">
        <v>140.626</v>
      </c>
      <c r="S46">
        <v>153.59399999999999</v>
      </c>
      <c r="T46">
        <v>181.98500000000001</v>
      </c>
      <c r="U46">
        <v>184.43700000000001</v>
      </c>
      <c r="V46">
        <v>170.43700000000001</v>
      </c>
      <c r="W46">
        <v>173.65299999999999</v>
      </c>
      <c r="X46">
        <v>173.94399999999999</v>
      </c>
      <c r="Y46">
        <v>160.08199999999999</v>
      </c>
      <c r="Z46">
        <v>160.476</v>
      </c>
      <c r="AA46">
        <v>173.881</v>
      </c>
      <c r="AB46">
        <v>212.62299999999999</v>
      </c>
      <c r="AC46">
        <v>244.72800000000001</v>
      </c>
      <c r="AD46">
        <v>257.67599999999999</v>
      </c>
      <c r="AE46">
        <v>274.37700000000001</v>
      </c>
      <c r="AF46">
        <v>311.41800000000001</v>
      </c>
      <c r="AG46">
        <v>343.88099999999997</v>
      </c>
      <c r="AH46">
        <v>310.54500000000002</v>
      </c>
      <c r="AI46">
        <v>312.94900000000001</v>
      </c>
      <c r="AJ46">
        <v>333.74400000000003</v>
      </c>
      <c r="AK46">
        <v>315.16399999999999</v>
      </c>
      <c r="AL46">
        <v>330.61399999999998</v>
      </c>
      <c r="AM46">
        <v>347.19600000000003</v>
      </c>
      <c r="AN46">
        <v>361.33499999999998</v>
      </c>
      <c r="AO46">
        <v>375.45299999999997</v>
      </c>
      <c r="AP46">
        <v>393.06799999999998</v>
      </c>
      <c r="AQ46">
        <v>413.76</v>
      </c>
      <c r="AR46">
        <v>434.75400000000002</v>
      </c>
      <c r="AS46">
        <v>2013</v>
      </c>
    </row>
    <row r="47" spans="1:45" x14ac:dyDescent="0.25">
      <c r="A47" s="6" t="str">
        <f>IFERROR(INDEX(MSCI[[#All],[Regionen A]],MATCH(Raw_data!C47,MSCI[[#All],[Länder]],0)),"Other")</f>
        <v>Other</v>
      </c>
      <c r="B47" s="6" t="str">
        <f>IFERROR(INDEX(MSCI[[#All],[Regionen B]],MATCH(Raw_data!C47,MSCI[[#All],[Länder]],0)),"Other")</f>
        <v>Other</v>
      </c>
      <c r="C47" t="s">
        <v>80</v>
      </c>
      <c r="D47" t="str">
        <f t="shared" si="0"/>
        <v>Other Other</v>
      </c>
      <c r="E47" t="s">
        <v>42</v>
      </c>
      <c r="F47" t="s">
        <v>42</v>
      </c>
      <c r="G47" t="s">
        <v>42</v>
      </c>
      <c r="H47" t="s">
        <v>42</v>
      </c>
      <c r="I47" t="s">
        <v>42</v>
      </c>
      <c r="J47" t="s">
        <v>42</v>
      </c>
      <c r="K47" t="s">
        <v>42</v>
      </c>
      <c r="L47" t="s">
        <v>42</v>
      </c>
      <c r="M47" t="s">
        <v>42</v>
      </c>
      <c r="N47" t="s">
        <v>42</v>
      </c>
      <c r="O47" t="s">
        <v>42</v>
      </c>
      <c r="P47">
        <v>0.46200000000000002</v>
      </c>
      <c r="Q47">
        <v>0.47799999999999998</v>
      </c>
      <c r="R47">
        <v>0.46600000000000003</v>
      </c>
      <c r="S47">
        <v>0.49199999999999999</v>
      </c>
      <c r="T47">
        <v>0.498</v>
      </c>
      <c r="U47">
        <v>0.49399999999999999</v>
      </c>
      <c r="V47">
        <v>0.503</v>
      </c>
      <c r="W47">
        <v>0.51400000000000001</v>
      </c>
      <c r="X47">
        <v>0.54100000000000004</v>
      </c>
      <c r="Y47">
        <v>0.55600000000000005</v>
      </c>
      <c r="Z47">
        <v>0.57699999999999996</v>
      </c>
      <c r="AA47">
        <v>0.59599999999999997</v>
      </c>
      <c r="AB47">
        <v>0.628</v>
      </c>
      <c r="AC47">
        <v>0.66600000000000004</v>
      </c>
      <c r="AD47">
        <v>0.70899999999999996</v>
      </c>
      <c r="AE47">
        <v>0.76900000000000002</v>
      </c>
      <c r="AF47">
        <v>0.84799999999999998</v>
      </c>
      <c r="AG47">
        <v>0.98399999999999999</v>
      </c>
      <c r="AH47">
        <v>1.0489999999999999</v>
      </c>
      <c r="AI47">
        <v>1.129</v>
      </c>
      <c r="AJ47">
        <v>1.2390000000000001</v>
      </c>
      <c r="AK47">
        <v>1.3540000000000001</v>
      </c>
      <c r="AL47">
        <v>1.4550000000000001</v>
      </c>
      <c r="AM47">
        <v>1.5820000000000001</v>
      </c>
      <c r="AN47">
        <v>1.736</v>
      </c>
      <c r="AO47">
        <v>1.9139999999999999</v>
      </c>
      <c r="AP47">
        <v>2.12</v>
      </c>
      <c r="AQ47">
        <v>2.3479999999999999</v>
      </c>
      <c r="AR47">
        <v>2.5739999999999998</v>
      </c>
      <c r="AS47">
        <v>1999</v>
      </c>
    </row>
    <row r="48" spans="1:45" x14ac:dyDescent="0.25">
      <c r="A48" s="6" t="str">
        <f>IFERROR(INDEX(MSCI[[#All],[Regionen A]],MATCH(Raw_data!C48,MSCI[[#All],[Länder]],0)),"Other")</f>
        <v>Other</v>
      </c>
      <c r="B48" s="6" t="str">
        <f>IFERROR(INDEX(MSCI[[#All],[Regionen B]],MATCH(Raw_data!C48,MSCI[[#All],[Länder]],0)),"Other")</f>
        <v>Other</v>
      </c>
      <c r="C48" t="s">
        <v>81</v>
      </c>
      <c r="D48" t="str">
        <f t="shared" si="0"/>
        <v>Other Other</v>
      </c>
      <c r="E48">
        <v>7.0999999999999994E-2</v>
      </c>
      <c r="F48">
        <v>7.9000000000000001E-2</v>
      </c>
      <c r="G48">
        <v>8.5999999999999993E-2</v>
      </c>
      <c r="H48">
        <v>9.5000000000000001E-2</v>
      </c>
      <c r="I48">
        <v>0.107</v>
      </c>
      <c r="J48">
        <v>0.11799999999999999</v>
      </c>
      <c r="K48">
        <v>0.13400000000000001</v>
      </c>
      <c r="L48">
        <v>0.151</v>
      </c>
      <c r="M48">
        <v>0.17100000000000001</v>
      </c>
      <c r="N48">
        <v>0.182</v>
      </c>
      <c r="O48">
        <v>0.19800000000000001</v>
      </c>
      <c r="P48">
        <v>0.215</v>
      </c>
      <c r="Q48">
        <v>0.22900000000000001</v>
      </c>
      <c r="R48">
        <v>0.24</v>
      </c>
      <c r="S48">
        <v>0.25600000000000001</v>
      </c>
      <c r="T48">
        <v>0.26400000000000001</v>
      </c>
      <c r="U48">
        <v>0.28199999999999997</v>
      </c>
      <c r="V48">
        <v>0.29299999999999998</v>
      </c>
      <c r="W48">
        <v>0.31</v>
      </c>
      <c r="X48">
        <v>0.32</v>
      </c>
      <c r="Y48">
        <v>0.32100000000000001</v>
      </c>
      <c r="Z48">
        <v>0.32800000000000001</v>
      </c>
      <c r="AA48">
        <v>0.32400000000000001</v>
      </c>
      <c r="AB48">
        <v>0.33700000000000002</v>
      </c>
      <c r="AC48">
        <v>0.36099999999999999</v>
      </c>
      <c r="AD48">
        <v>0.35599999999999998</v>
      </c>
      <c r="AE48">
        <v>0.38200000000000001</v>
      </c>
      <c r="AF48">
        <v>0.41299999999999998</v>
      </c>
      <c r="AG48">
        <v>0.45200000000000001</v>
      </c>
      <c r="AH48">
        <v>0.48199999999999998</v>
      </c>
      <c r="AI48">
        <v>0.47499999999999998</v>
      </c>
      <c r="AJ48">
        <v>0.49099999999999999</v>
      </c>
      <c r="AK48">
        <v>0.496</v>
      </c>
      <c r="AL48">
        <v>0.497</v>
      </c>
      <c r="AM48">
        <v>0.51400000000000001</v>
      </c>
      <c r="AN48">
        <v>0.53100000000000003</v>
      </c>
      <c r="AO48">
        <v>0.55200000000000005</v>
      </c>
      <c r="AP48">
        <v>0.57599999999999996</v>
      </c>
      <c r="AQ48">
        <v>0.60099999999999998</v>
      </c>
      <c r="AR48">
        <v>0.624</v>
      </c>
      <c r="AS48">
        <v>2013</v>
      </c>
    </row>
    <row r="49" spans="1:45" x14ac:dyDescent="0.25">
      <c r="A49" s="6" t="str">
        <f>IFERROR(INDEX(MSCI[[#All],[Regionen A]],MATCH(Raw_data!C49,MSCI[[#All],[Länder]],0)),"Other")</f>
        <v>Other</v>
      </c>
      <c r="B49" s="6" t="str">
        <f>IFERROR(INDEX(MSCI[[#All],[Regionen B]],MATCH(Raw_data!C49,MSCI[[#All],[Länder]],0)),"Other")</f>
        <v>Other</v>
      </c>
      <c r="C49" t="s">
        <v>82</v>
      </c>
      <c r="D49" t="str">
        <f t="shared" si="0"/>
        <v>Other Other</v>
      </c>
      <c r="E49">
        <v>9.2479999999999993</v>
      </c>
      <c r="F49">
        <v>10.342000000000001</v>
      </c>
      <c r="G49">
        <v>9.7479999999999993</v>
      </c>
      <c r="H49">
        <v>10.089</v>
      </c>
      <c r="I49">
        <v>15.858000000000001</v>
      </c>
      <c r="J49">
        <v>6.9279999999999999</v>
      </c>
      <c r="K49">
        <v>8.4149999999999991</v>
      </c>
      <c r="L49">
        <v>8.8559999999999999</v>
      </c>
      <c r="M49">
        <v>8.11</v>
      </c>
      <c r="N49">
        <v>9.16</v>
      </c>
      <c r="O49">
        <v>8.5259999999999998</v>
      </c>
      <c r="P49">
        <v>10.544</v>
      </c>
      <c r="Q49">
        <v>12.303000000000001</v>
      </c>
      <c r="R49">
        <v>13.851000000000001</v>
      </c>
      <c r="S49">
        <v>15.472</v>
      </c>
      <c r="T49">
        <v>17.504000000000001</v>
      </c>
      <c r="U49">
        <v>19.364999999999998</v>
      </c>
      <c r="V49">
        <v>20.914000000000001</v>
      </c>
      <c r="W49">
        <v>22.609000000000002</v>
      </c>
      <c r="X49">
        <v>23.164999999999999</v>
      </c>
      <c r="Y49">
        <v>25.613</v>
      </c>
      <c r="Z49">
        <v>26.588000000000001</v>
      </c>
      <c r="AA49">
        <v>28.242999999999999</v>
      </c>
      <c r="AB49">
        <v>22.516999999999999</v>
      </c>
      <c r="AC49">
        <v>23.366</v>
      </c>
      <c r="AD49">
        <v>36.100999999999999</v>
      </c>
      <c r="AE49">
        <v>38.253999999999998</v>
      </c>
      <c r="AF49">
        <v>43.972000000000001</v>
      </c>
      <c r="AG49">
        <v>48.07</v>
      </c>
      <c r="AH49">
        <v>48.136000000000003</v>
      </c>
      <c r="AI49">
        <v>53.802999999999997</v>
      </c>
      <c r="AJ49">
        <v>58.423000000000002</v>
      </c>
      <c r="AK49">
        <v>60.396999999999998</v>
      </c>
      <c r="AL49">
        <v>61.256</v>
      </c>
      <c r="AM49">
        <v>62.484000000000002</v>
      </c>
      <c r="AN49">
        <v>64.165999999999997</v>
      </c>
      <c r="AO49">
        <v>68.575000000000003</v>
      </c>
      <c r="AP49">
        <v>72.010000000000005</v>
      </c>
      <c r="AQ49">
        <v>75.617999999999995</v>
      </c>
      <c r="AR49">
        <v>79.406000000000006</v>
      </c>
      <c r="AS49">
        <v>2013</v>
      </c>
    </row>
    <row r="50" spans="1:45" x14ac:dyDescent="0.25">
      <c r="A50" s="6" t="str">
        <f>IFERROR(INDEX(MSCI[[#All],[Regionen A]],MATCH(Raw_data!C50,MSCI[[#All],[Länder]],0)),"Other")</f>
        <v>Other</v>
      </c>
      <c r="B50" s="6" t="str">
        <f>IFERROR(INDEX(MSCI[[#All],[Regionen B]],MATCH(Raw_data!C50,MSCI[[#All],[Länder]],0)),"Other")</f>
        <v>Other</v>
      </c>
      <c r="C50" t="s">
        <v>83</v>
      </c>
      <c r="D50" t="str">
        <f t="shared" si="0"/>
        <v>Other Other</v>
      </c>
      <c r="E50">
        <v>17.047000000000001</v>
      </c>
      <c r="F50">
        <v>17.454000000000001</v>
      </c>
      <c r="G50">
        <v>17.425000000000001</v>
      </c>
      <c r="H50">
        <v>15.315</v>
      </c>
      <c r="I50">
        <v>16.297999999999998</v>
      </c>
      <c r="J50">
        <v>19.059999999999999</v>
      </c>
      <c r="K50">
        <v>13.986000000000001</v>
      </c>
      <c r="L50">
        <v>13.068</v>
      </c>
      <c r="M50">
        <v>12.428000000000001</v>
      </c>
      <c r="N50">
        <v>12.196999999999999</v>
      </c>
      <c r="O50">
        <v>12.385999999999999</v>
      </c>
      <c r="P50">
        <v>13.898</v>
      </c>
      <c r="Q50">
        <v>15.196999999999999</v>
      </c>
      <c r="R50">
        <v>17.751999999999999</v>
      </c>
      <c r="S50">
        <v>21.407</v>
      </c>
      <c r="T50">
        <v>23.25</v>
      </c>
      <c r="U50">
        <v>24.33</v>
      </c>
      <c r="V50">
        <v>27.34</v>
      </c>
      <c r="W50">
        <v>27.81</v>
      </c>
      <c r="X50">
        <v>19.981999999999999</v>
      </c>
      <c r="Y50">
        <v>18.542999999999999</v>
      </c>
      <c r="Z50">
        <v>24.605</v>
      </c>
      <c r="AA50">
        <v>28.548999999999999</v>
      </c>
      <c r="AB50">
        <v>32.433</v>
      </c>
      <c r="AC50">
        <v>36.591999999999999</v>
      </c>
      <c r="AD50">
        <v>41.506999999999998</v>
      </c>
      <c r="AE50">
        <v>46.802</v>
      </c>
      <c r="AF50">
        <v>51.008000000000003</v>
      </c>
      <c r="AG50">
        <v>61.762999999999998</v>
      </c>
      <c r="AH50">
        <v>62.52</v>
      </c>
      <c r="AI50">
        <v>69.555000000000007</v>
      </c>
      <c r="AJ50">
        <v>79.78</v>
      </c>
      <c r="AK50">
        <v>87.498999999999995</v>
      </c>
      <c r="AL50">
        <v>93.745999999999995</v>
      </c>
      <c r="AM50">
        <v>100.485</v>
      </c>
      <c r="AN50">
        <v>106.872</v>
      </c>
      <c r="AO50">
        <v>113.983</v>
      </c>
      <c r="AP50">
        <v>123.786</v>
      </c>
      <c r="AQ50">
        <v>132.65700000000001</v>
      </c>
      <c r="AR50">
        <v>142.22499999999999</v>
      </c>
      <c r="AS50">
        <v>2013</v>
      </c>
    </row>
    <row r="51" spans="1:45" x14ac:dyDescent="0.25">
      <c r="A51" s="6" t="str">
        <f>IFERROR(INDEX(MSCI[[#All],[Regionen A]],MATCH(Raw_data!C51,MSCI[[#All],[Länder]],0)),"Other")</f>
        <v>Emerging Markets</v>
      </c>
      <c r="B51" s="6" t="str">
        <f>IFERROR(INDEX(MSCI[[#All],[Regionen B]],MATCH(Raw_data!C51,MSCI[[#All],[Länder]],0)),"Other")</f>
        <v>Europe &amp; Middle East</v>
      </c>
      <c r="C51" t="s">
        <v>84</v>
      </c>
      <c r="D51" t="str">
        <f t="shared" si="0"/>
        <v>Emerging Markets Europe &amp; Middle East</v>
      </c>
      <c r="E51">
        <v>22.370999999999999</v>
      </c>
      <c r="F51">
        <v>24.498999999999999</v>
      </c>
      <c r="G51">
        <v>28.986000000000001</v>
      </c>
      <c r="H51">
        <v>35.43</v>
      </c>
      <c r="I51">
        <v>39.837000000000003</v>
      </c>
      <c r="J51">
        <v>46.45</v>
      </c>
      <c r="K51">
        <v>51.429000000000002</v>
      </c>
      <c r="L51">
        <v>73.570999999999998</v>
      </c>
      <c r="M51">
        <v>88</v>
      </c>
      <c r="N51">
        <v>109.714</v>
      </c>
      <c r="O51">
        <v>91.382999999999996</v>
      </c>
      <c r="P51">
        <v>46.06</v>
      </c>
      <c r="Q51">
        <v>42.006</v>
      </c>
      <c r="R51">
        <v>47.100999999999999</v>
      </c>
      <c r="S51">
        <v>51.878999999999998</v>
      </c>
      <c r="T51">
        <v>60.162999999999997</v>
      </c>
      <c r="U51">
        <v>67.632000000000005</v>
      </c>
      <c r="V51">
        <v>75.864999999999995</v>
      </c>
      <c r="W51">
        <v>84.820999999999998</v>
      </c>
      <c r="X51">
        <v>90.385999999999996</v>
      </c>
      <c r="Y51">
        <v>99.623999999999995</v>
      </c>
      <c r="Z51">
        <v>97.266000000000005</v>
      </c>
      <c r="AA51">
        <v>85.843000000000004</v>
      </c>
      <c r="AB51">
        <v>80.994</v>
      </c>
      <c r="AC51">
        <v>78.799000000000007</v>
      </c>
      <c r="AD51">
        <v>89.519000000000005</v>
      </c>
      <c r="AE51">
        <v>107.375</v>
      </c>
      <c r="AF51">
        <v>130.346</v>
      </c>
      <c r="AG51">
        <v>162.435</v>
      </c>
      <c r="AH51">
        <v>188.608</v>
      </c>
      <c r="AI51">
        <v>218.76300000000001</v>
      </c>
      <c r="AJ51">
        <v>235.59800000000001</v>
      </c>
      <c r="AK51">
        <v>262.25599999999997</v>
      </c>
      <c r="AL51">
        <v>271.42700000000002</v>
      </c>
      <c r="AM51">
        <v>284.86</v>
      </c>
      <c r="AN51">
        <v>324.267</v>
      </c>
      <c r="AO51">
        <v>365.94600000000003</v>
      </c>
      <c r="AP51">
        <v>408.04500000000002</v>
      </c>
      <c r="AQ51">
        <v>461.39</v>
      </c>
      <c r="AR51">
        <v>528.67999999999995</v>
      </c>
      <c r="AS51">
        <v>2013</v>
      </c>
    </row>
    <row r="52" spans="1:45" x14ac:dyDescent="0.25">
      <c r="A52" s="6" t="str">
        <f>IFERROR(INDEX(MSCI[[#All],[Regionen A]],MATCH(Raw_data!C52,MSCI[[#All],[Länder]],0)),"Other")</f>
        <v>Other</v>
      </c>
      <c r="B52" s="6" t="str">
        <f>IFERROR(INDEX(MSCI[[#All],[Regionen B]],MATCH(Raw_data!C52,MSCI[[#All],[Länder]],0)),"Other")</f>
        <v>Other</v>
      </c>
      <c r="C52" t="s">
        <v>85</v>
      </c>
      <c r="D52" t="str">
        <f t="shared" si="0"/>
        <v>Other Other</v>
      </c>
      <c r="E52">
        <v>3.899</v>
      </c>
      <c r="F52">
        <v>3.4369999999999998</v>
      </c>
      <c r="G52">
        <v>3.3940000000000001</v>
      </c>
      <c r="H52">
        <v>3.25</v>
      </c>
      <c r="I52">
        <v>2.3769999999999998</v>
      </c>
      <c r="J52">
        <v>2.3109999999999999</v>
      </c>
      <c r="K52">
        <v>2.327</v>
      </c>
      <c r="L52">
        <v>2.3660000000000001</v>
      </c>
      <c r="M52">
        <v>2.762</v>
      </c>
      <c r="N52">
        <v>3.157</v>
      </c>
      <c r="O52">
        <v>4.8010000000000002</v>
      </c>
      <c r="P52">
        <v>5.3109999999999999</v>
      </c>
      <c r="Q52">
        <v>5.9550000000000001</v>
      </c>
      <c r="R52">
        <v>6.9379999999999997</v>
      </c>
      <c r="S52">
        <v>8.0860000000000003</v>
      </c>
      <c r="T52">
        <v>9.5009999999999994</v>
      </c>
      <c r="U52">
        <v>10.316000000000001</v>
      </c>
      <c r="V52">
        <v>11.135</v>
      </c>
      <c r="W52">
        <v>12.007999999999999</v>
      </c>
      <c r="X52">
        <v>12.465</v>
      </c>
      <c r="Y52">
        <v>13.134</v>
      </c>
      <c r="Z52">
        <v>13.813000000000001</v>
      </c>
      <c r="AA52">
        <v>14.307</v>
      </c>
      <c r="AB52">
        <v>15.047000000000001</v>
      </c>
      <c r="AC52">
        <v>15.798</v>
      </c>
      <c r="AD52">
        <v>17.094000000000001</v>
      </c>
      <c r="AE52">
        <v>18.550999999999998</v>
      </c>
      <c r="AF52">
        <v>20.105</v>
      </c>
      <c r="AG52">
        <v>21.431000000000001</v>
      </c>
      <c r="AH52">
        <v>20.661000000000001</v>
      </c>
      <c r="AI52">
        <v>21.417999999999999</v>
      </c>
      <c r="AJ52">
        <v>23.138999999999999</v>
      </c>
      <c r="AK52">
        <v>23.814</v>
      </c>
      <c r="AL52">
        <v>24.259</v>
      </c>
      <c r="AM52">
        <v>25.141999999999999</v>
      </c>
      <c r="AN52">
        <v>26.236999999999998</v>
      </c>
      <c r="AO52">
        <v>27.338999999999999</v>
      </c>
      <c r="AP52">
        <v>28.518999999999998</v>
      </c>
      <c r="AQ52">
        <v>29.745000000000001</v>
      </c>
      <c r="AR52">
        <v>31.088000000000001</v>
      </c>
      <c r="AS52">
        <v>2013</v>
      </c>
    </row>
    <row r="53" spans="1:45" x14ac:dyDescent="0.25">
      <c r="A53" s="6" t="str">
        <f>IFERROR(INDEX(MSCI[[#All],[Regionen A]],MATCH(Raw_data!C53,MSCI[[#All],[Länder]],0)),"Other")</f>
        <v>Other</v>
      </c>
      <c r="B53" s="6" t="str">
        <f>IFERROR(INDEX(MSCI[[#All],[Regionen B]],MATCH(Raw_data!C53,MSCI[[#All],[Länder]],0)),"Other")</f>
        <v>Other</v>
      </c>
      <c r="C53" t="s">
        <v>86</v>
      </c>
      <c r="D53" t="str">
        <f t="shared" si="0"/>
        <v>Other Other</v>
      </c>
      <c r="E53">
        <v>2.7E-2</v>
      </c>
      <c r="F53">
        <v>2.5000000000000001E-2</v>
      </c>
      <c r="G53">
        <v>0.03</v>
      </c>
      <c r="H53">
        <v>3.3000000000000002E-2</v>
      </c>
      <c r="I53">
        <v>3.6999999999999998E-2</v>
      </c>
      <c r="J53">
        <v>6.2E-2</v>
      </c>
      <c r="K53">
        <v>7.5999999999999998E-2</v>
      </c>
      <c r="L53">
        <v>9.2999999999999999E-2</v>
      </c>
      <c r="M53">
        <v>0.10100000000000001</v>
      </c>
      <c r="N53">
        <v>8.7999999999999995E-2</v>
      </c>
      <c r="O53">
        <v>0.112</v>
      </c>
      <c r="P53">
        <v>0.111</v>
      </c>
      <c r="Q53">
        <v>0.13500000000000001</v>
      </c>
      <c r="R53">
        <v>0.13600000000000001</v>
      </c>
      <c r="S53">
        <v>0.10100000000000001</v>
      </c>
      <c r="T53">
        <v>0.14199999999999999</v>
      </c>
      <c r="U53">
        <v>0.23200000000000001</v>
      </c>
      <c r="V53">
        <v>0.442</v>
      </c>
      <c r="W53">
        <v>0.371</v>
      </c>
      <c r="X53">
        <v>0.621</v>
      </c>
      <c r="Y53">
        <v>1.046</v>
      </c>
      <c r="Z53">
        <v>1.4610000000000001</v>
      </c>
      <c r="AA53">
        <v>1.8069999999999999</v>
      </c>
      <c r="AB53">
        <v>2.4849999999999999</v>
      </c>
      <c r="AC53">
        <v>4.4109999999999996</v>
      </c>
      <c r="AD53">
        <v>6.9160000000000004</v>
      </c>
      <c r="AE53">
        <v>8.0820000000000007</v>
      </c>
      <c r="AF53">
        <v>10.201000000000001</v>
      </c>
      <c r="AG53">
        <v>15.44</v>
      </c>
      <c r="AH53">
        <v>9.3650000000000002</v>
      </c>
      <c r="AI53">
        <v>11.583</v>
      </c>
      <c r="AJ53">
        <v>15.726000000000001</v>
      </c>
      <c r="AK53">
        <v>16.498999999999999</v>
      </c>
      <c r="AL53">
        <v>15.598000000000001</v>
      </c>
      <c r="AM53">
        <v>15.396000000000001</v>
      </c>
      <c r="AN53">
        <v>13.848000000000001</v>
      </c>
      <c r="AO53">
        <v>13.956</v>
      </c>
      <c r="AP53">
        <v>13.217000000000001</v>
      </c>
      <c r="AQ53">
        <v>12.271000000000001</v>
      </c>
      <c r="AR53">
        <v>11.316000000000001</v>
      </c>
      <c r="AS53">
        <v>2013</v>
      </c>
    </row>
    <row r="54" spans="1:45" x14ac:dyDescent="0.25">
      <c r="A54" s="6" t="str">
        <f>IFERROR(INDEX(MSCI[[#All],[Regionen A]],MATCH(Raw_data!C54,MSCI[[#All],[Länder]],0)),"Other")</f>
        <v>Other</v>
      </c>
      <c r="B54" s="6" t="str">
        <f>IFERROR(INDEX(MSCI[[#All],[Regionen B]],MATCH(Raw_data!C54,MSCI[[#All],[Länder]],0)),"Other")</f>
        <v>Other</v>
      </c>
      <c r="C54" t="s">
        <v>87</v>
      </c>
      <c r="D54" t="str">
        <f t="shared" si="0"/>
        <v>Other Other</v>
      </c>
      <c r="E54" t="s">
        <v>42</v>
      </c>
      <c r="F54" t="s">
        <v>42</v>
      </c>
      <c r="G54" t="s">
        <v>42</v>
      </c>
      <c r="H54" t="s">
        <v>42</v>
      </c>
      <c r="I54" t="s">
        <v>42</v>
      </c>
      <c r="J54" t="s">
        <v>42</v>
      </c>
      <c r="K54" t="s">
        <v>42</v>
      </c>
      <c r="L54" t="s">
        <v>42</v>
      </c>
      <c r="M54" t="s">
        <v>42</v>
      </c>
      <c r="N54" t="s">
        <v>42</v>
      </c>
      <c r="O54" t="s">
        <v>42</v>
      </c>
      <c r="P54" t="s">
        <v>42</v>
      </c>
      <c r="Q54">
        <v>0.78300000000000003</v>
      </c>
      <c r="R54">
        <v>0.48299999999999998</v>
      </c>
      <c r="S54">
        <v>0.56000000000000005</v>
      </c>
      <c r="T54">
        <v>0.624</v>
      </c>
      <c r="U54">
        <v>0.749</v>
      </c>
      <c r="V54">
        <v>0.76700000000000002</v>
      </c>
      <c r="W54">
        <v>0.80900000000000005</v>
      </c>
      <c r="X54">
        <v>0.79400000000000004</v>
      </c>
      <c r="Y54">
        <v>0.70599999999999996</v>
      </c>
      <c r="Z54">
        <v>0.752</v>
      </c>
      <c r="AA54">
        <v>0.72899999999999998</v>
      </c>
      <c r="AB54">
        <v>0.87</v>
      </c>
      <c r="AC54">
        <v>1.109</v>
      </c>
      <c r="AD54">
        <v>1.0980000000000001</v>
      </c>
      <c r="AE54">
        <v>1.2110000000000001</v>
      </c>
      <c r="AF54">
        <v>1.3180000000000001</v>
      </c>
      <c r="AG54">
        <v>1.38</v>
      </c>
      <c r="AH54">
        <v>1.857</v>
      </c>
      <c r="AI54">
        <v>2.117</v>
      </c>
      <c r="AJ54">
        <v>2.6080000000000001</v>
      </c>
      <c r="AK54">
        <v>3.0920000000000001</v>
      </c>
      <c r="AL54">
        <v>3.444</v>
      </c>
      <c r="AM54">
        <v>3.87</v>
      </c>
      <c r="AN54">
        <v>4.3449999999999998</v>
      </c>
      <c r="AO54">
        <v>4.8840000000000003</v>
      </c>
      <c r="AP54">
        <v>5.4850000000000003</v>
      </c>
      <c r="AQ54">
        <v>6.2439999999999998</v>
      </c>
      <c r="AR54">
        <v>7.141</v>
      </c>
      <c r="AS54">
        <v>2006</v>
      </c>
    </row>
    <row r="55" spans="1:45" x14ac:dyDescent="0.25">
      <c r="A55" s="6" t="str">
        <f>IFERROR(INDEX(MSCI[[#All],[Regionen A]],MATCH(Raw_data!C55,MSCI[[#All],[Länder]],0)),"Other")</f>
        <v>Frontier Markets</v>
      </c>
      <c r="B55" s="6" t="str">
        <f>IFERROR(INDEX(MSCI[[#All],[Regionen B]],MATCH(Raw_data!C55,MSCI[[#All],[Länder]],0)),"Other")</f>
        <v>Europe &amp; Middle East</v>
      </c>
      <c r="C55" t="s">
        <v>8</v>
      </c>
      <c r="D55" t="str">
        <f t="shared" si="0"/>
        <v>Frontier Markets Europe &amp; Middle East</v>
      </c>
      <c r="E55" t="s">
        <v>42</v>
      </c>
      <c r="F55" t="s">
        <v>42</v>
      </c>
      <c r="G55" t="s">
        <v>42</v>
      </c>
      <c r="H55" t="s">
        <v>42</v>
      </c>
      <c r="I55" t="s">
        <v>42</v>
      </c>
      <c r="J55" t="s">
        <v>42</v>
      </c>
      <c r="K55" t="s">
        <v>42</v>
      </c>
      <c r="L55" t="s">
        <v>42</v>
      </c>
      <c r="M55" t="s">
        <v>42</v>
      </c>
      <c r="N55" t="s">
        <v>42</v>
      </c>
      <c r="O55" t="s">
        <v>42</v>
      </c>
      <c r="P55" t="s">
        <v>42</v>
      </c>
      <c r="Q55" t="s">
        <v>42</v>
      </c>
      <c r="R55">
        <v>1.734</v>
      </c>
      <c r="S55">
        <v>2.4279999999999999</v>
      </c>
      <c r="T55">
        <v>3.7850000000000001</v>
      </c>
      <c r="U55">
        <v>4.7359999999999998</v>
      </c>
      <c r="V55">
        <v>5.0659999999999998</v>
      </c>
      <c r="W55">
        <v>5.6120000000000001</v>
      </c>
      <c r="X55">
        <v>5.73</v>
      </c>
      <c r="Y55">
        <v>5.7060000000000004</v>
      </c>
      <c r="Z55">
        <v>6.2380000000000004</v>
      </c>
      <c r="AA55">
        <v>7.3319999999999999</v>
      </c>
      <c r="AB55">
        <v>9.84</v>
      </c>
      <c r="AC55">
        <v>12.07</v>
      </c>
      <c r="AD55">
        <v>14.022</v>
      </c>
      <c r="AE55">
        <v>16.983000000000001</v>
      </c>
      <c r="AF55">
        <v>22.257000000000001</v>
      </c>
      <c r="AG55">
        <v>24.276</v>
      </c>
      <c r="AH55">
        <v>19.701000000000001</v>
      </c>
      <c r="AI55">
        <v>19.527000000000001</v>
      </c>
      <c r="AJ55">
        <v>22.824000000000002</v>
      </c>
      <c r="AK55">
        <v>22.672999999999998</v>
      </c>
      <c r="AL55">
        <v>24.888000000000002</v>
      </c>
      <c r="AM55">
        <v>26.363</v>
      </c>
      <c r="AN55">
        <v>27.41</v>
      </c>
      <c r="AO55">
        <v>29.158000000000001</v>
      </c>
      <c r="AP55">
        <v>31.123000000000001</v>
      </c>
      <c r="AQ55">
        <v>33.204000000000001</v>
      </c>
      <c r="AR55">
        <v>35.494999999999997</v>
      </c>
      <c r="AS55">
        <v>2013</v>
      </c>
    </row>
    <row r="56" spans="1:45" x14ac:dyDescent="0.25">
      <c r="A56" s="6" t="str">
        <f>IFERROR(INDEX(MSCI[[#All],[Regionen A]],MATCH(Raw_data!C56,MSCI[[#All],[Länder]],0)),"Other")</f>
        <v>Other</v>
      </c>
      <c r="B56" s="6" t="str">
        <f>IFERROR(INDEX(MSCI[[#All],[Regionen B]],MATCH(Raw_data!C56,MSCI[[#All],[Länder]],0)),"Other")</f>
        <v>Other</v>
      </c>
      <c r="C56" t="s">
        <v>88</v>
      </c>
      <c r="D56" t="str">
        <f t="shared" si="0"/>
        <v>Other Other</v>
      </c>
      <c r="E56">
        <v>7.2489999999999997</v>
      </c>
      <c r="F56">
        <v>7.4379999999999997</v>
      </c>
      <c r="G56">
        <v>7.8259999999999996</v>
      </c>
      <c r="H56">
        <v>8.6999999999999993</v>
      </c>
      <c r="I56">
        <v>8.2210000000000001</v>
      </c>
      <c r="J56">
        <v>9.6270000000000007</v>
      </c>
      <c r="K56">
        <v>10</v>
      </c>
      <c r="L56">
        <v>10.689</v>
      </c>
      <c r="M56">
        <v>11.077</v>
      </c>
      <c r="N56">
        <v>11.653</v>
      </c>
      <c r="O56">
        <v>12.362</v>
      </c>
      <c r="P56">
        <v>13.670999999999999</v>
      </c>
      <c r="Q56">
        <v>14.425000000000001</v>
      </c>
      <c r="R56">
        <v>8.9740000000000002</v>
      </c>
      <c r="S56">
        <v>7.9850000000000003</v>
      </c>
      <c r="T56">
        <v>8.2759999999999998</v>
      </c>
      <c r="U56">
        <v>8.6630000000000003</v>
      </c>
      <c r="V56">
        <v>8.7439999999999998</v>
      </c>
      <c r="W56">
        <v>7.9290000000000003</v>
      </c>
      <c r="X56">
        <v>7.7809999999999997</v>
      </c>
      <c r="Y56">
        <v>8.0830000000000002</v>
      </c>
      <c r="Z56">
        <v>8.0719999999999992</v>
      </c>
      <c r="AA56">
        <v>7.7069999999999999</v>
      </c>
      <c r="AB56">
        <v>8.4649999999999999</v>
      </c>
      <c r="AC56">
        <v>9.9589999999999996</v>
      </c>
      <c r="AD56">
        <v>12.183</v>
      </c>
      <c r="AE56">
        <v>15.004</v>
      </c>
      <c r="AF56">
        <v>19.34</v>
      </c>
      <c r="AG56">
        <v>26.344999999999999</v>
      </c>
      <c r="AH56">
        <v>31.859000000000002</v>
      </c>
      <c r="AI56">
        <v>29.370999999999999</v>
      </c>
      <c r="AJ56">
        <v>31.373000000000001</v>
      </c>
      <c r="AK56">
        <v>42.631</v>
      </c>
      <c r="AL56">
        <v>45.999000000000002</v>
      </c>
      <c r="AM56">
        <v>49.856999999999999</v>
      </c>
      <c r="AN56">
        <v>55.521999999999998</v>
      </c>
      <c r="AO56">
        <v>61.517000000000003</v>
      </c>
      <c r="AP56">
        <v>67.745000000000005</v>
      </c>
      <c r="AQ56">
        <v>74.774000000000001</v>
      </c>
      <c r="AR56">
        <v>82.162999999999997</v>
      </c>
      <c r="AS56">
        <v>2013</v>
      </c>
    </row>
    <row r="57" spans="1:45" x14ac:dyDescent="0.25">
      <c r="A57" s="6" t="str">
        <f>IFERROR(INDEX(MSCI[[#All],[Regionen A]],MATCH(Raw_data!C57,MSCI[[#All],[Länder]],0)),"Other")</f>
        <v>Other</v>
      </c>
      <c r="B57" s="6" t="str">
        <f>IFERROR(INDEX(MSCI[[#All],[Regionen B]],MATCH(Raw_data!C57,MSCI[[#All],[Länder]],0)),"Other")</f>
        <v>Other</v>
      </c>
      <c r="C57" t="s">
        <v>89</v>
      </c>
      <c r="D57" t="str">
        <f t="shared" si="0"/>
        <v>Other Other</v>
      </c>
      <c r="E57">
        <v>1.2310000000000001</v>
      </c>
      <c r="F57">
        <v>1.264</v>
      </c>
      <c r="G57">
        <v>1.222</v>
      </c>
      <c r="H57">
        <v>1.149</v>
      </c>
      <c r="I57">
        <v>1.2050000000000001</v>
      </c>
      <c r="J57">
        <v>1.1679999999999999</v>
      </c>
      <c r="K57">
        <v>1.32</v>
      </c>
      <c r="L57">
        <v>1.2050000000000001</v>
      </c>
      <c r="M57">
        <v>1.1359999999999999</v>
      </c>
      <c r="N57">
        <v>1.21</v>
      </c>
      <c r="O57">
        <v>1.3280000000000001</v>
      </c>
      <c r="P57">
        <v>1.3740000000000001</v>
      </c>
      <c r="Q57">
        <v>1.522</v>
      </c>
      <c r="R57">
        <v>1.625</v>
      </c>
      <c r="S57">
        <v>1.8129999999999999</v>
      </c>
      <c r="T57">
        <v>1.9770000000000001</v>
      </c>
      <c r="U57">
        <v>2.0960000000000001</v>
      </c>
      <c r="V57">
        <v>2.105</v>
      </c>
      <c r="W57">
        <v>1.641</v>
      </c>
      <c r="X57">
        <v>1.855</v>
      </c>
      <c r="Y57">
        <v>1.6719999999999999</v>
      </c>
      <c r="Z57">
        <v>1.6479999999999999</v>
      </c>
      <c r="AA57">
        <v>1.8280000000000001</v>
      </c>
      <c r="AB57">
        <v>2.2959999999999998</v>
      </c>
      <c r="AC57">
        <v>2.7040000000000002</v>
      </c>
      <c r="AD57">
        <v>2.9180000000000001</v>
      </c>
      <c r="AE57">
        <v>3.012</v>
      </c>
      <c r="AF57">
        <v>3.3050000000000002</v>
      </c>
      <c r="AG57">
        <v>3.5230000000000001</v>
      </c>
      <c r="AH57">
        <v>2.871</v>
      </c>
      <c r="AI57">
        <v>3.14</v>
      </c>
      <c r="AJ57">
        <v>3.6459999999999999</v>
      </c>
      <c r="AK57">
        <v>3.85</v>
      </c>
      <c r="AL57">
        <v>4.0339999999999998</v>
      </c>
      <c r="AM57">
        <v>4.173</v>
      </c>
      <c r="AN57">
        <v>4.34</v>
      </c>
      <c r="AO57">
        <v>4.508</v>
      </c>
      <c r="AP57">
        <v>4.6959999999999997</v>
      </c>
      <c r="AQ57">
        <v>4.8929999999999998</v>
      </c>
      <c r="AR57">
        <v>5.101</v>
      </c>
      <c r="AS57">
        <v>2012</v>
      </c>
    </row>
    <row r="58" spans="1:45" x14ac:dyDescent="0.25">
      <c r="A58" s="6" t="str">
        <f>IFERROR(INDEX(MSCI[[#All],[Regionen A]],MATCH(Raw_data!C58,MSCI[[#All],[Länder]],0)),"Other")</f>
        <v>Developed Markets</v>
      </c>
      <c r="B58" s="6" t="str">
        <f>IFERROR(INDEX(MSCI[[#All],[Regionen B]],MATCH(Raw_data!C58,MSCI[[#All],[Länder]],0)),"Other")</f>
        <v>Europe &amp; Middle East</v>
      </c>
      <c r="C58" t="s">
        <v>9</v>
      </c>
      <c r="D58" t="str">
        <f t="shared" si="0"/>
        <v>Developed Markets Europe &amp; Middle East</v>
      </c>
      <c r="E58">
        <v>55.048000000000002</v>
      </c>
      <c r="F58">
        <v>53.889000000000003</v>
      </c>
      <c r="G58">
        <v>54.433999999999997</v>
      </c>
      <c r="H58">
        <v>52.225999999999999</v>
      </c>
      <c r="I58">
        <v>54.194000000000003</v>
      </c>
      <c r="J58">
        <v>57.37</v>
      </c>
      <c r="K58">
        <v>75.114000000000004</v>
      </c>
      <c r="L58">
        <v>93.584999999999994</v>
      </c>
      <c r="M58">
        <v>111.384</v>
      </c>
      <c r="N58">
        <v>121.224</v>
      </c>
      <c r="O58">
        <v>144.47</v>
      </c>
      <c r="P58">
        <v>130.488</v>
      </c>
      <c r="Q58">
        <v>114.976</v>
      </c>
      <c r="R58">
        <v>90.747</v>
      </c>
      <c r="S58">
        <v>104.873</v>
      </c>
      <c r="T58">
        <v>135.87799999999999</v>
      </c>
      <c r="U58">
        <v>133.209</v>
      </c>
      <c r="V58">
        <v>127.80200000000001</v>
      </c>
      <c r="W58">
        <v>134.833</v>
      </c>
      <c r="X58">
        <v>135.40299999999999</v>
      </c>
      <c r="Y58">
        <v>125.908</v>
      </c>
      <c r="Z58">
        <v>129.36099999999999</v>
      </c>
      <c r="AA58">
        <v>140.047</v>
      </c>
      <c r="AB58">
        <v>171.398</v>
      </c>
      <c r="AC58">
        <v>197.035</v>
      </c>
      <c r="AD58">
        <v>204.786</v>
      </c>
      <c r="AE58">
        <v>216.74199999999999</v>
      </c>
      <c r="AF58">
        <v>255.739</v>
      </c>
      <c r="AG58">
        <v>285.08699999999999</v>
      </c>
      <c r="AH58">
        <v>252.137</v>
      </c>
      <c r="AI58">
        <v>248.262</v>
      </c>
      <c r="AJ58">
        <v>273.92500000000001</v>
      </c>
      <c r="AK58">
        <v>255.91800000000001</v>
      </c>
      <c r="AL58">
        <v>267.41199999999998</v>
      </c>
      <c r="AM58">
        <v>276.27499999999998</v>
      </c>
      <c r="AN58">
        <v>280.66899999999998</v>
      </c>
      <c r="AO58">
        <v>291.90600000000001</v>
      </c>
      <c r="AP58">
        <v>305.18700000000001</v>
      </c>
      <c r="AQ58">
        <v>318.91000000000003</v>
      </c>
      <c r="AR58">
        <v>333.28500000000003</v>
      </c>
      <c r="AS58">
        <v>2013</v>
      </c>
    </row>
    <row r="59" spans="1:45" x14ac:dyDescent="0.25">
      <c r="A59" s="6" t="str">
        <f>IFERROR(INDEX(MSCI[[#All],[Regionen A]],MATCH(Raw_data!C59,MSCI[[#All],[Länder]],0)),"Other")</f>
        <v>Developed Markets</v>
      </c>
      <c r="B59" s="6" t="str">
        <f>IFERROR(INDEX(MSCI[[#All],[Regionen B]],MATCH(Raw_data!C59,MSCI[[#All],[Länder]],0)),"Other")</f>
        <v>Europe &amp; Middle East</v>
      </c>
      <c r="C59" t="s">
        <v>10</v>
      </c>
      <c r="D59" t="str">
        <f t="shared" si="0"/>
        <v>Developed Markets Europe &amp; Middle East</v>
      </c>
      <c r="E59">
        <v>704.48299999999995</v>
      </c>
      <c r="F59">
        <v>621.00300000000004</v>
      </c>
      <c r="G59">
        <v>589.98500000000001</v>
      </c>
      <c r="H59">
        <v>564.49199999999996</v>
      </c>
      <c r="I59">
        <v>534.30999999999995</v>
      </c>
      <c r="J59">
        <v>559.63599999999997</v>
      </c>
      <c r="K59">
        <v>775.92899999999997</v>
      </c>
      <c r="L59">
        <v>939.31700000000001</v>
      </c>
      <c r="M59">
        <v>1025.5450000000001</v>
      </c>
      <c r="N59">
        <v>1031.095</v>
      </c>
      <c r="O59">
        <v>1278.57</v>
      </c>
      <c r="P59">
        <v>1279.902</v>
      </c>
      <c r="Q59">
        <v>1411.665</v>
      </c>
      <c r="R59">
        <v>1331.5229999999999</v>
      </c>
      <c r="S59">
        <v>1404.3209999999999</v>
      </c>
      <c r="T59">
        <v>1610.933</v>
      </c>
      <c r="U59">
        <v>1614.607</v>
      </c>
      <c r="V59">
        <v>1462.3879999999999</v>
      </c>
      <c r="W59">
        <v>1512.8440000000001</v>
      </c>
      <c r="X59">
        <v>1502.2449999999999</v>
      </c>
      <c r="Y59">
        <v>1372.452</v>
      </c>
      <c r="Z59">
        <v>1383.4059999999999</v>
      </c>
      <c r="AA59">
        <v>1505.6489999999999</v>
      </c>
      <c r="AB59">
        <v>1851.66</v>
      </c>
      <c r="AC59">
        <v>2126.9949999999999</v>
      </c>
      <c r="AD59">
        <v>2207.4499999999998</v>
      </c>
      <c r="AE59">
        <v>2327.0520000000001</v>
      </c>
      <c r="AF59">
        <v>2666.8049999999998</v>
      </c>
      <c r="AG59">
        <v>2937.3209999999999</v>
      </c>
      <c r="AH59">
        <v>2700.6579999999999</v>
      </c>
      <c r="AI59">
        <v>2651.7719999999999</v>
      </c>
      <c r="AJ59">
        <v>2865.3040000000001</v>
      </c>
      <c r="AK59">
        <v>2688.21</v>
      </c>
      <c r="AL59">
        <v>2807.306</v>
      </c>
      <c r="AM59">
        <v>2902.33</v>
      </c>
      <c r="AN59">
        <v>2935.3560000000002</v>
      </c>
      <c r="AO59">
        <v>3026.5059999999999</v>
      </c>
      <c r="AP59">
        <v>3142.3339999999998</v>
      </c>
      <c r="AQ59">
        <v>3263.4879999999998</v>
      </c>
      <c r="AR59">
        <v>3392.819</v>
      </c>
      <c r="AS59">
        <v>2013</v>
      </c>
    </row>
    <row r="60" spans="1:45" x14ac:dyDescent="0.25">
      <c r="A60" s="6" t="str">
        <f>IFERROR(INDEX(MSCI[[#All],[Regionen A]],MATCH(Raw_data!C60,MSCI[[#All],[Länder]],0)),"Other")</f>
        <v>Other</v>
      </c>
      <c r="B60" s="6" t="str">
        <f>IFERROR(INDEX(MSCI[[#All],[Regionen B]],MATCH(Raw_data!C60,MSCI[[#All],[Länder]],0)),"Other")</f>
        <v>Other</v>
      </c>
      <c r="C60" t="s">
        <v>90</v>
      </c>
      <c r="D60" t="str">
        <f t="shared" si="0"/>
        <v>Other Other</v>
      </c>
      <c r="E60">
        <v>4.7249999999999996</v>
      </c>
      <c r="F60">
        <v>4.2610000000000001</v>
      </c>
      <c r="G60">
        <v>3.9929999999999999</v>
      </c>
      <c r="H60">
        <v>3.823</v>
      </c>
      <c r="I60">
        <v>3.677</v>
      </c>
      <c r="J60">
        <v>3.8719999999999999</v>
      </c>
      <c r="K60">
        <v>5.0679999999999996</v>
      </c>
      <c r="L60">
        <v>3.8340000000000001</v>
      </c>
      <c r="M60">
        <v>4.2279999999999998</v>
      </c>
      <c r="N60">
        <v>4.6210000000000004</v>
      </c>
      <c r="O60">
        <v>6.57</v>
      </c>
      <c r="P60">
        <v>5.9640000000000004</v>
      </c>
      <c r="Q60">
        <v>6.173</v>
      </c>
      <c r="R60">
        <v>5.9669999999999996</v>
      </c>
      <c r="S60">
        <v>4.6260000000000003</v>
      </c>
      <c r="T60">
        <v>5.4729999999999999</v>
      </c>
      <c r="U60">
        <v>6.2850000000000001</v>
      </c>
      <c r="V60">
        <v>5.88</v>
      </c>
      <c r="W60">
        <v>4.9489999999999998</v>
      </c>
      <c r="X60">
        <v>5.1470000000000002</v>
      </c>
      <c r="Y60">
        <v>5.5940000000000003</v>
      </c>
      <c r="Z60">
        <v>5.202</v>
      </c>
      <c r="AA60">
        <v>5.4969999999999999</v>
      </c>
      <c r="AB60">
        <v>6.7190000000000003</v>
      </c>
      <c r="AC60">
        <v>8</v>
      </c>
      <c r="AD60">
        <v>9.6969999999999992</v>
      </c>
      <c r="AE60">
        <v>10.563000000000001</v>
      </c>
      <c r="AF60">
        <v>12.509</v>
      </c>
      <c r="AG60">
        <v>15.686</v>
      </c>
      <c r="AH60">
        <v>12.031000000000001</v>
      </c>
      <c r="AI60">
        <v>14.568</v>
      </c>
      <c r="AJ60">
        <v>18.812000000000001</v>
      </c>
      <c r="AK60">
        <v>17.856999999999999</v>
      </c>
      <c r="AL60">
        <v>19.265999999999998</v>
      </c>
      <c r="AM60">
        <v>20.675000000000001</v>
      </c>
      <c r="AN60">
        <v>21.724</v>
      </c>
      <c r="AO60">
        <v>23.061</v>
      </c>
      <c r="AP60">
        <v>24.609000000000002</v>
      </c>
      <c r="AQ60">
        <v>26.344000000000001</v>
      </c>
      <c r="AR60">
        <v>28.257000000000001</v>
      </c>
      <c r="AS60">
        <v>2010</v>
      </c>
    </row>
    <row r="61" spans="1:45" x14ac:dyDescent="0.25">
      <c r="A61" s="6" t="str">
        <f>IFERROR(INDEX(MSCI[[#All],[Regionen A]],MATCH(Raw_data!C61,MSCI[[#All],[Länder]],0)),"Other")</f>
        <v>Other</v>
      </c>
      <c r="B61" s="6" t="str">
        <f>IFERROR(INDEX(MSCI[[#All],[Regionen B]],MATCH(Raw_data!C61,MSCI[[#All],[Länder]],0)),"Other")</f>
        <v>Other</v>
      </c>
      <c r="C61" t="s">
        <v>91</v>
      </c>
      <c r="D61" t="str">
        <f t="shared" si="0"/>
        <v>Other Other</v>
      </c>
      <c r="E61">
        <v>0.36399999999999999</v>
      </c>
      <c r="F61">
        <v>0.39300000000000002</v>
      </c>
      <c r="G61">
        <v>0.34599999999999997</v>
      </c>
      <c r="H61">
        <v>0.35299999999999998</v>
      </c>
      <c r="I61">
        <v>0.30299999999999999</v>
      </c>
      <c r="J61">
        <v>0.27600000000000002</v>
      </c>
      <c r="K61">
        <v>0.31</v>
      </c>
      <c r="L61">
        <v>0.29399999999999998</v>
      </c>
      <c r="M61">
        <v>0.35</v>
      </c>
      <c r="N61">
        <v>0.39900000000000002</v>
      </c>
      <c r="O61">
        <v>0.42</v>
      </c>
      <c r="P61">
        <v>0.505</v>
      </c>
      <c r="Q61">
        <v>0.48099999999999998</v>
      </c>
      <c r="R61">
        <v>0.54200000000000004</v>
      </c>
      <c r="S61">
        <v>0.52900000000000003</v>
      </c>
      <c r="T61">
        <v>0.55100000000000005</v>
      </c>
      <c r="U61">
        <v>0.57799999999999996</v>
      </c>
      <c r="V61">
        <v>0.59099999999999997</v>
      </c>
      <c r="W61">
        <v>0.60699999999999998</v>
      </c>
      <c r="X61">
        <v>0.623</v>
      </c>
      <c r="Y61">
        <v>0.61</v>
      </c>
      <c r="Z61">
        <v>0.60399999999999998</v>
      </c>
      <c r="AA61">
        <v>0.53900000000000003</v>
      </c>
      <c r="AB61">
        <v>0.53300000000000003</v>
      </c>
      <c r="AC61">
        <v>0.57899999999999996</v>
      </c>
      <c r="AD61">
        <v>0.624</v>
      </c>
      <c r="AE61">
        <v>0.65500000000000003</v>
      </c>
      <c r="AF61">
        <v>0.79900000000000004</v>
      </c>
      <c r="AG61">
        <v>0.96399999999999997</v>
      </c>
      <c r="AH61">
        <v>0.90100000000000002</v>
      </c>
      <c r="AI61">
        <v>0.96399999999999997</v>
      </c>
      <c r="AJ61">
        <v>0.90300000000000002</v>
      </c>
      <c r="AK61">
        <v>0.90800000000000003</v>
      </c>
      <c r="AL61">
        <v>0.85</v>
      </c>
      <c r="AM61">
        <v>0.91800000000000004</v>
      </c>
      <c r="AN61">
        <v>0.995</v>
      </c>
      <c r="AO61">
        <v>1.0669999999999999</v>
      </c>
      <c r="AP61">
        <v>1.145</v>
      </c>
      <c r="AQ61">
        <v>1.23</v>
      </c>
      <c r="AR61">
        <v>1.321</v>
      </c>
      <c r="AS61">
        <v>2012</v>
      </c>
    </row>
    <row r="62" spans="1:45" x14ac:dyDescent="0.25">
      <c r="A62" s="6" t="str">
        <f>IFERROR(INDEX(MSCI[[#All],[Regionen A]],MATCH(Raw_data!C62,MSCI[[#All],[Länder]],0)),"Other")</f>
        <v>Other</v>
      </c>
      <c r="B62" s="6" t="str">
        <f>IFERROR(INDEX(MSCI[[#All],[Regionen B]],MATCH(Raw_data!C62,MSCI[[#All],[Länder]],0)),"Other")</f>
        <v>Other</v>
      </c>
      <c r="C62" t="s">
        <v>92</v>
      </c>
      <c r="D62" t="str">
        <f t="shared" si="0"/>
        <v>Other Other</v>
      </c>
      <c r="E62" t="s">
        <v>42</v>
      </c>
      <c r="F62" t="s">
        <v>42</v>
      </c>
      <c r="G62" t="s">
        <v>42</v>
      </c>
      <c r="H62" t="s">
        <v>42</v>
      </c>
      <c r="I62" t="s">
        <v>42</v>
      </c>
      <c r="J62" t="s">
        <v>42</v>
      </c>
      <c r="K62" t="s">
        <v>42</v>
      </c>
      <c r="L62" t="s">
        <v>42</v>
      </c>
      <c r="M62" t="s">
        <v>42</v>
      </c>
      <c r="N62" t="s">
        <v>42</v>
      </c>
      <c r="O62" t="s">
        <v>42</v>
      </c>
      <c r="P62" t="s">
        <v>42</v>
      </c>
      <c r="Q62" t="s">
        <v>42</v>
      </c>
      <c r="R62" t="s">
        <v>42</v>
      </c>
      <c r="S62">
        <v>0.82299999999999995</v>
      </c>
      <c r="T62">
        <v>1.897</v>
      </c>
      <c r="U62">
        <v>3.0459999999999998</v>
      </c>
      <c r="V62">
        <v>3.5750000000000002</v>
      </c>
      <c r="W62">
        <v>3.62</v>
      </c>
      <c r="X62">
        <v>2.8029999999999999</v>
      </c>
      <c r="Y62">
        <v>3.0419999999999998</v>
      </c>
      <c r="Z62">
        <v>3.2050000000000001</v>
      </c>
      <c r="AA62">
        <v>3.395</v>
      </c>
      <c r="AB62">
        <v>3.9910000000000001</v>
      </c>
      <c r="AC62">
        <v>5.1260000000000003</v>
      </c>
      <c r="AD62">
        <v>6.4109999999999996</v>
      </c>
      <c r="AE62">
        <v>7.7450000000000001</v>
      </c>
      <c r="AF62">
        <v>10.173</v>
      </c>
      <c r="AG62">
        <v>12.795</v>
      </c>
      <c r="AH62">
        <v>10.766999999999999</v>
      </c>
      <c r="AI62">
        <v>11.638</v>
      </c>
      <c r="AJ62">
        <v>14.435</v>
      </c>
      <c r="AK62">
        <v>15.847</v>
      </c>
      <c r="AL62">
        <v>16.126999999999999</v>
      </c>
      <c r="AM62">
        <v>16.125</v>
      </c>
      <c r="AN62">
        <v>17.457999999999998</v>
      </c>
      <c r="AO62">
        <v>18.88</v>
      </c>
      <c r="AP62">
        <v>20.402999999999999</v>
      </c>
      <c r="AQ62">
        <v>22.053999999999998</v>
      </c>
      <c r="AR62">
        <v>23.835999999999999</v>
      </c>
      <c r="AS62">
        <v>2013</v>
      </c>
    </row>
    <row r="63" spans="1:45" x14ac:dyDescent="0.25">
      <c r="A63" s="6" t="str">
        <f>IFERROR(INDEX(MSCI[[#All],[Regionen A]],MATCH(Raw_data!C63,MSCI[[#All],[Länder]],0)),"Other")</f>
        <v>Developed Markets</v>
      </c>
      <c r="B63" s="6" t="str">
        <f>IFERROR(INDEX(MSCI[[#All],[Regionen B]],MATCH(Raw_data!C63,MSCI[[#All],[Länder]],0)),"Other")</f>
        <v>Europe &amp; Middle East</v>
      </c>
      <c r="C63" t="s">
        <v>11</v>
      </c>
      <c r="D63" t="str">
        <f t="shared" si="0"/>
        <v>Developed Markets Europe &amp; Middle East</v>
      </c>
      <c r="E63">
        <v>826.14200000000005</v>
      </c>
      <c r="F63">
        <v>695.07399999999996</v>
      </c>
      <c r="G63">
        <v>671.15499999999997</v>
      </c>
      <c r="H63">
        <v>669.57299999999998</v>
      </c>
      <c r="I63">
        <v>630.85299999999995</v>
      </c>
      <c r="J63">
        <v>639.69500000000005</v>
      </c>
      <c r="K63">
        <v>913.64099999999996</v>
      </c>
      <c r="L63">
        <v>1136.9290000000001</v>
      </c>
      <c r="M63">
        <v>1225.7280000000001</v>
      </c>
      <c r="N63">
        <v>1216.796</v>
      </c>
      <c r="O63">
        <v>1547.0260000000001</v>
      </c>
      <c r="P63">
        <v>1815.0609999999999</v>
      </c>
      <c r="Q63">
        <v>2068.9630000000002</v>
      </c>
      <c r="R63">
        <v>2008.5519999999999</v>
      </c>
      <c r="S63">
        <v>2152.7399999999998</v>
      </c>
      <c r="T63">
        <v>2525.0169999999998</v>
      </c>
      <c r="U63">
        <v>2437.8119999999999</v>
      </c>
      <c r="V63">
        <v>2159.8679999999999</v>
      </c>
      <c r="W63">
        <v>2181.1619999999998</v>
      </c>
      <c r="X63">
        <v>2133.8440000000001</v>
      </c>
      <c r="Y63">
        <v>1891.934</v>
      </c>
      <c r="Z63">
        <v>1882.511</v>
      </c>
      <c r="AA63">
        <v>2013.691</v>
      </c>
      <c r="AB63">
        <v>2428.4520000000002</v>
      </c>
      <c r="AC63">
        <v>2729.9229999999998</v>
      </c>
      <c r="AD63">
        <v>2771.0569999999998</v>
      </c>
      <c r="AE63">
        <v>2905.4450000000002</v>
      </c>
      <c r="AF63">
        <v>3328.5889999999999</v>
      </c>
      <c r="AG63">
        <v>3640.7269999999999</v>
      </c>
      <c r="AH63">
        <v>3306.78</v>
      </c>
      <c r="AI63">
        <v>3310.6</v>
      </c>
      <c r="AJ63">
        <v>3631.4349999999999</v>
      </c>
      <c r="AK63">
        <v>3427.8530000000001</v>
      </c>
      <c r="AL63">
        <v>3635.9589999999998</v>
      </c>
      <c r="AM63">
        <v>3820.4639999999999</v>
      </c>
      <c r="AN63">
        <v>3908.7950000000001</v>
      </c>
      <c r="AO63">
        <v>4062.8809999999999</v>
      </c>
      <c r="AP63">
        <v>4232.5320000000002</v>
      </c>
      <c r="AQ63">
        <v>4393.88</v>
      </c>
      <c r="AR63">
        <v>4555.7969999999996</v>
      </c>
      <c r="AS63">
        <v>2013</v>
      </c>
    </row>
    <row r="64" spans="1:45" x14ac:dyDescent="0.25">
      <c r="A64" s="6" t="str">
        <f>IFERROR(INDEX(MSCI[[#All],[Regionen A]],MATCH(Raw_data!C64,MSCI[[#All],[Länder]],0)),"Other")</f>
        <v>Frontier Markets</v>
      </c>
      <c r="B64" s="6" t="str">
        <f>IFERROR(INDEX(MSCI[[#All],[Regionen B]],MATCH(Raw_data!C64,MSCI[[#All],[Länder]],0)),"Other")</f>
        <v>Africa</v>
      </c>
      <c r="C64" t="s">
        <v>93</v>
      </c>
      <c r="D64" t="str">
        <f t="shared" si="0"/>
        <v>Frontier Markets Africa</v>
      </c>
      <c r="E64">
        <v>25.956</v>
      </c>
      <c r="F64">
        <v>21.669</v>
      </c>
      <c r="G64">
        <v>36.688000000000002</v>
      </c>
      <c r="H64">
        <v>12.249000000000001</v>
      </c>
      <c r="I64">
        <v>8.0530000000000008</v>
      </c>
      <c r="J64">
        <v>8.0459999999999994</v>
      </c>
      <c r="K64">
        <v>6.74</v>
      </c>
      <c r="L64">
        <v>6.7119999999999997</v>
      </c>
      <c r="M64">
        <v>7.2309999999999999</v>
      </c>
      <c r="N64">
        <v>7.4139999999999997</v>
      </c>
      <c r="O64">
        <v>8.8350000000000009</v>
      </c>
      <c r="P64">
        <v>11.118</v>
      </c>
      <c r="Q64">
        <v>11.257</v>
      </c>
      <c r="R64">
        <v>8.8859999999999992</v>
      </c>
      <c r="S64">
        <v>7.859</v>
      </c>
      <c r="T64">
        <v>8.4030000000000005</v>
      </c>
      <c r="U64">
        <v>9.18</v>
      </c>
      <c r="V64">
        <v>10.613</v>
      </c>
      <c r="W64">
        <v>11.916</v>
      </c>
      <c r="X64">
        <v>12.664999999999999</v>
      </c>
      <c r="Y64">
        <v>7.3620000000000001</v>
      </c>
      <c r="Z64">
        <v>7.4349999999999996</v>
      </c>
      <c r="AA64">
        <v>9.4819999999999993</v>
      </c>
      <c r="AB64">
        <v>11.186</v>
      </c>
      <c r="AC64">
        <v>14.557</v>
      </c>
      <c r="AD64">
        <v>17.408999999999999</v>
      </c>
      <c r="AE64">
        <v>20.41</v>
      </c>
      <c r="AF64">
        <v>24.757999999999999</v>
      </c>
      <c r="AG64">
        <v>28.527999999999999</v>
      </c>
      <c r="AH64">
        <v>25.978000000000002</v>
      </c>
      <c r="AI64">
        <v>32.173999999999999</v>
      </c>
      <c r="AJ64">
        <v>39.564999999999998</v>
      </c>
      <c r="AK64">
        <v>41.741</v>
      </c>
      <c r="AL64">
        <v>47.83</v>
      </c>
      <c r="AM64">
        <v>35.475000000000001</v>
      </c>
      <c r="AN64">
        <v>32.606999999999999</v>
      </c>
      <c r="AO64">
        <v>34.664000000000001</v>
      </c>
      <c r="AP64">
        <v>38.158000000000001</v>
      </c>
      <c r="AQ64">
        <v>42.103999999999999</v>
      </c>
      <c r="AR64">
        <v>44.749000000000002</v>
      </c>
      <c r="AS64">
        <v>2012</v>
      </c>
    </row>
    <row r="65" spans="1:45" x14ac:dyDescent="0.25">
      <c r="A65" s="6" t="str">
        <f>IFERROR(INDEX(MSCI[[#All],[Regionen A]],MATCH(Raw_data!C65,MSCI[[#All],[Länder]],0)),"Other")</f>
        <v>Emerging Markets</v>
      </c>
      <c r="B65" s="6" t="str">
        <f>IFERROR(INDEX(MSCI[[#All],[Regionen B]],MATCH(Raw_data!C65,MSCI[[#All],[Länder]],0)),"Other")</f>
        <v>Europe &amp; Middle East</v>
      </c>
      <c r="C65" t="s">
        <v>12</v>
      </c>
      <c r="D65" t="str">
        <f t="shared" si="0"/>
        <v>Emerging Markets Europe &amp; Middle East</v>
      </c>
      <c r="E65">
        <v>53.640999999999998</v>
      </c>
      <c r="F65">
        <v>49.500999999999998</v>
      </c>
      <c r="G65">
        <v>51.655000000000001</v>
      </c>
      <c r="H65">
        <v>46.703000000000003</v>
      </c>
      <c r="I65">
        <v>45.482999999999997</v>
      </c>
      <c r="J65">
        <v>45.133000000000003</v>
      </c>
      <c r="K65">
        <v>53.103000000000002</v>
      </c>
      <c r="L65">
        <v>61.784999999999997</v>
      </c>
      <c r="M65">
        <v>71.950999999999993</v>
      </c>
      <c r="N65">
        <v>74.564999999999998</v>
      </c>
      <c r="O65">
        <v>92.194999999999993</v>
      </c>
      <c r="P65">
        <v>99.421999999999997</v>
      </c>
      <c r="Q65">
        <v>109.557</v>
      </c>
      <c r="R65">
        <v>102.60899999999999</v>
      </c>
      <c r="S65">
        <v>109.825</v>
      </c>
      <c r="T65">
        <v>131.81800000000001</v>
      </c>
      <c r="U65">
        <v>139.31200000000001</v>
      </c>
      <c r="V65">
        <v>136.071</v>
      </c>
      <c r="W65">
        <v>136.77099999999999</v>
      </c>
      <c r="X65">
        <v>140.839</v>
      </c>
      <c r="Y65">
        <v>127.605</v>
      </c>
      <c r="Z65">
        <v>131.14400000000001</v>
      </c>
      <c r="AA65">
        <v>147.91</v>
      </c>
      <c r="AB65">
        <v>194.99100000000001</v>
      </c>
      <c r="AC65">
        <v>230.34200000000001</v>
      </c>
      <c r="AD65">
        <v>240.49299999999999</v>
      </c>
      <c r="AE65">
        <v>261.95600000000002</v>
      </c>
      <c r="AF65">
        <v>305.87099999999998</v>
      </c>
      <c r="AG65">
        <v>343.2</v>
      </c>
      <c r="AH65">
        <v>321.84899999999999</v>
      </c>
      <c r="AI65">
        <v>294.77100000000002</v>
      </c>
      <c r="AJ65">
        <v>290.15300000000002</v>
      </c>
      <c r="AK65">
        <v>248.56200000000001</v>
      </c>
      <c r="AL65">
        <v>241.79599999999999</v>
      </c>
      <c r="AM65">
        <v>246.39699999999999</v>
      </c>
      <c r="AN65">
        <v>252.41800000000001</v>
      </c>
      <c r="AO65">
        <v>266.154</v>
      </c>
      <c r="AP65">
        <v>281.31</v>
      </c>
      <c r="AQ65">
        <v>296.66300000000001</v>
      </c>
      <c r="AR65">
        <v>314.87599999999998</v>
      </c>
      <c r="AS65">
        <v>2013</v>
      </c>
    </row>
    <row r="66" spans="1:45" x14ac:dyDescent="0.25">
      <c r="A66" s="6" t="str">
        <f>IFERROR(INDEX(MSCI[[#All],[Regionen A]],MATCH(Raw_data!C66,MSCI[[#All],[Länder]],0)),"Other")</f>
        <v>Other</v>
      </c>
      <c r="B66" s="6" t="str">
        <f>IFERROR(INDEX(MSCI[[#All],[Regionen B]],MATCH(Raw_data!C66,MSCI[[#All],[Länder]],0)),"Other")</f>
        <v>Other</v>
      </c>
      <c r="C66" t="s">
        <v>94</v>
      </c>
      <c r="D66" t="str">
        <f t="shared" si="0"/>
        <v>Other Other</v>
      </c>
      <c r="E66">
        <v>0.10100000000000001</v>
      </c>
      <c r="F66">
        <v>0.106</v>
      </c>
      <c r="G66">
        <v>0.115</v>
      </c>
      <c r="H66">
        <v>0.123</v>
      </c>
      <c r="I66">
        <v>0.13300000000000001</v>
      </c>
      <c r="J66">
        <v>0.155</v>
      </c>
      <c r="K66">
        <v>0.17399999999999999</v>
      </c>
      <c r="L66">
        <v>0.20200000000000001</v>
      </c>
      <c r="M66">
        <v>0.223</v>
      </c>
      <c r="N66">
        <v>0.25800000000000001</v>
      </c>
      <c r="O66">
        <v>0.26800000000000002</v>
      </c>
      <c r="P66">
        <v>0.29199999999999998</v>
      </c>
      <c r="Q66">
        <v>0.30399999999999999</v>
      </c>
      <c r="R66">
        <v>0.30299999999999999</v>
      </c>
      <c r="S66">
        <v>0.318</v>
      </c>
      <c r="T66">
        <v>0.33500000000000002</v>
      </c>
      <c r="U66">
        <v>0.36099999999999999</v>
      </c>
      <c r="V66">
        <v>0.38900000000000001</v>
      </c>
      <c r="W66">
        <v>0.44500000000000001</v>
      </c>
      <c r="X66">
        <v>0.48199999999999998</v>
      </c>
      <c r="Y66">
        <v>0.52</v>
      </c>
      <c r="Z66">
        <v>0.52</v>
      </c>
      <c r="AA66">
        <v>0.54</v>
      </c>
      <c r="AB66">
        <v>0.59099999999999997</v>
      </c>
      <c r="AC66">
        <v>0.59899999999999998</v>
      </c>
      <c r="AD66">
        <v>0.69499999999999995</v>
      </c>
      <c r="AE66">
        <v>0.69899999999999995</v>
      </c>
      <c r="AF66">
        <v>0.75900000000000001</v>
      </c>
      <c r="AG66">
        <v>0.82599999999999996</v>
      </c>
      <c r="AH66">
        <v>0.77100000000000002</v>
      </c>
      <c r="AI66">
        <v>0.77100000000000002</v>
      </c>
      <c r="AJ66">
        <v>0.77900000000000003</v>
      </c>
      <c r="AK66">
        <v>0.80200000000000005</v>
      </c>
      <c r="AL66">
        <v>0.81399999999999995</v>
      </c>
      <c r="AM66">
        <v>0.83899999999999997</v>
      </c>
      <c r="AN66">
        <v>0.86599999999999999</v>
      </c>
      <c r="AO66">
        <v>0.90300000000000002</v>
      </c>
      <c r="AP66">
        <v>0.94399999999999995</v>
      </c>
      <c r="AQ66">
        <v>0.99299999999999999</v>
      </c>
      <c r="AR66">
        <v>1.046</v>
      </c>
      <c r="AS66">
        <v>2013</v>
      </c>
    </row>
    <row r="67" spans="1:45" x14ac:dyDescent="0.25">
      <c r="A67" s="6" t="str">
        <f>IFERROR(INDEX(MSCI[[#All],[Regionen A]],MATCH(Raw_data!C67,MSCI[[#All],[Länder]],0)),"Other")</f>
        <v>Other</v>
      </c>
      <c r="B67" s="6" t="str">
        <f>IFERROR(INDEX(MSCI[[#All],[Regionen B]],MATCH(Raw_data!C67,MSCI[[#All],[Länder]],0)),"Other")</f>
        <v>Other</v>
      </c>
      <c r="C67" t="s">
        <v>95</v>
      </c>
      <c r="D67" t="str">
        <f t="shared" ref="D67:D130" si="1">A67&amp;" "&amp;B67</f>
        <v>Other Other</v>
      </c>
      <c r="E67">
        <v>7.319</v>
      </c>
      <c r="F67">
        <v>7.9950000000000001</v>
      </c>
      <c r="G67">
        <v>8.0980000000000008</v>
      </c>
      <c r="H67">
        <v>8.4060000000000006</v>
      </c>
      <c r="I67">
        <v>8.7959999999999994</v>
      </c>
      <c r="J67">
        <v>10.385</v>
      </c>
      <c r="K67">
        <v>5.6150000000000002</v>
      </c>
      <c r="L67">
        <v>6.5019999999999998</v>
      </c>
      <c r="M67">
        <v>7.0419999999999998</v>
      </c>
      <c r="N67">
        <v>8.1180000000000003</v>
      </c>
      <c r="O67">
        <v>7.0679999999999996</v>
      </c>
      <c r="P67">
        <v>8.6999999999999993</v>
      </c>
      <c r="Q67">
        <v>9.5969999999999995</v>
      </c>
      <c r="R67">
        <v>10.461</v>
      </c>
      <c r="S67">
        <v>11.839</v>
      </c>
      <c r="T67">
        <v>13.315</v>
      </c>
      <c r="U67">
        <v>14.201000000000001</v>
      </c>
      <c r="V67">
        <v>16.088999999999999</v>
      </c>
      <c r="W67">
        <v>17.305</v>
      </c>
      <c r="X67">
        <v>16.489999999999998</v>
      </c>
      <c r="Y67">
        <v>17.187000000000001</v>
      </c>
      <c r="Z67">
        <v>18.702999999999999</v>
      </c>
      <c r="AA67">
        <v>20.777000000000001</v>
      </c>
      <c r="AB67">
        <v>21.917999999999999</v>
      </c>
      <c r="AC67">
        <v>23.965</v>
      </c>
      <c r="AD67">
        <v>27.210999999999999</v>
      </c>
      <c r="AE67">
        <v>30.231000000000002</v>
      </c>
      <c r="AF67">
        <v>34.113</v>
      </c>
      <c r="AG67">
        <v>39.137</v>
      </c>
      <c r="AH67">
        <v>37.734000000000002</v>
      </c>
      <c r="AI67">
        <v>41.338000000000001</v>
      </c>
      <c r="AJ67">
        <v>47.655000000000001</v>
      </c>
      <c r="AK67">
        <v>50.387999999999998</v>
      </c>
      <c r="AL67">
        <v>53.796999999999997</v>
      </c>
      <c r="AM67">
        <v>58.298000000000002</v>
      </c>
      <c r="AN67">
        <v>62.625</v>
      </c>
      <c r="AO67">
        <v>66.801000000000002</v>
      </c>
      <c r="AP67">
        <v>71.036000000000001</v>
      </c>
      <c r="AQ67">
        <v>75.388999999999996</v>
      </c>
      <c r="AR67">
        <v>79.960999999999999</v>
      </c>
      <c r="AS67">
        <v>2013</v>
      </c>
    </row>
    <row r="68" spans="1:45" x14ac:dyDescent="0.25">
      <c r="A68" s="6" t="str">
        <f>IFERROR(INDEX(MSCI[[#All],[Regionen A]],MATCH(Raw_data!C68,MSCI[[#All],[Länder]],0)),"Other")</f>
        <v>Other</v>
      </c>
      <c r="B68" s="6" t="str">
        <f>IFERROR(INDEX(MSCI[[#All],[Regionen B]],MATCH(Raw_data!C68,MSCI[[#All],[Länder]],0)),"Other")</f>
        <v>Other</v>
      </c>
      <c r="C68" t="s">
        <v>96</v>
      </c>
      <c r="D68" t="str">
        <f t="shared" si="1"/>
        <v>Other Other</v>
      </c>
      <c r="E68">
        <v>1.7250000000000001</v>
      </c>
      <c r="F68">
        <v>1.7110000000000001</v>
      </c>
      <c r="G68">
        <v>1.6779999999999999</v>
      </c>
      <c r="H68">
        <v>1.641</v>
      </c>
      <c r="I68">
        <v>1.6719999999999999</v>
      </c>
      <c r="J68">
        <v>1.7769999999999999</v>
      </c>
      <c r="K68">
        <v>1.923</v>
      </c>
      <c r="L68">
        <v>2.0419999999999998</v>
      </c>
      <c r="M68">
        <v>2.3839999999999999</v>
      </c>
      <c r="N68">
        <v>2.4319999999999999</v>
      </c>
      <c r="O68">
        <v>2.6669999999999998</v>
      </c>
      <c r="P68">
        <v>3.0150000000000001</v>
      </c>
      <c r="Q68">
        <v>3.2850000000000001</v>
      </c>
      <c r="R68">
        <v>3.2789999999999999</v>
      </c>
      <c r="S68">
        <v>3.383</v>
      </c>
      <c r="T68">
        <v>3.694</v>
      </c>
      <c r="U68">
        <v>3.8690000000000002</v>
      </c>
      <c r="V68">
        <v>3.7839999999999998</v>
      </c>
      <c r="W68">
        <v>3.5880000000000001</v>
      </c>
      <c r="X68">
        <v>3.4609999999999999</v>
      </c>
      <c r="Y68">
        <v>3.1120000000000001</v>
      </c>
      <c r="Z68">
        <v>3.0350000000000001</v>
      </c>
      <c r="AA68">
        <v>3.2090000000000001</v>
      </c>
      <c r="AB68">
        <v>3.4460000000000002</v>
      </c>
      <c r="AC68">
        <v>3.6659999999999999</v>
      </c>
      <c r="AD68">
        <v>2.9369999999999998</v>
      </c>
      <c r="AE68">
        <v>2.903</v>
      </c>
      <c r="AF68">
        <v>4.157</v>
      </c>
      <c r="AG68">
        <v>4.5170000000000003</v>
      </c>
      <c r="AH68">
        <v>4.6349999999999998</v>
      </c>
      <c r="AI68">
        <v>4.9290000000000003</v>
      </c>
      <c r="AJ68">
        <v>5.1239999999999997</v>
      </c>
      <c r="AK68">
        <v>5.6319999999999997</v>
      </c>
      <c r="AL68">
        <v>6.23</v>
      </c>
      <c r="AM68">
        <v>6.77</v>
      </c>
      <c r="AN68">
        <v>7.4550000000000001</v>
      </c>
      <c r="AO68">
        <v>8.0960000000000001</v>
      </c>
      <c r="AP68">
        <v>8.7530000000000001</v>
      </c>
      <c r="AQ68">
        <v>9.2750000000000004</v>
      </c>
      <c r="AR68">
        <v>9.76</v>
      </c>
      <c r="AS68">
        <v>2009</v>
      </c>
    </row>
    <row r="69" spans="1:45" x14ac:dyDescent="0.25">
      <c r="A69" s="6" t="str">
        <f>IFERROR(INDEX(MSCI[[#All],[Regionen A]],MATCH(Raw_data!C69,MSCI[[#All],[Länder]],0)),"Other")</f>
        <v>Other</v>
      </c>
      <c r="B69" s="6" t="str">
        <f>IFERROR(INDEX(MSCI[[#All],[Regionen B]],MATCH(Raw_data!C69,MSCI[[#All],[Länder]],0)),"Other")</f>
        <v>Other</v>
      </c>
      <c r="C69" t="s">
        <v>97</v>
      </c>
      <c r="D69" t="str">
        <f t="shared" si="1"/>
        <v>Other Other</v>
      </c>
      <c r="E69">
        <v>0.23899999999999999</v>
      </c>
      <c r="F69">
        <v>0.30499999999999999</v>
      </c>
      <c r="G69">
        <v>0.34699999999999998</v>
      </c>
      <c r="H69">
        <v>0.39200000000000002</v>
      </c>
      <c r="I69">
        <v>0.27200000000000002</v>
      </c>
      <c r="J69">
        <v>0.4</v>
      </c>
      <c r="K69">
        <v>0.39100000000000001</v>
      </c>
      <c r="L69">
        <v>0.33100000000000002</v>
      </c>
      <c r="M69">
        <v>0.308</v>
      </c>
      <c r="N69">
        <v>0.37</v>
      </c>
      <c r="O69">
        <v>0.45</v>
      </c>
      <c r="P69">
        <v>0.441</v>
      </c>
      <c r="Q69">
        <v>0.39</v>
      </c>
      <c r="R69">
        <v>0.40699999999999997</v>
      </c>
      <c r="S69">
        <v>0.40500000000000003</v>
      </c>
      <c r="T69">
        <v>0.76900000000000002</v>
      </c>
      <c r="U69">
        <v>0.86199999999999999</v>
      </c>
      <c r="V69">
        <v>0.53700000000000003</v>
      </c>
      <c r="W69">
        <v>0.40300000000000002</v>
      </c>
      <c r="X69">
        <v>0.41099999999999998</v>
      </c>
      <c r="Y69">
        <v>0.371</v>
      </c>
      <c r="Z69">
        <v>0.39300000000000002</v>
      </c>
      <c r="AA69">
        <v>0.41699999999999998</v>
      </c>
      <c r="AB69">
        <v>0.47699999999999998</v>
      </c>
      <c r="AC69">
        <v>0.53200000000000003</v>
      </c>
      <c r="AD69">
        <v>0.58799999999999997</v>
      </c>
      <c r="AE69">
        <v>0.59199999999999997</v>
      </c>
      <c r="AF69">
        <v>0.69699999999999995</v>
      </c>
      <c r="AG69">
        <v>0.86799999999999999</v>
      </c>
      <c r="AH69">
        <v>0.82799999999999996</v>
      </c>
      <c r="AI69">
        <v>0.84899999999999998</v>
      </c>
      <c r="AJ69">
        <v>1.105</v>
      </c>
      <c r="AK69">
        <v>0.95899999999999996</v>
      </c>
      <c r="AL69">
        <v>0.96399999999999997</v>
      </c>
      <c r="AM69">
        <v>1.04</v>
      </c>
      <c r="AN69">
        <v>1.1000000000000001</v>
      </c>
      <c r="AO69">
        <v>1.1719999999999999</v>
      </c>
      <c r="AP69">
        <v>1.2549999999999999</v>
      </c>
      <c r="AQ69">
        <v>1.341</v>
      </c>
      <c r="AR69">
        <v>1.4330000000000001</v>
      </c>
      <c r="AS69">
        <v>2011</v>
      </c>
    </row>
    <row r="70" spans="1:45" x14ac:dyDescent="0.25">
      <c r="A70" s="6" t="str">
        <f>IFERROR(INDEX(MSCI[[#All],[Regionen A]],MATCH(Raw_data!C70,MSCI[[#All],[Länder]],0)),"Other")</f>
        <v>Other</v>
      </c>
      <c r="B70" s="6" t="str">
        <f>IFERROR(INDEX(MSCI[[#All],[Regionen B]],MATCH(Raw_data!C70,MSCI[[#All],[Länder]],0)),"Other")</f>
        <v>Other</v>
      </c>
      <c r="C70" t="s">
        <v>98</v>
      </c>
      <c r="D70" t="str">
        <f t="shared" si="1"/>
        <v>Other Other</v>
      </c>
      <c r="E70">
        <v>0.55900000000000005</v>
      </c>
      <c r="F70">
        <v>0.53600000000000003</v>
      </c>
      <c r="G70">
        <v>0.45900000000000002</v>
      </c>
      <c r="H70">
        <v>0.46600000000000003</v>
      </c>
      <c r="I70">
        <v>0.434</v>
      </c>
      <c r="J70">
        <v>0.46300000000000002</v>
      </c>
      <c r="K70">
        <v>0.52300000000000002</v>
      </c>
      <c r="L70">
        <v>0.48399999999999999</v>
      </c>
      <c r="M70">
        <v>0.61499999999999999</v>
      </c>
      <c r="N70">
        <v>0.61699999999999999</v>
      </c>
      <c r="O70">
        <v>0.64300000000000002</v>
      </c>
      <c r="P70">
        <v>0.54900000000000004</v>
      </c>
      <c r="Q70">
        <v>0.59699999999999998</v>
      </c>
      <c r="R70">
        <v>0.71099999999999997</v>
      </c>
      <c r="S70">
        <v>0.86399999999999999</v>
      </c>
      <c r="T70">
        <v>0.99</v>
      </c>
      <c r="U70">
        <v>1.1200000000000001</v>
      </c>
      <c r="V70">
        <v>1.179</v>
      </c>
      <c r="W70">
        <v>1.1339999999999999</v>
      </c>
      <c r="X70">
        <v>1.107</v>
      </c>
      <c r="Y70">
        <v>1.123</v>
      </c>
      <c r="Z70">
        <v>1.1259999999999999</v>
      </c>
      <c r="AA70">
        <v>1.1599999999999999</v>
      </c>
      <c r="AB70">
        <v>1.1919999999999999</v>
      </c>
      <c r="AC70">
        <v>1.2509999999999999</v>
      </c>
      <c r="AD70">
        <v>1.3120000000000001</v>
      </c>
      <c r="AE70">
        <v>1.458</v>
      </c>
      <c r="AF70">
        <v>1.7390000000000001</v>
      </c>
      <c r="AG70">
        <v>1.923</v>
      </c>
      <c r="AH70">
        <v>2.024</v>
      </c>
      <c r="AI70">
        <v>2.2589999999999999</v>
      </c>
      <c r="AJ70">
        <v>2.577</v>
      </c>
      <c r="AK70">
        <v>2.851</v>
      </c>
      <c r="AL70">
        <v>2.99</v>
      </c>
      <c r="AM70">
        <v>3.1419999999999999</v>
      </c>
      <c r="AN70">
        <v>3.3330000000000002</v>
      </c>
      <c r="AO70">
        <v>3.5609999999999999</v>
      </c>
      <c r="AP70">
        <v>3.8010000000000002</v>
      </c>
      <c r="AQ70">
        <v>4.0389999999999997</v>
      </c>
      <c r="AR70">
        <v>4.26</v>
      </c>
      <c r="AS70">
        <v>2012</v>
      </c>
    </row>
    <row r="71" spans="1:45" x14ac:dyDescent="0.25">
      <c r="A71" s="6" t="str">
        <f>IFERROR(INDEX(MSCI[[#All],[Regionen A]],MATCH(Raw_data!C71,MSCI[[#All],[Länder]],0)),"Other")</f>
        <v>Other</v>
      </c>
      <c r="B71" s="6" t="str">
        <f>IFERROR(INDEX(MSCI[[#All],[Regionen B]],MATCH(Raw_data!C71,MSCI[[#All],[Länder]],0)),"Other")</f>
        <v>Other</v>
      </c>
      <c r="C71" t="s">
        <v>99</v>
      </c>
      <c r="D71" t="str">
        <f t="shared" si="1"/>
        <v>Other Other</v>
      </c>
      <c r="E71">
        <v>1.546</v>
      </c>
      <c r="F71">
        <v>1.702</v>
      </c>
      <c r="G71">
        <v>1.77</v>
      </c>
      <c r="H71">
        <v>1.9</v>
      </c>
      <c r="I71">
        <v>2.105</v>
      </c>
      <c r="J71">
        <v>2.3370000000000002</v>
      </c>
      <c r="K71">
        <v>2.597</v>
      </c>
      <c r="L71">
        <v>1.2789999999999999</v>
      </c>
      <c r="M71">
        <v>0.84099999999999997</v>
      </c>
      <c r="N71">
        <v>0.77800000000000002</v>
      </c>
      <c r="O71">
        <v>0.99</v>
      </c>
      <c r="P71">
        <v>0.88800000000000001</v>
      </c>
      <c r="Q71">
        <v>0.53300000000000003</v>
      </c>
      <c r="R71">
        <v>0.61</v>
      </c>
      <c r="S71">
        <v>1.7749999999999999</v>
      </c>
      <c r="T71">
        <v>2.8130000000000002</v>
      </c>
      <c r="U71">
        <v>2.9079999999999999</v>
      </c>
      <c r="V71">
        <v>3.339</v>
      </c>
      <c r="W71">
        <v>3.7240000000000002</v>
      </c>
      <c r="X71">
        <v>4.1539999999999999</v>
      </c>
      <c r="Y71">
        <v>3.9540000000000002</v>
      </c>
      <c r="Z71">
        <v>3.5960000000000001</v>
      </c>
      <c r="AA71">
        <v>3.472</v>
      </c>
      <c r="AB71">
        <v>2.96</v>
      </c>
      <c r="AC71">
        <v>3.5379999999999998</v>
      </c>
      <c r="AD71">
        <v>4.3099999999999996</v>
      </c>
      <c r="AE71">
        <v>4.7560000000000002</v>
      </c>
      <c r="AF71">
        <v>5.8849999999999998</v>
      </c>
      <c r="AG71">
        <v>6.55</v>
      </c>
      <c r="AH71">
        <v>6.5839999999999996</v>
      </c>
      <c r="AI71">
        <v>6.62</v>
      </c>
      <c r="AJ71">
        <v>7.516</v>
      </c>
      <c r="AK71">
        <v>7.89</v>
      </c>
      <c r="AL71">
        <v>8.4580000000000002</v>
      </c>
      <c r="AM71">
        <v>8.9190000000000005</v>
      </c>
      <c r="AN71">
        <v>9.4179999999999993</v>
      </c>
      <c r="AO71">
        <v>10.032</v>
      </c>
      <c r="AP71">
        <v>10.734999999999999</v>
      </c>
      <c r="AQ71">
        <v>11.488</v>
      </c>
      <c r="AR71">
        <v>12.294</v>
      </c>
      <c r="AS71">
        <v>2013</v>
      </c>
    </row>
    <row r="72" spans="1:45" x14ac:dyDescent="0.25">
      <c r="A72" s="6" t="str">
        <f>IFERROR(INDEX(MSCI[[#All],[Regionen A]],MATCH(Raw_data!C72,MSCI[[#All],[Länder]],0)),"Other")</f>
        <v>Other</v>
      </c>
      <c r="B72" s="6" t="str">
        <f>IFERROR(INDEX(MSCI[[#All],[Regionen B]],MATCH(Raw_data!C72,MSCI[[#All],[Länder]],0)),"Other")</f>
        <v>Other</v>
      </c>
      <c r="C72" t="s">
        <v>100</v>
      </c>
      <c r="D72" t="str">
        <f t="shared" si="1"/>
        <v>Other Other</v>
      </c>
      <c r="E72">
        <v>3.0609999999999999</v>
      </c>
      <c r="F72">
        <v>3.3639999999999999</v>
      </c>
      <c r="G72">
        <v>3.464</v>
      </c>
      <c r="H72">
        <v>3.6709999999999998</v>
      </c>
      <c r="I72">
        <v>3.96</v>
      </c>
      <c r="J72">
        <v>4.3419999999999996</v>
      </c>
      <c r="K72">
        <v>4.5430000000000001</v>
      </c>
      <c r="L72">
        <v>4.9539999999999997</v>
      </c>
      <c r="M72">
        <v>5.5179999999999998</v>
      </c>
      <c r="N72">
        <v>6.1639999999999997</v>
      </c>
      <c r="O72">
        <v>3.637</v>
      </c>
      <c r="P72">
        <v>3.661</v>
      </c>
      <c r="Q72">
        <v>4.0789999999999997</v>
      </c>
      <c r="R72">
        <v>4.1829999999999998</v>
      </c>
      <c r="S72">
        <v>4.0949999999999998</v>
      </c>
      <c r="T72">
        <v>4.7240000000000002</v>
      </c>
      <c r="U72">
        <v>4.8140000000000001</v>
      </c>
      <c r="V72">
        <v>5.5620000000000003</v>
      </c>
      <c r="W72">
        <v>6.2060000000000004</v>
      </c>
      <c r="X72">
        <v>6.4119999999999999</v>
      </c>
      <c r="Y72">
        <v>7.1040000000000001</v>
      </c>
      <c r="Z72">
        <v>7.5659999999999998</v>
      </c>
      <c r="AA72">
        <v>7.7750000000000004</v>
      </c>
      <c r="AB72">
        <v>8.14</v>
      </c>
      <c r="AC72">
        <v>8.7720000000000002</v>
      </c>
      <c r="AD72">
        <v>9.6720000000000006</v>
      </c>
      <c r="AE72">
        <v>10.842000000000001</v>
      </c>
      <c r="AF72">
        <v>12.275</v>
      </c>
      <c r="AG72">
        <v>13.79</v>
      </c>
      <c r="AH72">
        <v>14.486000000000001</v>
      </c>
      <c r="AI72">
        <v>15.73</v>
      </c>
      <c r="AJ72">
        <v>17.649000000000001</v>
      </c>
      <c r="AK72">
        <v>18.5</v>
      </c>
      <c r="AL72">
        <v>18.489000000000001</v>
      </c>
      <c r="AM72">
        <v>19.372</v>
      </c>
      <c r="AN72">
        <v>20.257999999999999</v>
      </c>
      <c r="AO72">
        <v>21.01</v>
      </c>
      <c r="AP72">
        <v>21.706</v>
      </c>
      <c r="AQ72">
        <v>22.390999999999998</v>
      </c>
      <c r="AR72">
        <v>23.097999999999999</v>
      </c>
      <c r="AS72">
        <v>2013</v>
      </c>
    </row>
    <row r="73" spans="1:45" x14ac:dyDescent="0.25">
      <c r="A73" s="6" t="str">
        <f>IFERROR(INDEX(MSCI[[#All],[Regionen A]],MATCH(Raw_data!C73,MSCI[[#All],[Länder]],0)),"Other")</f>
        <v>Developed Markets</v>
      </c>
      <c r="B73" s="6" t="str">
        <f>IFERROR(INDEX(MSCI[[#All],[Regionen B]],MATCH(Raw_data!C73,MSCI[[#All],[Länder]],0)),"Other")</f>
        <v>Pacific</v>
      </c>
      <c r="C73" t="s">
        <v>13</v>
      </c>
      <c r="D73" t="str">
        <f t="shared" si="1"/>
        <v>Developed Markets Pacific</v>
      </c>
      <c r="E73">
        <v>29.251999999999999</v>
      </c>
      <c r="F73">
        <v>31.411000000000001</v>
      </c>
      <c r="G73">
        <v>32.677999999999997</v>
      </c>
      <c r="H73">
        <v>30.233000000000001</v>
      </c>
      <c r="I73">
        <v>33.856000000000002</v>
      </c>
      <c r="J73">
        <v>36.067999999999998</v>
      </c>
      <c r="K73">
        <v>41.526000000000003</v>
      </c>
      <c r="L73">
        <v>51.225999999999999</v>
      </c>
      <c r="M73">
        <v>60.499000000000002</v>
      </c>
      <c r="N73">
        <v>69.789000000000001</v>
      </c>
      <c r="O73">
        <v>78.048000000000002</v>
      </c>
      <c r="P73">
        <v>90.17</v>
      </c>
      <c r="Q73">
        <v>105.575</v>
      </c>
      <c r="R73">
        <v>121.77200000000001</v>
      </c>
      <c r="S73">
        <v>137.577</v>
      </c>
      <c r="T73">
        <v>146.40299999999999</v>
      </c>
      <c r="U73">
        <v>161.36099999999999</v>
      </c>
      <c r="V73">
        <v>178.96899999999999</v>
      </c>
      <c r="W73">
        <v>169.423</v>
      </c>
      <c r="X73">
        <v>165.74299999999999</v>
      </c>
      <c r="Y73">
        <v>171.66900000000001</v>
      </c>
      <c r="Z73">
        <v>169.404</v>
      </c>
      <c r="AA73">
        <v>166.34899999999999</v>
      </c>
      <c r="AB73">
        <v>161.386</v>
      </c>
      <c r="AC73">
        <v>169.1</v>
      </c>
      <c r="AD73">
        <v>181.57</v>
      </c>
      <c r="AE73">
        <v>193.53399999999999</v>
      </c>
      <c r="AF73">
        <v>211.59899999999999</v>
      </c>
      <c r="AG73">
        <v>219.28</v>
      </c>
      <c r="AH73">
        <v>214.04599999999999</v>
      </c>
      <c r="AI73">
        <v>228.637</v>
      </c>
      <c r="AJ73">
        <v>248.51400000000001</v>
      </c>
      <c r="AK73">
        <v>262.63</v>
      </c>
      <c r="AL73">
        <v>274.02699999999999</v>
      </c>
      <c r="AM73">
        <v>292.67700000000002</v>
      </c>
      <c r="AN73">
        <v>312.39400000000001</v>
      </c>
      <c r="AO73">
        <v>333.31200000000001</v>
      </c>
      <c r="AP73">
        <v>357.03699999999998</v>
      </c>
      <c r="AQ73">
        <v>382.16699999999997</v>
      </c>
      <c r="AR73">
        <v>409.19900000000001</v>
      </c>
      <c r="AS73">
        <v>2013</v>
      </c>
    </row>
    <row r="74" spans="1:45" x14ac:dyDescent="0.25">
      <c r="A74" s="6" t="str">
        <f>IFERROR(INDEX(MSCI[[#All],[Regionen A]],MATCH(Raw_data!C74,MSCI[[#All],[Länder]],0)),"Other")</f>
        <v>Emerging Markets</v>
      </c>
      <c r="B74" s="6" t="str">
        <f>IFERROR(INDEX(MSCI[[#All],[Regionen B]],MATCH(Raw_data!C74,MSCI[[#All],[Länder]],0)),"Other")</f>
        <v>Europe &amp; Middle East</v>
      </c>
      <c r="C74" t="s">
        <v>101</v>
      </c>
      <c r="D74" t="str">
        <f t="shared" si="1"/>
        <v>Emerging Markets Europe &amp; Middle East</v>
      </c>
      <c r="E74">
        <v>22.613</v>
      </c>
      <c r="F74">
        <v>23.189</v>
      </c>
      <c r="G74">
        <v>23.616</v>
      </c>
      <c r="H74">
        <v>21.431999999999999</v>
      </c>
      <c r="I74">
        <v>20.779</v>
      </c>
      <c r="J74">
        <v>21.042000000000002</v>
      </c>
      <c r="K74">
        <v>24.238</v>
      </c>
      <c r="L74">
        <v>26.638999999999999</v>
      </c>
      <c r="M74">
        <v>29.15</v>
      </c>
      <c r="N74">
        <v>29.759</v>
      </c>
      <c r="O74">
        <v>33.725999999999999</v>
      </c>
      <c r="P74">
        <v>34.106000000000002</v>
      </c>
      <c r="Q74">
        <v>38.01</v>
      </c>
      <c r="R74">
        <v>39.378</v>
      </c>
      <c r="S74">
        <v>42.347000000000001</v>
      </c>
      <c r="T74">
        <v>45.573999999999998</v>
      </c>
      <c r="U74">
        <v>45.930999999999997</v>
      </c>
      <c r="V74">
        <v>46.533000000000001</v>
      </c>
      <c r="W74">
        <v>47.951999999999998</v>
      </c>
      <c r="X74">
        <v>48.255000000000003</v>
      </c>
      <c r="Y74">
        <v>46.386000000000003</v>
      </c>
      <c r="Z74">
        <v>52.720999999999997</v>
      </c>
      <c r="AA74">
        <v>66.388999999999996</v>
      </c>
      <c r="AB74">
        <v>83.537999999999997</v>
      </c>
      <c r="AC74">
        <v>101.926</v>
      </c>
      <c r="AD74">
        <v>110.322</v>
      </c>
      <c r="AE74">
        <v>112.529</v>
      </c>
      <c r="AF74">
        <v>136.09200000000001</v>
      </c>
      <c r="AG74">
        <v>154.22</v>
      </c>
      <c r="AH74">
        <v>126.65</v>
      </c>
      <c r="AI74">
        <v>127.503</v>
      </c>
      <c r="AJ74">
        <v>137.71799999999999</v>
      </c>
      <c r="AK74">
        <v>124.587</v>
      </c>
      <c r="AL74">
        <v>132.26</v>
      </c>
      <c r="AM74">
        <v>129.68700000000001</v>
      </c>
      <c r="AN74">
        <v>132.178</v>
      </c>
      <c r="AO74">
        <v>137.76</v>
      </c>
      <c r="AP74">
        <v>144.054</v>
      </c>
      <c r="AQ74">
        <v>150.233</v>
      </c>
      <c r="AR74">
        <v>156.65799999999999</v>
      </c>
      <c r="AS74">
        <v>2013</v>
      </c>
    </row>
    <row r="75" spans="1:45" x14ac:dyDescent="0.25">
      <c r="A75" s="6" t="str">
        <f>IFERROR(INDEX(MSCI[[#All],[Regionen A]],MATCH(Raw_data!C75,MSCI[[#All],[Länder]],0)),"Other")</f>
        <v>Other</v>
      </c>
      <c r="B75" s="6" t="str">
        <f>IFERROR(INDEX(MSCI[[#All],[Regionen B]],MATCH(Raw_data!C75,MSCI[[#All],[Länder]],0)),"Other")</f>
        <v>Other</v>
      </c>
      <c r="C75" t="s">
        <v>14</v>
      </c>
      <c r="D75" t="str">
        <f t="shared" si="1"/>
        <v>Other Other</v>
      </c>
      <c r="E75">
        <v>3.331</v>
      </c>
      <c r="F75">
        <v>3.4369999999999998</v>
      </c>
      <c r="G75">
        <v>3.1549999999999998</v>
      </c>
      <c r="H75">
        <v>2.722</v>
      </c>
      <c r="I75">
        <v>2.8180000000000001</v>
      </c>
      <c r="J75">
        <v>2.9380000000000002</v>
      </c>
      <c r="K75">
        <v>3.931</v>
      </c>
      <c r="L75">
        <v>5.4390000000000001</v>
      </c>
      <c r="M75">
        <v>6.0129999999999999</v>
      </c>
      <c r="N75">
        <v>5.5810000000000004</v>
      </c>
      <c r="O75">
        <v>6.3639999999999999</v>
      </c>
      <c r="P75">
        <v>6.798</v>
      </c>
      <c r="Q75">
        <v>6.9669999999999996</v>
      </c>
      <c r="R75">
        <v>6.1230000000000002</v>
      </c>
      <c r="S75">
        <v>6.29</v>
      </c>
      <c r="T75">
        <v>7.01</v>
      </c>
      <c r="U75">
        <v>7.31</v>
      </c>
      <c r="V75">
        <v>7.4160000000000004</v>
      </c>
      <c r="W75">
        <v>8.2680000000000007</v>
      </c>
      <c r="X75">
        <v>8.734</v>
      </c>
      <c r="Y75">
        <v>8.6769999999999996</v>
      </c>
      <c r="Z75">
        <v>7.9</v>
      </c>
      <c r="AA75">
        <v>8.9139999999999997</v>
      </c>
      <c r="AB75">
        <v>10.968999999999999</v>
      </c>
      <c r="AC75">
        <v>13.250999999999999</v>
      </c>
      <c r="AD75">
        <v>16.32</v>
      </c>
      <c r="AE75">
        <v>16.73</v>
      </c>
      <c r="AF75">
        <v>20.425999999999998</v>
      </c>
      <c r="AG75">
        <v>16.831</v>
      </c>
      <c r="AH75">
        <v>12.115</v>
      </c>
      <c r="AI75">
        <v>12.565</v>
      </c>
      <c r="AJ75">
        <v>14.032999999999999</v>
      </c>
      <c r="AK75">
        <v>13.584</v>
      </c>
      <c r="AL75">
        <v>14.617000000000001</v>
      </c>
      <c r="AM75">
        <v>16.196999999999999</v>
      </c>
      <c r="AN75">
        <v>17.216000000000001</v>
      </c>
      <c r="AO75">
        <v>18.169</v>
      </c>
      <c r="AP75">
        <v>19.661999999999999</v>
      </c>
      <c r="AQ75">
        <v>21.734999999999999</v>
      </c>
      <c r="AR75">
        <v>23.192</v>
      </c>
      <c r="AS75">
        <v>2013</v>
      </c>
    </row>
    <row r="76" spans="1:45" x14ac:dyDescent="0.25">
      <c r="A76" s="6" t="str">
        <f>IFERROR(INDEX(MSCI[[#All],[Regionen A]],MATCH(Raw_data!C76,MSCI[[#All],[Länder]],0)),"Other")</f>
        <v>Emerging Markets</v>
      </c>
      <c r="B76" s="6" t="str">
        <f>IFERROR(INDEX(MSCI[[#All],[Regionen B]],MATCH(Raw_data!C76,MSCI[[#All],[Länder]],0)),"Other")</f>
        <v>Asia</v>
      </c>
      <c r="C76" t="s">
        <v>102</v>
      </c>
      <c r="D76" t="str">
        <f t="shared" si="1"/>
        <v>Emerging Markets Asia</v>
      </c>
      <c r="E76">
        <v>181.416</v>
      </c>
      <c r="F76">
        <v>195.86099999999999</v>
      </c>
      <c r="G76">
        <v>202.86099999999999</v>
      </c>
      <c r="H76">
        <v>222.04900000000001</v>
      </c>
      <c r="I76">
        <v>215.55600000000001</v>
      </c>
      <c r="J76">
        <v>237.61799999999999</v>
      </c>
      <c r="K76">
        <v>252.751</v>
      </c>
      <c r="L76">
        <v>283.75</v>
      </c>
      <c r="M76">
        <v>299.64499999999998</v>
      </c>
      <c r="N76">
        <v>300.18700000000001</v>
      </c>
      <c r="O76">
        <v>326.608</v>
      </c>
      <c r="P76">
        <v>274.84199999999998</v>
      </c>
      <c r="Q76">
        <v>293.262</v>
      </c>
      <c r="R76">
        <v>284.19400000000002</v>
      </c>
      <c r="S76">
        <v>333.01400000000001</v>
      </c>
      <c r="T76">
        <v>366.6</v>
      </c>
      <c r="U76">
        <v>399.791</v>
      </c>
      <c r="V76">
        <v>423.18900000000002</v>
      </c>
      <c r="W76">
        <v>428.767</v>
      </c>
      <c r="X76">
        <v>466.84100000000001</v>
      </c>
      <c r="Y76">
        <v>476.63600000000002</v>
      </c>
      <c r="Z76">
        <v>493.93400000000003</v>
      </c>
      <c r="AA76">
        <v>523.76800000000003</v>
      </c>
      <c r="AB76">
        <v>618.36900000000003</v>
      </c>
      <c r="AC76">
        <v>721.58900000000006</v>
      </c>
      <c r="AD76">
        <v>834.21799999999996</v>
      </c>
      <c r="AE76">
        <v>949.11800000000005</v>
      </c>
      <c r="AF76">
        <v>1238.4780000000001</v>
      </c>
      <c r="AG76">
        <v>1223.2059999999999</v>
      </c>
      <c r="AH76">
        <v>1365.3430000000001</v>
      </c>
      <c r="AI76">
        <v>1708.5409999999999</v>
      </c>
      <c r="AJ76">
        <v>1880.1020000000001</v>
      </c>
      <c r="AK76">
        <v>1858.748</v>
      </c>
      <c r="AL76">
        <v>1876.8109999999999</v>
      </c>
      <c r="AM76">
        <v>2047.8109999999999</v>
      </c>
      <c r="AN76">
        <v>2247.5819999999999</v>
      </c>
      <c r="AO76">
        <v>2447.3220000000001</v>
      </c>
      <c r="AP76">
        <v>2672.5210000000002</v>
      </c>
      <c r="AQ76">
        <v>2908.2640000000001</v>
      </c>
      <c r="AR76">
        <v>3181.9110000000001</v>
      </c>
      <c r="AS76">
        <v>2014</v>
      </c>
    </row>
    <row r="77" spans="1:45" x14ac:dyDescent="0.25">
      <c r="A77" s="6" t="str">
        <f>IFERROR(INDEX(MSCI[[#All],[Regionen A]],MATCH(Raw_data!C77,MSCI[[#All],[Länder]],0)),"Other")</f>
        <v>Emerging Markets</v>
      </c>
      <c r="B77" s="6" t="str">
        <f>IFERROR(INDEX(MSCI[[#All],[Regionen B]],MATCH(Raw_data!C77,MSCI[[#All],[Länder]],0)),"Other")</f>
        <v>Asia</v>
      </c>
      <c r="C77" t="s">
        <v>103</v>
      </c>
      <c r="D77" t="str">
        <f t="shared" si="1"/>
        <v>Emerging Markets Asia</v>
      </c>
      <c r="E77">
        <v>86.31</v>
      </c>
      <c r="F77">
        <v>96.350999999999999</v>
      </c>
      <c r="G77">
        <v>98.915999999999997</v>
      </c>
      <c r="H77">
        <v>89.659000000000006</v>
      </c>
      <c r="I77">
        <v>91.813999999999993</v>
      </c>
      <c r="J77">
        <v>91.527000000000001</v>
      </c>
      <c r="K77">
        <v>83.915000000000006</v>
      </c>
      <c r="L77">
        <v>79.513999999999996</v>
      </c>
      <c r="M77">
        <v>88.278999999999996</v>
      </c>
      <c r="N77">
        <v>100.873</v>
      </c>
      <c r="O77">
        <v>113.773</v>
      </c>
      <c r="P77">
        <v>127.43600000000001</v>
      </c>
      <c r="Q77">
        <v>138.321</v>
      </c>
      <c r="R77">
        <v>158.00700000000001</v>
      </c>
      <c r="S77">
        <v>176.88800000000001</v>
      </c>
      <c r="T77">
        <v>202.131</v>
      </c>
      <c r="U77">
        <v>227.37</v>
      </c>
      <c r="V77">
        <v>215.749</v>
      </c>
      <c r="W77">
        <v>95.444999999999993</v>
      </c>
      <c r="X77">
        <v>140.001</v>
      </c>
      <c r="Y77">
        <v>165.02099999999999</v>
      </c>
      <c r="Z77">
        <v>160.447</v>
      </c>
      <c r="AA77">
        <v>195.661</v>
      </c>
      <c r="AB77">
        <v>234.84800000000001</v>
      </c>
      <c r="AC77">
        <v>257.03199999999998</v>
      </c>
      <c r="AD77">
        <v>285.77300000000002</v>
      </c>
      <c r="AE77">
        <v>364.363</v>
      </c>
      <c r="AF77">
        <v>432.26499999999999</v>
      </c>
      <c r="AG77">
        <v>510.49400000000003</v>
      </c>
      <c r="AH77">
        <v>538.61300000000006</v>
      </c>
      <c r="AI77">
        <v>709.34199999999998</v>
      </c>
      <c r="AJ77">
        <v>845.57299999999998</v>
      </c>
      <c r="AK77">
        <v>877.80100000000004</v>
      </c>
      <c r="AL77">
        <v>870.27499999999998</v>
      </c>
      <c r="AM77">
        <v>856.06600000000003</v>
      </c>
      <c r="AN77">
        <v>914.97299999999996</v>
      </c>
      <c r="AO77">
        <v>975.27099999999996</v>
      </c>
      <c r="AP77">
        <v>1051.105</v>
      </c>
      <c r="AQ77">
        <v>1137.077</v>
      </c>
      <c r="AR77">
        <v>1230.8889999999999</v>
      </c>
      <c r="AS77">
        <v>2013</v>
      </c>
    </row>
    <row r="78" spans="1:45" x14ac:dyDescent="0.25">
      <c r="A78" s="6" t="str">
        <f>IFERROR(INDEX(MSCI[[#All],[Regionen A]],MATCH(Raw_data!C78,MSCI[[#All],[Länder]],0)),"Other")</f>
        <v>Other</v>
      </c>
      <c r="B78" s="6" t="str">
        <f>IFERROR(INDEX(MSCI[[#All],[Regionen B]],MATCH(Raw_data!C78,MSCI[[#All],[Länder]],0)),"Other")</f>
        <v>Other</v>
      </c>
      <c r="C78" t="s">
        <v>104</v>
      </c>
      <c r="D78" t="str">
        <f t="shared" si="1"/>
        <v>Other Other</v>
      </c>
      <c r="E78">
        <v>93.772000000000006</v>
      </c>
      <c r="F78">
        <v>106.589</v>
      </c>
      <c r="G78">
        <v>133.393</v>
      </c>
      <c r="H78">
        <v>162.43199999999999</v>
      </c>
      <c r="I78">
        <v>168.411</v>
      </c>
      <c r="J78">
        <v>79.864000000000004</v>
      </c>
      <c r="K78">
        <v>83.335999999999999</v>
      </c>
      <c r="L78">
        <v>95.986000000000004</v>
      </c>
      <c r="M78">
        <v>84.167000000000002</v>
      </c>
      <c r="N78">
        <v>81.218999999999994</v>
      </c>
      <c r="O78">
        <v>84.972999999999999</v>
      </c>
      <c r="P78">
        <v>97.361000000000004</v>
      </c>
      <c r="Q78">
        <v>114.77500000000001</v>
      </c>
      <c r="R78">
        <v>85.876999999999995</v>
      </c>
      <c r="S78">
        <v>67.093999999999994</v>
      </c>
      <c r="T78">
        <v>90.837999999999994</v>
      </c>
      <c r="U78">
        <v>110.623</v>
      </c>
      <c r="V78">
        <v>106.351</v>
      </c>
      <c r="W78">
        <v>97.869</v>
      </c>
      <c r="X78">
        <v>104.65600000000001</v>
      </c>
      <c r="Y78">
        <v>96.44</v>
      </c>
      <c r="Z78">
        <v>115.435</v>
      </c>
      <c r="AA78">
        <v>116.01900000000001</v>
      </c>
      <c r="AB78">
        <v>137.435</v>
      </c>
      <c r="AC78">
        <v>168.48099999999999</v>
      </c>
      <c r="AD78">
        <v>202.94</v>
      </c>
      <c r="AE78">
        <v>241.697</v>
      </c>
      <c r="AF78">
        <v>307.35500000000002</v>
      </c>
      <c r="AG78">
        <v>350.58800000000002</v>
      </c>
      <c r="AH78">
        <v>360.625</v>
      </c>
      <c r="AI78">
        <v>419.11799999999999</v>
      </c>
      <c r="AJ78">
        <v>541.10699999999997</v>
      </c>
      <c r="AK78">
        <v>398.03</v>
      </c>
      <c r="AL78">
        <v>367.09800000000001</v>
      </c>
      <c r="AM78">
        <v>402.7</v>
      </c>
      <c r="AN78">
        <v>417.26900000000001</v>
      </c>
      <c r="AO78">
        <v>432.09199999999998</v>
      </c>
      <c r="AP78">
        <v>450.17399999999998</v>
      </c>
      <c r="AQ78">
        <v>469.99</v>
      </c>
      <c r="AR78">
        <v>490.93599999999998</v>
      </c>
      <c r="AS78">
        <v>2013</v>
      </c>
    </row>
    <row r="79" spans="1:45" x14ac:dyDescent="0.25">
      <c r="A79" s="6" t="str">
        <f>IFERROR(INDEX(MSCI[[#All],[Regionen A]],MATCH(Raw_data!C79,MSCI[[#All],[Länder]],0)),"Other")</f>
        <v>Other</v>
      </c>
      <c r="B79" s="6" t="str">
        <f>IFERROR(INDEX(MSCI[[#All],[Regionen B]],MATCH(Raw_data!C79,MSCI[[#All],[Länder]],0)),"Other")</f>
        <v>Other</v>
      </c>
      <c r="C79" t="s">
        <v>105</v>
      </c>
      <c r="D79" t="str">
        <f t="shared" si="1"/>
        <v>Other Other</v>
      </c>
      <c r="E79" t="s">
        <v>42</v>
      </c>
      <c r="F79" t="s">
        <v>42</v>
      </c>
      <c r="G79" t="s">
        <v>42</v>
      </c>
      <c r="H79" t="s">
        <v>42</v>
      </c>
      <c r="I79" t="s">
        <v>42</v>
      </c>
      <c r="J79" t="s">
        <v>42</v>
      </c>
      <c r="K79" t="s">
        <v>42</v>
      </c>
      <c r="L79" t="s">
        <v>42</v>
      </c>
      <c r="M79" t="s">
        <v>42</v>
      </c>
      <c r="N79" t="s">
        <v>42</v>
      </c>
      <c r="O79" t="s">
        <v>42</v>
      </c>
      <c r="P79" t="s">
        <v>42</v>
      </c>
      <c r="Q79" t="s">
        <v>42</v>
      </c>
      <c r="R79" t="s">
        <v>42</v>
      </c>
      <c r="S79" t="s">
        <v>42</v>
      </c>
      <c r="T79" t="s">
        <v>42</v>
      </c>
      <c r="U79" t="s">
        <v>42</v>
      </c>
      <c r="V79" t="s">
        <v>42</v>
      </c>
      <c r="W79" t="s">
        <v>42</v>
      </c>
      <c r="X79" t="s">
        <v>42</v>
      </c>
      <c r="Y79" t="s">
        <v>42</v>
      </c>
      <c r="Z79" t="s">
        <v>42</v>
      </c>
      <c r="AA79" t="s">
        <v>42</v>
      </c>
      <c r="AB79" t="s">
        <v>42</v>
      </c>
      <c r="AC79">
        <v>36.642000000000003</v>
      </c>
      <c r="AD79">
        <v>50.064999999999998</v>
      </c>
      <c r="AE79">
        <v>65.144000000000005</v>
      </c>
      <c r="AF79">
        <v>88.832999999999998</v>
      </c>
      <c r="AG79">
        <v>131.614</v>
      </c>
      <c r="AH79">
        <v>111.66</v>
      </c>
      <c r="AI79">
        <v>138.517</v>
      </c>
      <c r="AJ79">
        <v>185.75</v>
      </c>
      <c r="AK79">
        <v>216.04400000000001</v>
      </c>
      <c r="AL79">
        <v>229.327</v>
      </c>
      <c r="AM79">
        <v>232.21799999999999</v>
      </c>
      <c r="AN79">
        <v>240.006</v>
      </c>
      <c r="AO79">
        <v>260.67399999999998</v>
      </c>
      <c r="AP79">
        <v>280.04700000000003</v>
      </c>
      <c r="AQ79">
        <v>304.82499999999999</v>
      </c>
      <c r="AR79">
        <v>336.19499999999999</v>
      </c>
      <c r="AS79">
        <v>2013</v>
      </c>
    </row>
    <row r="80" spans="1:45" x14ac:dyDescent="0.25">
      <c r="A80" s="6" t="str">
        <f>IFERROR(INDEX(MSCI[[#All],[Regionen A]],MATCH(Raw_data!C80,MSCI[[#All],[Länder]],0)),"Other")</f>
        <v>Developed Markets</v>
      </c>
      <c r="B80" s="6" t="str">
        <f>IFERROR(INDEX(MSCI[[#All],[Regionen B]],MATCH(Raw_data!C80,MSCI[[#All],[Länder]],0)),"Other")</f>
        <v>Europe &amp; Middle East</v>
      </c>
      <c r="C80" t="s">
        <v>15</v>
      </c>
      <c r="D80" t="str">
        <f t="shared" si="1"/>
        <v>Developed Markets Europe &amp; Middle East</v>
      </c>
      <c r="E80">
        <v>21.364999999999998</v>
      </c>
      <c r="F80">
        <v>20.366</v>
      </c>
      <c r="G80">
        <v>21.253</v>
      </c>
      <c r="H80">
        <v>20.56</v>
      </c>
      <c r="I80">
        <v>19.831</v>
      </c>
      <c r="J80">
        <v>21.117000000000001</v>
      </c>
      <c r="K80">
        <v>28.315999999999999</v>
      </c>
      <c r="L80">
        <v>33.57</v>
      </c>
      <c r="M80">
        <v>36.776000000000003</v>
      </c>
      <c r="N80">
        <v>37.930999999999997</v>
      </c>
      <c r="O80">
        <v>48.067</v>
      </c>
      <c r="P80">
        <v>48.719000000000001</v>
      </c>
      <c r="Q80">
        <v>54.773000000000003</v>
      </c>
      <c r="R80">
        <v>50.753</v>
      </c>
      <c r="S80">
        <v>55.691000000000003</v>
      </c>
      <c r="T80">
        <v>69.093999999999994</v>
      </c>
      <c r="U80">
        <v>75.725999999999999</v>
      </c>
      <c r="V80">
        <v>82.766000000000005</v>
      </c>
      <c r="W80">
        <v>89.923000000000002</v>
      </c>
      <c r="X80">
        <v>98.671000000000006</v>
      </c>
      <c r="Y80">
        <v>99.608999999999995</v>
      </c>
      <c r="Z80">
        <v>108.548</v>
      </c>
      <c r="AA80">
        <v>127.666</v>
      </c>
      <c r="AB80">
        <v>163.78899999999999</v>
      </c>
      <c r="AC80">
        <v>193.297</v>
      </c>
      <c r="AD80">
        <v>210.72300000000001</v>
      </c>
      <c r="AE80">
        <v>230.73699999999999</v>
      </c>
      <c r="AF80">
        <v>269.67099999999999</v>
      </c>
      <c r="AG80">
        <v>275.02</v>
      </c>
      <c r="AH80">
        <v>234.149</v>
      </c>
      <c r="AI80">
        <v>218.84299999999999</v>
      </c>
      <c r="AJ80">
        <v>237.99</v>
      </c>
      <c r="AK80">
        <v>222.089</v>
      </c>
      <c r="AL80">
        <v>232.15</v>
      </c>
      <c r="AM80">
        <v>245.82</v>
      </c>
      <c r="AN80">
        <v>252.64</v>
      </c>
      <c r="AO80">
        <v>262.33100000000002</v>
      </c>
      <c r="AP80">
        <v>273.91800000000001</v>
      </c>
      <c r="AQ80">
        <v>286.274</v>
      </c>
      <c r="AR80">
        <v>298.65600000000001</v>
      </c>
      <c r="AS80">
        <v>2013</v>
      </c>
    </row>
    <row r="81" spans="1:45" x14ac:dyDescent="0.25">
      <c r="A81" s="6" t="str">
        <f>IFERROR(INDEX(MSCI[[#All],[Regionen A]],MATCH(Raw_data!C81,MSCI[[#All],[Länder]],0)),"Other")</f>
        <v>Developed Markets</v>
      </c>
      <c r="B81" s="6" t="str">
        <f>IFERROR(INDEX(MSCI[[#All],[Regionen B]],MATCH(Raw_data!C81,MSCI[[#All],[Länder]],0)),"Other")</f>
        <v>Europe &amp; Middle East</v>
      </c>
      <c r="C81" t="s">
        <v>16</v>
      </c>
      <c r="D81" t="str">
        <f t="shared" si="1"/>
        <v>Developed Markets Europe &amp; Middle East</v>
      </c>
      <c r="E81">
        <v>23.591000000000001</v>
      </c>
      <c r="F81">
        <v>24.995999999999999</v>
      </c>
      <c r="G81">
        <v>26.789000000000001</v>
      </c>
      <c r="H81">
        <v>29.876999999999999</v>
      </c>
      <c r="I81">
        <v>28.283999999999999</v>
      </c>
      <c r="J81">
        <v>26.288</v>
      </c>
      <c r="K81">
        <v>32.363</v>
      </c>
      <c r="L81">
        <v>38.654000000000003</v>
      </c>
      <c r="M81">
        <v>47.883000000000003</v>
      </c>
      <c r="N81">
        <v>48.72</v>
      </c>
      <c r="O81">
        <v>57.49</v>
      </c>
      <c r="P81">
        <v>65.213999999999999</v>
      </c>
      <c r="Q81">
        <v>72.873000000000005</v>
      </c>
      <c r="R81">
        <v>73.241</v>
      </c>
      <c r="S81">
        <v>83.605999999999995</v>
      </c>
      <c r="T81">
        <v>99.32</v>
      </c>
      <c r="U81">
        <v>109.16200000000001</v>
      </c>
      <c r="V81">
        <v>113.367</v>
      </c>
      <c r="W81">
        <v>114.994</v>
      </c>
      <c r="X81">
        <v>116.276</v>
      </c>
      <c r="Y81">
        <v>131.44999999999999</v>
      </c>
      <c r="Z81">
        <v>129.59800000000001</v>
      </c>
      <c r="AA81">
        <v>119.876</v>
      </c>
      <c r="AB81">
        <v>125.46599999999999</v>
      </c>
      <c r="AC81">
        <v>134.02099999999999</v>
      </c>
      <c r="AD81">
        <v>141.22200000000001</v>
      </c>
      <c r="AE81">
        <v>152.23099999999999</v>
      </c>
      <c r="AF81">
        <v>176.67500000000001</v>
      </c>
      <c r="AG81">
        <v>213.91900000000001</v>
      </c>
      <c r="AH81">
        <v>206.477</v>
      </c>
      <c r="AI81">
        <v>232.91</v>
      </c>
      <c r="AJ81">
        <v>258.40800000000002</v>
      </c>
      <c r="AK81">
        <v>257.20499999999998</v>
      </c>
      <c r="AL81">
        <v>290.64299999999997</v>
      </c>
      <c r="AM81">
        <v>304.983</v>
      </c>
      <c r="AN81">
        <v>321.238</v>
      </c>
      <c r="AO81">
        <v>337.39699999999999</v>
      </c>
      <c r="AP81">
        <v>355.06400000000002</v>
      </c>
      <c r="AQ81">
        <v>373.98399999999998</v>
      </c>
      <c r="AR81">
        <v>393.178</v>
      </c>
      <c r="AS81">
        <v>2013</v>
      </c>
    </row>
    <row r="82" spans="1:45" x14ac:dyDescent="0.25">
      <c r="A82" s="6" t="str">
        <f>IFERROR(INDEX(MSCI[[#All],[Regionen A]],MATCH(Raw_data!C82,MSCI[[#All],[Länder]],0)),"Other")</f>
        <v>Developed Markets</v>
      </c>
      <c r="B82" s="6" t="str">
        <f>IFERROR(INDEX(MSCI[[#All],[Regionen B]],MATCH(Raw_data!C82,MSCI[[#All],[Länder]],0)),"Other")</f>
        <v>Europe &amp; Middle East</v>
      </c>
      <c r="C82" t="s">
        <v>17</v>
      </c>
      <c r="D82" t="str">
        <f t="shared" si="1"/>
        <v>Developed Markets Europe &amp; Middle East</v>
      </c>
      <c r="E82">
        <v>470.04</v>
      </c>
      <c r="F82">
        <v>426.26</v>
      </c>
      <c r="G82">
        <v>421.26799999999997</v>
      </c>
      <c r="H82">
        <v>437.16500000000002</v>
      </c>
      <c r="I82">
        <v>431.92099999999999</v>
      </c>
      <c r="J82">
        <v>446.03300000000002</v>
      </c>
      <c r="K82">
        <v>631.72299999999996</v>
      </c>
      <c r="L82">
        <v>792.88099999999997</v>
      </c>
      <c r="M82">
        <v>878.44899999999996</v>
      </c>
      <c r="N82">
        <v>913.62800000000004</v>
      </c>
      <c r="O82">
        <v>1140.2349999999999</v>
      </c>
      <c r="P82">
        <v>1204.452</v>
      </c>
      <c r="Q82">
        <v>1278.096</v>
      </c>
      <c r="R82">
        <v>1027.7529999999999</v>
      </c>
      <c r="S82">
        <v>1060.058</v>
      </c>
      <c r="T82">
        <v>1132.3620000000001</v>
      </c>
      <c r="U82">
        <v>1266.701</v>
      </c>
      <c r="V82">
        <v>1199.9559999999999</v>
      </c>
      <c r="W82">
        <v>1226.171</v>
      </c>
      <c r="X82">
        <v>1209.7660000000001</v>
      </c>
      <c r="Y82">
        <v>1107.248</v>
      </c>
      <c r="Z82">
        <v>1124.6679999999999</v>
      </c>
      <c r="AA82">
        <v>1229.5150000000001</v>
      </c>
      <c r="AB82">
        <v>1517.402</v>
      </c>
      <c r="AC82">
        <v>1737.8</v>
      </c>
      <c r="AD82">
        <v>1789.3779999999999</v>
      </c>
      <c r="AE82">
        <v>1874.722</v>
      </c>
      <c r="AF82">
        <v>2130.241</v>
      </c>
      <c r="AG82">
        <v>2318.1619999999998</v>
      </c>
      <c r="AH82">
        <v>2116.627</v>
      </c>
      <c r="AI82">
        <v>2059.1880000000001</v>
      </c>
      <c r="AJ82">
        <v>2198.35</v>
      </c>
      <c r="AK82">
        <v>2014.3810000000001</v>
      </c>
      <c r="AL82">
        <v>2071.9549999999999</v>
      </c>
      <c r="AM82">
        <v>2129.2759999999998</v>
      </c>
      <c r="AN82">
        <v>2152.9879999999998</v>
      </c>
      <c r="AO82">
        <v>2223.1390000000001</v>
      </c>
      <c r="AP82">
        <v>2302.5540000000001</v>
      </c>
      <c r="AQ82">
        <v>2376.527</v>
      </c>
      <c r="AR82">
        <v>2456.1350000000002</v>
      </c>
      <c r="AS82">
        <v>2013</v>
      </c>
    </row>
    <row r="83" spans="1:45" x14ac:dyDescent="0.25">
      <c r="A83" s="6" t="str">
        <f>IFERROR(INDEX(MSCI[[#All],[Regionen A]],MATCH(Raw_data!C83,MSCI[[#All],[Länder]],0)),"Other")</f>
        <v>Frontier Markets</v>
      </c>
      <c r="B83" s="6" t="str">
        <f>IFERROR(INDEX(MSCI[[#All],[Regionen B]],MATCH(Raw_data!C83,MSCI[[#All],[Länder]],0)),"Other")</f>
        <v>Americas</v>
      </c>
      <c r="C83" t="s">
        <v>106</v>
      </c>
      <c r="D83" t="str">
        <f t="shared" si="1"/>
        <v>Frontier Markets Americas</v>
      </c>
      <c r="E83">
        <v>2.5649999999999999</v>
      </c>
      <c r="F83">
        <v>2.8170000000000002</v>
      </c>
      <c r="G83">
        <v>3.2349999999999999</v>
      </c>
      <c r="H83">
        <v>2.875</v>
      </c>
      <c r="I83">
        <v>2.1190000000000002</v>
      </c>
      <c r="J83">
        <v>1.9930000000000001</v>
      </c>
      <c r="K83">
        <v>2.3690000000000002</v>
      </c>
      <c r="L83">
        <v>2.6720000000000002</v>
      </c>
      <c r="M83">
        <v>3.1840000000000002</v>
      </c>
      <c r="N83">
        <v>3.6920000000000002</v>
      </c>
      <c r="O83">
        <v>4.6630000000000003</v>
      </c>
      <c r="P83">
        <v>4.2850000000000001</v>
      </c>
      <c r="Q83">
        <v>4.3280000000000003</v>
      </c>
      <c r="R83">
        <v>5.516</v>
      </c>
      <c r="S83">
        <v>5.5289999999999999</v>
      </c>
      <c r="T83">
        <v>6.5430000000000001</v>
      </c>
      <c r="U83">
        <v>7.3940000000000001</v>
      </c>
      <c r="V83">
        <v>8.4</v>
      </c>
      <c r="W83">
        <v>8.7870000000000008</v>
      </c>
      <c r="X83">
        <v>8.8870000000000005</v>
      </c>
      <c r="Y83">
        <v>9.0649999999999995</v>
      </c>
      <c r="Z83">
        <v>9.1950000000000003</v>
      </c>
      <c r="AA83">
        <v>9.7189999999999994</v>
      </c>
      <c r="AB83">
        <v>9.43</v>
      </c>
      <c r="AC83">
        <v>10.173</v>
      </c>
      <c r="AD83">
        <v>11.228</v>
      </c>
      <c r="AE83">
        <v>11.943</v>
      </c>
      <c r="AF83">
        <v>12.877000000000001</v>
      </c>
      <c r="AG83">
        <v>13.741</v>
      </c>
      <c r="AH83">
        <v>12.11</v>
      </c>
      <c r="AI83">
        <v>13.207000000000001</v>
      </c>
      <c r="AJ83">
        <v>14.417999999999999</v>
      </c>
      <c r="AK83">
        <v>14.784000000000001</v>
      </c>
      <c r="AL83">
        <v>14.196</v>
      </c>
      <c r="AM83">
        <v>13.920999999999999</v>
      </c>
      <c r="AN83">
        <v>14.191000000000001</v>
      </c>
      <c r="AO83">
        <v>14.574</v>
      </c>
      <c r="AP83">
        <v>15.193</v>
      </c>
      <c r="AQ83">
        <v>15.955</v>
      </c>
      <c r="AR83">
        <v>16.765999999999998</v>
      </c>
      <c r="AS83">
        <v>2013</v>
      </c>
    </row>
    <row r="84" spans="1:45" x14ac:dyDescent="0.25">
      <c r="A84" s="6" t="str">
        <f>IFERROR(INDEX(MSCI[[#All],[Regionen A]],MATCH(Raw_data!C84,MSCI[[#All],[Länder]],0)),"Other")</f>
        <v>Developed Markets</v>
      </c>
      <c r="B84" s="6" t="str">
        <f>IFERROR(INDEX(MSCI[[#All],[Regionen B]],MATCH(Raw_data!C84,MSCI[[#All],[Länder]],0)),"Other")</f>
        <v>Pacific</v>
      </c>
      <c r="C84" t="s">
        <v>18</v>
      </c>
      <c r="D84" t="str">
        <f t="shared" si="1"/>
        <v>Developed Markets Pacific</v>
      </c>
      <c r="E84">
        <v>1086.9880000000001</v>
      </c>
      <c r="F84">
        <v>1201.4659999999999</v>
      </c>
      <c r="G84">
        <v>1116.8409999999999</v>
      </c>
      <c r="H84">
        <v>1218.107</v>
      </c>
      <c r="I84">
        <v>1294.6089999999999</v>
      </c>
      <c r="J84">
        <v>1384.5319999999999</v>
      </c>
      <c r="K84">
        <v>2051.0610000000001</v>
      </c>
      <c r="L84">
        <v>2485.2370000000001</v>
      </c>
      <c r="M84">
        <v>3015.3939999999998</v>
      </c>
      <c r="N84">
        <v>3017.0520000000001</v>
      </c>
      <c r="O84">
        <v>3103.6990000000001</v>
      </c>
      <c r="P84">
        <v>3536.8029999999999</v>
      </c>
      <c r="Q84">
        <v>3852.7939999999999</v>
      </c>
      <c r="R84">
        <v>4414.9639999999999</v>
      </c>
      <c r="S84">
        <v>4850.3490000000002</v>
      </c>
      <c r="T84">
        <v>5333.9269999999997</v>
      </c>
      <c r="U84">
        <v>4706.1890000000003</v>
      </c>
      <c r="V84">
        <v>4324.2790000000005</v>
      </c>
      <c r="W84">
        <v>3914.5749999999998</v>
      </c>
      <c r="X84">
        <v>4432.598</v>
      </c>
      <c r="Y84">
        <v>4731.1989999999996</v>
      </c>
      <c r="Z84">
        <v>4159.8590000000004</v>
      </c>
      <c r="AA84">
        <v>3980.819</v>
      </c>
      <c r="AB84">
        <v>4302.9399999999996</v>
      </c>
      <c r="AC84">
        <v>4655.8230000000003</v>
      </c>
      <c r="AD84">
        <v>4571.8670000000002</v>
      </c>
      <c r="AE84">
        <v>4356.75</v>
      </c>
      <c r="AF84">
        <v>4356.3469999999998</v>
      </c>
      <c r="AG84">
        <v>4849.1850000000004</v>
      </c>
      <c r="AH84">
        <v>5035.1409999999996</v>
      </c>
      <c r="AI84">
        <v>5495.3869999999997</v>
      </c>
      <c r="AJ84">
        <v>5905.6310000000003</v>
      </c>
      <c r="AK84">
        <v>5937.857</v>
      </c>
      <c r="AL84">
        <v>4898.53</v>
      </c>
      <c r="AM84">
        <v>4769.8040000000001</v>
      </c>
      <c r="AN84">
        <v>4881.9120000000003</v>
      </c>
      <c r="AO84">
        <v>5001.4560000000001</v>
      </c>
      <c r="AP84">
        <v>5155.33</v>
      </c>
      <c r="AQ84">
        <v>5294.89</v>
      </c>
      <c r="AR84">
        <v>5433.393</v>
      </c>
      <c r="AS84">
        <v>2013</v>
      </c>
    </row>
    <row r="85" spans="1:45" x14ac:dyDescent="0.25">
      <c r="A85" s="6" t="str">
        <f>IFERROR(INDEX(MSCI[[#All],[Regionen A]],MATCH(Raw_data!C85,MSCI[[#All],[Länder]],0)),"Other")</f>
        <v>Frontier Markets</v>
      </c>
      <c r="B85" s="6" t="str">
        <f>IFERROR(INDEX(MSCI[[#All],[Regionen B]],MATCH(Raw_data!C85,MSCI[[#All],[Länder]],0)),"Other")</f>
        <v>Europe &amp; Middle East</v>
      </c>
      <c r="C85" t="s">
        <v>107</v>
      </c>
      <c r="D85" t="str">
        <f t="shared" si="1"/>
        <v>Frontier Markets Europe &amp; Middle East</v>
      </c>
      <c r="E85">
        <v>3.9079999999999999</v>
      </c>
      <c r="F85">
        <v>4.3879999999999999</v>
      </c>
      <c r="G85">
        <v>4.6840000000000002</v>
      </c>
      <c r="H85">
        <v>4.9219999999999997</v>
      </c>
      <c r="I85">
        <v>4.9720000000000004</v>
      </c>
      <c r="J85">
        <v>5.0010000000000003</v>
      </c>
      <c r="K85">
        <v>6.4039999999999999</v>
      </c>
      <c r="L85">
        <v>6.7510000000000003</v>
      </c>
      <c r="M85">
        <v>6.3239999999999998</v>
      </c>
      <c r="N85">
        <v>4.2519999999999998</v>
      </c>
      <c r="O85">
        <v>4.1609999999999996</v>
      </c>
      <c r="P85">
        <v>4.3449999999999998</v>
      </c>
      <c r="Q85">
        <v>5.3689999999999998</v>
      </c>
      <c r="R85">
        <v>5.532</v>
      </c>
      <c r="S85">
        <v>6.1970000000000001</v>
      </c>
      <c r="T85">
        <v>6.7309999999999999</v>
      </c>
      <c r="U85">
        <v>6.9279999999999999</v>
      </c>
      <c r="V85">
        <v>7.2460000000000004</v>
      </c>
      <c r="W85">
        <v>7.9119999999999999</v>
      </c>
      <c r="X85">
        <v>8.1489999999999991</v>
      </c>
      <c r="Y85">
        <v>8.4610000000000003</v>
      </c>
      <c r="Z85">
        <v>8.9749999999999996</v>
      </c>
      <c r="AA85">
        <v>9.5820000000000007</v>
      </c>
      <c r="AB85">
        <v>10.196</v>
      </c>
      <c r="AC85">
        <v>11.411</v>
      </c>
      <c r="AD85">
        <v>12.589</v>
      </c>
      <c r="AE85">
        <v>15.057</v>
      </c>
      <c r="AF85">
        <v>17.111000000000001</v>
      </c>
      <c r="AG85">
        <v>21.981000000000002</v>
      </c>
      <c r="AH85">
        <v>23.84</v>
      </c>
      <c r="AI85">
        <v>26.446999999999999</v>
      </c>
      <c r="AJ85">
        <v>28.881</v>
      </c>
      <c r="AK85">
        <v>30.981000000000002</v>
      </c>
      <c r="AL85">
        <v>33.857999999999997</v>
      </c>
      <c r="AM85">
        <v>36.549999999999997</v>
      </c>
      <c r="AN85">
        <v>39.341999999999999</v>
      </c>
      <c r="AO85">
        <v>42.273000000000003</v>
      </c>
      <c r="AP85">
        <v>45.417000000000002</v>
      </c>
      <c r="AQ85">
        <v>48.676000000000002</v>
      </c>
      <c r="AR85">
        <v>52.024000000000001</v>
      </c>
      <c r="AS85">
        <v>2013</v>
      </c>
    </row>
    <row r="86" spans="1:45" x14ac:dyDescent="0.25">
      <c r="A86" s="6" t="str">
        <f>IFERROR(INDEX(MSCI[[#All],[Regionen A]],MATCH(Raw_data!C86,MSCI[[#All],[Länder]],0)),"Other")</f>
        <v>Frontier Markets</v>
      </c>
      <c r="B86" s="6" t="str">
        <f>IFERROR(INDEX(MSCI[[#All],[Regionen B]],MATCH(Raw_data!C86,MSCI[[#All],[Länder]],0)),"Other")</f>
        <v>Europe &amp; Middle East</v>
      </c>
      <c r="C86" t="s">
        <v>108</v>
      </c>
      <c r="D86" t="str">
        <f t="shared" si="1"/>
        <v>Frontier Markets Europe &amp; Middle East</v>
      </c>
      <c r="E86" t="s">
        <v>42</v>
      </c>
      <c r="F86" t="s">
        <v>42</v>
      </c>
      <c r="G86" t="s">
        <v>42</v>
      </c>
      <c r="H86" t="s">
        <v>42</v>
      </c>
      <c r="I86" t="s">
        <v>42</v>
      </c>
      <c r="J86" t="s">
        <v>42</v>
      </c>
      <c r="K86" t="s">
        <v>42</v>
      </c>
      <c r="L86" t="s">
        <v>42</v>
      </c>
      <c r="M86" t="s">
        <v>42</v>
      </c>
      <c r="N86" t="s">
        <v>42</v>
      </c>
      <c r="O86" t="s">
        <v>42</v>
      </c>
      <c r="P86" t="s">
        <v>42</v>
      </c>
      <c r="Q86">
        <v>2.875</v>
      </c>
      <c r="R86">
        <v>5.1520000000000001</v>
      </c>
      <c r="S86">
        <v>11.881</v>
      </c>
      <c r="T86">
        <v>16.638999999999999</v>
      </c>
      <c r="U86">
        <v>21.035</v>
      </c>
      <c r="V86">
        <v>22.166</v>
      </c>
      <c r="W86">
        <v>22.135000000000002</v>
      </c>
      <c r="X86">
        <v>16.87</v>
      </c>
      <c r="Y86">
        <v>18.292000000000002</v>
      </c>
      <c r="Z86">
        <v>22.152999999999999</v>
      </c>
      <c r="AA86">
        <v>24.637</v>
      </c>
      <c r="AB86">
        <v>30.834</v>
      </c>
      <c r="AC86">
        <v>43.152000000000001</v>
      </c>
      <c r="AD86">
        <v>57.125</v>
      </c>
      <c r="AE86">
        <v>81.003</v>
      </c>
      <c r="AF86">
        <v>104.85</v>
      </c>
      <c r="AG86">
        <v>133.44200000000001</v>
      </c>
      <c r="AH86">
        <v>115.309</v>
      </c>
      <c r="AI86">
        <v>148.047</v>
      </c>
      <c r="AJ86">
        <v>188.04900000000001</v>
      </c>
      <c r="AK86">
        <v>203.517</v>
      </c>
      <c r="AL86">
        <v>231.876</v>
      </c>
      <c r="AM86">
        <v>225.619</v>
      </c>
      <c r="AN86">
        <v>248.68100000000001</v>
      </c>
      <c r="AO86">
        <v>276.99099999999999</v>
      </c>
      <c r="AP86">
        <v>310.02699999999999</v>
      </c>
      <c r="AQ86">
        <v>345.55200000000002</v>
      </c>
      <c r="AR86">
        <v>386.72500000000002</v>
      </c>
      <c r="AS86">
        <v>2013</v>
      </c>
    </row>
    <row r="87" spans="1:45" x14ac:dyDescent="0.25">
      <c r="A87" s="6" t="str">
        <f>IFERROR(INDEX(MSCI[[#All],[Regionen A]],MATCH(Raw_data!C87,MSCI[[#All],[Länder]],0)),"Other")</f>
        <v>Frontier Markets</v>
      </c>
      <c r="B87" s="6" t="str">
        <f>IFERROR(INDEX(MSCI[[#All],[Regionen B]],MATCH(Raw_data!C87,MSCI[[#All],[Länder]],0)),"Other")</f>
        <v>Africa</v>
      </c>
      <c r="C87" t="s">
        <v>109</v>
      </c>
      <c r="D87" t="str">
        <f t="shared" si="1"/>
        <v>Frontier Markets Africa</v>
      </c>
      <c r="E87">
        <v>11.448</v>
      </c>
      <c r="F87">
        <v>10.782999999999999</v>
      </c>
      <c r="G87">
        <v>10.382</v>
      </c>
      <c r="H87">
        <v>9.6010000000000009</v>
      </c>
      <c r="I87">
        <v>9.9619999999999997</v>
      </c>
      <c r="J87">
        <v>9.9139999999999997</v>
      </c>
      <c r="K87">
        <v>11.775</v>
      </c>
      <c r="L87">
        <v>12.907999999999999</v>
      </c>
      <c r="M87">
        <v>13.382999999999999</v>
      </c>
      <c r="N87">
        <v>13.268000000000001</v>
      </c>
      <c r="O87">
        <v>13.805999999999999</v>
      </c>
      <c r="P87">
        <v>13.037000000000001</v>
      </c>
      <c r="Q87">
        <v>12.84</v>
      </c>
      <c r="R87">
        <v>8.92</v>
      </c>
      <c r="S87">
        <v>10.68</v>
      </c>
      <c r="T87">
        <v>13.539</v>
      </c>
      <c r="U87">
        <v>13.654999999999999</v>
      </c>
      <c r="V87">
        <v>15.055</v>
      </c>
      <c r="W87">
        <v>15.606</v>
      </c>
      <c r="X87">
        <v>14.603</v>
      </c>
      <c r="Y87">
        <v>14.401999999999999</v>
      </c>
      <c r="Z87">
        <v>14.808999999999999</v>
      </c>
      <c r="AA87">
        <v>15.061</v>
      </c>
      <c r="AB87">
        <v>17.143000000000001</v>
      </c>
      <c r="AC87">
        <v>18.53</v>
      </c>
      <c r="AD87">
        <v>21.582999999999998</v>
      </c>
      <c r="AE87">
        <v>25.934000000000001</v>
      </c>
      <c r="AF87">
        <v>32.26</v>
      </c>
      <c r="AG87">
        <v>36.524999999999999</v>
      </c>
      <c r="AH87">
        <v>36.887</v>
      </c>
      <c r="AI87">
        <v>40.220999999999997</v>
      </c>
      <c r="AJ87">
        <v>42.987000000000002</v>
      </c>
      <c r="AK87">
        <v>50.366</v>
      </c>
      <c r="AL87">
        <v>54.993000000000002</v>
      </c>
      <c r="AM87">
        <v>62.722000000000001</v>
      </c>
      <c r="AN87">
        <v>69.977000000000004</v>
      </c>
      <c r="AO87">
        <v>76.457999999999998</v>
      </c>
      <c r="AP87">
        <v>87.468999999999994</v>
      </c>
      <c r="AQ87">
        <v>94.296000000000006</v>
      </c>
      <c r="AR87">
        <v>104.017</v>
      </c>
      <c r="AS87">
        <v>2013</v>
      </c>
    </row>
    <row r="88" spans="1:45" x14ac:dyDescent="0.25">
      <c r="A88" s="6" t="str">
        <f>IFERROR(INDEX(MSCI[[#All],[Regionen A]],MATCH(Raw_data!C88,MSCI[[#All],[Länder]],0)),"Other")</f>
        <v>Other</v>
      </c>
      <c r="B88" s="6" t="str">
        <f>IFERROR(INDEX(MSCI[[#All],[Regionen B]],MATCH(Raw_data!C88,MSCI[[#All],[Länder]],0)),"Other")</f>
        <v>Other</v>
      </c>
      <c r="C88" t="s">
        <v>110</v>
      </c>
      <c r="D88" t="str">
        <f t="shared" si="1"/>
        <v>Other Other</v>
      </c>
      <c r="E88">
        <v>3.9E-2</v>
      </c>
      <c r="F88">
        <v>4.1000000000000002E-2</v>
      </c>
      <c r="G88">
        <v>4.1000000000000002E-2</v>
      </c>
      <c r="H88">
        <v>3.7999999999999999E-2</v>
      </c>
      <c r="I88">
        <v>4.1000000000000002E-2</v>
      </c>
      <c r="J88">
        <v>3.2000000000000001E-2</v>
      </c>
      <c r="K88">
        <v>3.2000000000000001E-2</v>
      </c>
      <c r="L88">
        <v>3.4000000000000002E-2</v>
      </c>
      <c r="M88">
        <v>4.2999999999999997E-2</v>
      </c>
      <c r="N88">
        <v>4.1000000000000002E-2</v>
      </c>
      <c r="O88">
        <v>0.04</v>
      </c>
      <c r="P88">
        <v>4.7E-2</v>
      </c>
      <c r="Q88">
        <v>4.8000000000000001E-2</v>
      </c>
      <c r="R88">
        <v>4.7E-2</v>
      </c>
      <c r="S88">
        <v>5.5E-2</v>
      </c>
      <c r="T88">
        <v>5.6000000000000001E-2</v>
      </c>
      <c r="U88">
        <v>6.7000000000000004E-2</v>
      </c>
      <c r="V88">
        <v>6.7000000000000004E-2</v>
      </c>
      <c r="W88">
        <v>6.6000000000000003E-2</v>
      </c>
      <c r="X88">
        <v>6.9000000000000006E-2</v>
      </c>
      <c r="Y88">
        <v>6.8000000000000005E-2</v>
      </c>
      <c r="Z88">
        <v>6.3E-2</v>
      </c>
      <c r="AA88">
        <v>7.1999999999999995E-2</v>
      </c>
      <c r="AB88">
        <v>0.09</v>
      </c>
      <c r="AC88">
        <v>0.10199999999999999</v>
      </c>
      <c r="AD88">
        <v>0.106</v>
      </c>
      <c r="AE88">
        <v>0.105</v>
      </c>
      <c r="AF88">
        <v>0.123</v>
      </c>
      <c r="AG88">
        <v>0.13500000000000001</v>
      </c>
      <c r="AH88">
        <v>0.127</v>
      </c>
      <c r="AI88">
        <v>0.151</v>
      </c>
      <c r="AJ88">
        <v>0.17299999999999999</v>
      </c>
      <c r="AK88">
        <v>0.17499999999999999</v>
      </c>
      <c r="AL88">
        <v>0.17</v>
      </c>
      <c r="AM88">
        <v>0.16400000000000001</v>
      </c>
      <c r="AN88">
        <v>0.17</v>
      </c>
      <c r="AO88">
        <v>0.17699999999999999</v>
      </c>
      <c r="AP88">
        <v>0.183</v>
      </c>
      <c r="AQ88">
        <v>0.19</v>
      </c>
      <c r="AR88">
        <v>0.19700000000000001</v>
      </c>
      <c r="AS88">
        <v>2009</v>
      </c>
    </row>
    <row r="89" spans="1:45" x14ac:dyDescent="0.25">
      <c r="A89" s="6" t="str">
        <f>IFERROR(INDEX(MSCI[[#All],[Regionen A]],MATCH(Raw_data!C89,MSCI[[#All],[Länder]],0)),"Other")</f>
        <v>Emerging Markets</v>
      </c>
      <c r="B89" s="6" t="str">
        <f>IFERROR(INDEX(MSCI[[#All],[Regionen B]],MATCH(Raw_data!C89,MSCI[[#All],[Länder]],0)),"Other")</f>
        <v>Asia</v>
      </c>
      <c r="C89" t="s">
        <v>19</v>
      </c>
      <c r="D89" t="str">
        <f t="shared" si="1"/>
        <v>Emerging Markets Asia</v>
      </c>
      <c r="E89">
        <v>67.802000000000007</v>
      </c>
      <c r="F89">
        <v>76.241</v>
      </c>
      <c r="G89">
        <v>81.638999999999996</v>
      </c>
      <c r="H89">
        <v>90.524000000000001</v>
      </c>
      <c r="I89">
        <v>99.983999999999995</v>
      </c>
      <c r="J89">
        <v>103.73</v>
      </c>
      <c r="K89">
        <v>119.773</v>
      </c>
      <c r="L89">
        <v>150.98699999999999</v>
      </c>
      <c r="M89">
        <v>202.309</v>
      </c>
      <c r="N89">
        <v>248.77</v>
      </c>
      <c r="O89">
        <v>284.755</v>
      </c>
      <c r="P89">
        <v>332.32299999999998</v>
      </c>
      <c r="Q89">
        <v>356.11799999999999</v>
      </c>
      <c r="R89">
        <v>391.96300000000002</v>
      </c>
      <c r="S89">
        <v>458.70699999999999</v>
      </c>
      <c r="T89">
        <v>559.327</v>
      </c>
      <c r="U89">
        <v>603.41099999999994</v>
      </c>
      <c r="V89">
        <v>560.48599999999999</v>
      </c>
      <c r="W89">
        <v>376.483</v>
      </c>
      <c r="X89">
        <v>486.31599999999997</v>
      </c>
      <c r="Y89">
        <v>561.63400000000001</v>
      </c>
      <c r="Z89">
        <v>533.04999999999995</v>
      </c>
      <c r="AA89">
        <v>609.02099999999996</v>
      </c>
      <c r="AB89">
        <v>680.51800000000003</v>
      </c>
      <c r="AC89">
        <v>764.88099999999997</v>
      </c>
      <c r="AD89">
        <v>898.13699999999994</v>
      </c>
      <c r="AE89">
        <v>1011.797</v>
      </c>
      <c r="AF89">
        <v>1122.6790000000001</v>
      </c>
      <c r="AG89">
        <v>1002.2190000000001</v>
      </c>
      <c r="AH89">
        <v>901.93499999999995</v>
      </c>
      <c r="AI89">
        <v>1094.499</v>
      </c>
      <c r="AJ89">
        <v>1202.4639999999999</v>
      </c>
      <c r="AK89">
        <v>1222.807</v>
      </c>
      <c r="AL89">
        <v>1304.4680000000001</v>
      </c>
      <c r="AM89">
        <v>1449.4939999999999</v>
      </c>
      <c r="AN89">
        <v>1560.569</v>
      </c>
      <c r="AO89">
        <v>1676.681</v>
      </c>
      <c r="AP89">
        <v>1808.124</v>
      </c>
      <c r="AQ89">
        <v>1948.9780000000001</v>
      </c>
      <c r="AR89">
        <v>2096.6370000000002</v>
      </c>
      <c r="AS89">
        <v>2013</v>
      </c>
    </row>
    <row r="90" spans="1:45" x14ac:dyDescent="0.25">
      <c r="A90" s="6" t="str">
        <f>IFERROR(INDEX(MSCI[[#All],[Regionen A]],MATCH(Raw_data!C90,MSCI[[#All],[Länder]],0)),"Other")</f>
        <v>Other</v>
      </c>
      <c r="B90" s="6" t="str">
        <f>IFERROR(INDEX(MSCI[[#All],[Regionen B]],MATCH(Raw_data!C90,MSCI[[#All],[Länder]],0)),"Other")</f>
        <v>Other</v>
      </c>
      <c r="C90" t="s">
        <v>111</v>
      </c>
      <c r="D90" t="str">
        <f t="shared" si="1"/>
        <v>Other Other</v>
      </c>
      <c r="E90" t="s">
        <v>42</v>
      </c>
      <c r="F90" t="s">
        <v>42</v>
      </c>
      <c r="G90" t="s">
        <v>42</v>
      </c>
      <c r="H90" t="s">
        <v>42</v>
      </c>
      <c r="I90" t="s">
        <v>42</v>
      </c>
      <c r="J90" t="s">
        <v>42</v>
      </c>
      <c r="K90" t="s">
        <v>42</v>
      </c>
      <c r="L90" t="s">
        <v>42</v>
      </c>
      <c r="M90" t="s">
        <v>42</v>
      </c>
      <c r="N90" t="s">
        <v>42</v>
      </c>
      <c r="O90" t="s">
        <v>42</v>
      </c>
      <c r="P90" t="s">
        <v>42</v>
      </c>
      <c r="Q90" t="s">
        <v>42</v>
      </c>
      <c r="R90" t="s">
        <v>42</v>
      </c>
      <c r="S90" t="s">
        <v>42</v>
      </c>
      <c r="T90" t="s">
        <v>42</v>
      </c>
      <c r="U90" t="s">
        <v>42</v>
      </c>
      <c r="V90" t="s">
        <v>42</v>
      </c>
      <c r="W90" t="s">
        <v>42</v>
      </c>
      <c r="X90" t="s">
        <v>42</v>
      </c>
      <c r="Y90">
        <v>2.234</v>
      </c>
      <c r="Z90">
        <v>2.5350000000000001</v>
      </c>
      <c r="AA90">
        <v>2.7029999999999998</v>
      </c>
      <c r="AB90">
        <v>3.355</v>
      </c>
      <c r="AC90">
        <v>3.62</v>
      </c>
      <c r="AD90">
        <v>3.7410000000000001</v>
      </c>
      <c r="AE90">
        <v>3.9180000000000001</v>
      </c>
      <c r="AF90">
        <v>4.7430000000000003</v>
      </c>
      <c r="AG90">
        <v>5.7140000000000004</v>
      </c>
      <c r="AH90">
        <v>5.6680000000000001</v>
      </c>
      <c r="AI90">
        <v>5.8410000000000002</v>
      </c>
      <c r="AJ90">
        <v>6.6989999999999998</v>
      </c>
      <c r="AK90">
        <v>6.5030000000000001</v>
      </c>
      <c r="AL90">
        <v>7.0750000000000002</v>
      </c>
      <c r="AM90">
        <v>7.4850000000000003</v>
      </c>
      <c r="AN90">
        <v>7.8129999999999997</v>
      </c>
      <c r="AO90">
        <v>8.3149999999999995</v>
      </c>
      <c r="AP90">
        <v>8.8829999999999991</v>
      </c>
      <c r="AQ90">
        <v>9.4870000000000001</v>
      </c>
      <c r="AR90">
        <v>10.148999999999999</v>
      </c>
      <c r="AS90">
        <v>2013</v>
      </c>
    </row>
    <row r="91" spans="1:45" x14ac:dyDescent="0.25">
      <c r="A91" s="6" t="str">
        <f>IFERROR(INDEX(MSCI[[#All],[Regionen A]],MATCH(Raw_data!C91,MSCI[[#All],[Länder]],0)),"Other")</f>
        <v>Frontier Markets</v>
      </c>
      <c r="B91" s="6" t="str">
        <f>IFERROR(INDEX(MSCI[[#All],[Regionen B]],MATCH(Raw_data!C91,MSCI[[#All],[Länder]],0)),"Other")</f>
        <v>Europe &amp; Middle East</v>
      </c>
      <c r="C91" t="s">
        <v>112</v>
      </c>
      <c r="D91" t="str">
        <f t="shared" si="1"/>
        <v>Frontier Markets Europe &amp; Middle East</v>
      </c>
      <c r="E91">
        <v>28.724</v>
      </c>
      <c r="F91">
        <v>25.248999999999999</v>
      </c>
      <c r="G91">
        <v>21.582999999999998</v>
      </c>
      <c r="H91">
        <v>20.317</v>
      </c>
      <c r="I91">
        <v>21.457000000000001</v>
      </c>
      <c r="J91">
        <v>21.54</v>
      </c>
      <c r="K91">
        <v>17.376000000000001</v>
      </c>
      <c r="L91">
        <v>20.817</v>
      </c>
      <c r="M91">
        <v>19.280999999999999</v>
      </c>
      <c r="N91">
        <v>23.855</v>
      </c>
      <c r="O91">
        <v>18.292999999999999</v>
      </c>
      <c r="P91">
        <v>10.826000000000001</v>
      </c>
      <c r="Q91">
        <v>19.866</v>
      </c>
      <c r="R91">
        <v>23.995999999999999</v>
      </c>
      <c r="S91">
        <v>24.795999999999999</v>
      </c>
      <c r="T91">
        <v>27.189</v>
      </c>
      <c r="U91">
        <v>31.492000000000001</v>
      </c>
      <c r="V91">
        <v>30.35</v>
      </c>
      <c r="W91">
        <v>25.943999999999999</v>
      </c>
      <c r="X91">
        <v>30.123000000000001</v>
      </c>
      <c r="Y91">
        <v>37.720999999999997</v>
      </c>
      <c r="Z91">
        <v>34.886000000000003</v>
      </c>
      <c r="AA91">
        <v>38.134999999999998</v>
      </c>
      <c r="AB91">
        <v>47.844000000000001</v>
      </c>
      <c r="AC91">
        <v>59.439</v>
      </c>
      <c r="AD91">
        <v>80.807000000000002</v>
      </c>
      <c r="AE91">
        <v>101.559</v>
      </c>
      <c r="AF91">
        <v>114.67700000000001</v>
      </c>
      <c r="AG91">
        <v>147.40199999999999</v>
      </c>
      <c r="AH91">
        <v>105.974</v>
      </c>
      <c r="AI91">
        <v>115.425</v>
      </c>
      <c r="AJ91">
        <v>154.1</v>
      </c>
      <c r="AK91">
        <v>174.077</v>
      </c>
      <c r="AL91">
        <v>175.78700000000001</v>
      </c>
      <c r="AM91">
        <v>179.33199999999999</v>
      </c>
      <c r="AN91">
        <v>180.97200000000001</v>
      </c>
      <c r="AO91">
        <v>185.11600000000001</v>
      </c>
      <c r="AP91">
        <v>192.44200000000001</v>
      </c>
      <c r="AQ91">
        <v>201.16300000000001</v>
      </c>
      <c r="AR91">
        <v>210.93299999999999</v>
      </c>
      <c r="AS91">
        <v>2013</v>
      </c>
    </row>
    <row r="92" spans="1:45" x14ac:dyDescent="0.25">
      <c r="A92" s="6" t="str">
        <f>IFERROR(INDEX(MSCI[[#All],[Regionen A]],MATCH(Raw_data!C92,MSCI[[#All],[Länder]],0)),"Other")</f>
        <v>Other</v>
      </c>
      <c r="B92" s="6" t="str">
        <f>IFERROR(INDEX(MSCI[[#All],[Regionen B]],MATCH(Raw_data!C92,MSCI[[#All],[Länder]],0)),"Other")</f>
        <v>Other</v>
      </c>
      <c r="C92" t="s">
        <v>113</v>
      </c>
      <c r="D92" t="str">
        <f t="shared" si="1"/>
        <v>Other Other</v>
      </c>
      <c r="E92" t="s">
        <v>42</v>
      </c>
      <c r="F92" t="s">
        <v>42</v>
      </c>
      <c r="G92" t="s">
        <v>42</v>
      </c>
      <c r="H92" t="s">
        <v>42</v>
      </c>
      <c r="I92" t="s">
        <v>42</v>
      </c>
      <c r="J92" t="s">
        <v>42</v>
      </c>
      <c r="K92" t="s">
        <v>42</v>
      </c>
      <c r="L92" t="s">
        <v>42</v>
      </c>
      <c r="M92" t="s">
        <v>42</v>
      </c>
      <c r="N92" t="s">
        <v>42</v>
      </c>
      <c r="O92" t="s">
        <v>42</v>
      </c>
      <c r="P92" t="s">
        <v>42</v>
      </c>
      <c r="Q92">
        <v>0.92</v>
      </c>
      <c r="R92">
        <v>0.66700000000000004</v>
      </c>
      <c r="S92">
        <v>1.121</v>
      </c>
      <c r="T92">
        <v>1.4930000000000001</v>
      </c>
      <c r="U92">
        <v>1.855</v>
      </c>
      <c r="V92">
        <v>1.766</v>
      </c>
      <c r="W92">
        <v>1.6739999999999999</v>
      </c>
      <c r="X92">
        <v>1.2669999999999999</v>
      </c>
      <c r="Y92">
        <v>1.3680000000000001</v>
      </c>
      <c r="Z92">
        <v>1.5249999999999999</v>
      </c>
      <c r="AA92">
        <v>1.6060000000000001</v>
      </c>
      <c r="AB92">
        <v>1.919</v>
      </c>
      <c r="AC92">
        <v>2.2149999999999999</v>
      </c>
      <c r="AD92">
        <v>2.46</v>
      </c>
      <c r="AE92">
        <v>2.8370000000000002</v>
      </c>
      <c r="AF92">
        <v>3.8069999999999999</v>
      </c>
      <c r="AG92">
        <v>5.1310000000000002</v>
      </c>
      <c r="AH92">
        <v>4.6829999999999998</v>
      </c>
      <c r="AI92">
        <v>4.7939999999999996</v>
      </c>
      <c r="AJ92">
        <v>6.1989999999999998</v>
      </c>
      <c r="AK92">
        <v>6.6029999999999998</v>
      </c>
      <c r="AL92">
        <v>7.2249999999999996</v>
      </c>
      <c r="AM92">
        <v>7.6470000000000002</v>
      </c>
      <c r="AN92">
        <v>8.2430000000000003</v>
      </c>
      <c r="AO92">
        <v>9.0090000000000003</v>
      </c>
      <c r="AP92">
        <v>9.7200000000000006</v>
      </c>
      <c r="AQ92">
        <v>10.52</v>
      </c>
      <c r="AR92">
        <v>11.372</v>
      </c>
      <c r="AS92">
        <v>2013</v>
      </c>
    </row>
    <row r="93" spans="1:45" x14ac:dyDescent="0.25">
      <c r="A93" s="6" t="str">
        <f>IFERROR(INDEX(MSCI[[#All],[Regionen A]],MATCH(Raw_data!C93,MSCI[[#All],[Länder]],0)),"Other")</f>
        <v>Other</v>
      </c>
      <c r="B93" s="6" t="str">
        <f>IFERROR(INDEX(MSCI[[#All],[Regionen B]],MATCH(Raw_data!C93,MSCI[[#All],[Länder]],0)),"Other")</f>
        <v>Other</v>
      </c>
      <c r="C93" t="s">
        <v>114</v>
      </c>
      <c r="D93" t="str">
        <f t="shared" si="1"/>
        <v>Other Other</v>
      </c>
      <c r="E93">
        <v>1.004</v>
      </c>
      <c r="F93">
        <v>0.58699999999999997</v>
      </c>
      <c r="G93">
        <v>0.58699999999999997</v>
      </c>
      <c r="H93">
        <v>1.075</v>
      </c>
      <c r="I93">
        <v>1.5389999999999999</v>
      </c>
      <c r="J93">
        <v>1.9350000000000001</v>
      </c>
      <c r="K93">
        <v>1.353</v>
      </c>
      <c r="L93">
        <v>0.95299999999999996</v>
      </c>
      <c r="M93">
        <v>0.621</v>
      </c>
      <c r="N93">
        <v>0.76700000000000002</v>
      </c>
      <c r="O93">
        <v>0.91500000000000004</v>
      </c>
      <c r="P93">
        <v>1.0780000000000001</v>
      </c>
      <c r="Q93">
        <v>1.236</v>
      </c>
      <c r="R93">
        <v>1.3919999999999999</v>
      </c>
      <c r="S93">
        <v>1.6180000000000001</v>
      </c>
      <c r="T93">
        <v>1.88</v>
      </c>
      <c r="U93">
        <v>1.956</v>
      </c>
      <c r="V93">
        <v>1.8460000000000001</v>
      </c>
      <c r="W93">
        <v>1.3</v>
      </c>
      <c r="X93">
        <v>1.4219999999999999</v>
      </c>
      <c r="Y93">
        <v>1.5720000000000001</v>
      </c>
      <c r="Z93">
        <v>1.5649999999999999</v>
      </c>
      <c r="AA93">
        <v>1.6559999999999999</v>
      </c>
      <c r="AB93">
        <v>2.0329999999999999</v>
      </c>
      <c r="AC93">
        <v>2.3740000000000001</v>
      </c>
      <c r="AD93">
        <v>2.7170000000000001</v>
      </c>
      <c r="AE93">
        <v>3.548</v>
      </c>
      <c r="AF93">
        <v>4.2169999999999996</v>
      </c>
      <c r="AG93">
        <v>5.2919999999999998</v>
      </c>
      <c r="AH93">
        <v>5.5819999999999999</v>
      </c>
      <c r="AI93">
        <v>6.8419999999999996</v>
      </c>
      <c r="AJ93">
        <v>8.0619999999999994</v>
      </c>
      <c r="AK93">
        <v>9.4</v>
      </c>
      <c r="AL93">
        <v>10.788</v>
      </c>
      <c r="AM93">
        <v>11.707000000000001</v>
      </c>
      <c r="AN93">
        <v>12.823</v>
      </c>
      <c r="AO93">
        <v>14.103999999999999</v>
      </c>
      <c r="AP93">
        <v>15.461</v>
      </c>
      <c r="AQ93">
        <v>17.27</v>
      </c>
      <c r="AR93">
        <v>18.745000000000001</v>
      </c>
      <c r="AS93">
        <v>2013</v>
      </c>
    </row>
    <row r="94" spans="1:45" x14ac:dyDescent="0.25">
      <c r="A94" s="6" t="str">
        <f>IFERROR(INDEX(MSCI[[#All],[Regionen A]],MATCH(Raw_data!C94,MSCI[[#All],[Länder]],0)),"Other")</f>
        <v>Other</v>
      </c>
      <c r="B94" s="6" t="str">
        <f>IFERROR(INDEX(MSCI[[#All],[Regionen B]],MATCH(Raw_data!C94,MSCI[[#All],[Länder]],0)),"Other")</f>
        <v>Other</v>
      </c>
      <c r="C94" t="s">
        <v>20</v>
      </c>
      <c r="D94" t="str">
        <f t="shared" si="1"/>
        <v>Other Other</v>
      </c>
      <c r="E94" t="s">
        <v>42</v>
      </c>
      <c r="F94" t="s">
        <v>42</v>
      </c>
      <c r="G94" t="s">
        <v>42</v>
      </c>
      <c r="H94" t="s">
        <v>42</v>
      </c>
      <c r="I94" t="s">
        <v>42</v>
      </c>
      <c r="J94" t="s">
        <v>42</v>
      </c>
      <c r="K94" t="s">
        <v>42</v>
      </c>
      <c r="L94" t="s">
        <v>42</v>
      </c>
      <c r="M94" t="s">
        <v>42</v>
      </c>
      <c r="N94" t="s">
        <v>42</v>
      </c>
      <c r="O94" t="s">
        <v>42</v>
      </c>
      <c r="P94" t="s">
        <v>42</v>
      </c>
      <c r="Q94">
        <v>1.5580000000000001</v>
      </c>
      <c r="R94">
        <v>2.5089999999999999</v>
      </c>
      <c r="S94">
        <v>4.1680000000000001</v>
      </c>
      <c r="T94">
        <v>4.9749999999999996</v>
      </c>
      <c r="U94">
        <v>5.665</v>
      </c>
      <c r="V94">
        <v>6.28</v>
      </c>
      <c r="W94">
        <v>6.9219999999999997</v>
      </c>
      <c r="X94">
        <v>7.3339999999999996</v>
      </c>
      <c r="Y94">
        <v>7.7789999999999999</v>
      </c>
      <c r="Z94">
        <v>8.2219999999999995</v>
      </c>
      <c r="AA94">
        <v>9.2319999999999993</v>
      </c>
      <c r="AB94">
        <v>11.151999999999999</v>
      </c>
      <c r="AC94">
        <v>13.738</v>
      </c>
      <c r="AD94">
        <v>15.962999999999999</v>
      </c>
      <c r="AE94">
        <v>19.872</v>
      </c>
      <c r="AF94">
        <v>28.690999999999999</v>
      </c>
      <c r="AG94">
        <v>33.612000000000002</v>
      </c>
      <c r="AH94">
        <v>25.919</v>
      </c>
      <c r="AI94">
        <v>24.143999999999998</v>
      </c>
      <c r="AJ94">
        <v>28.509</v>
      </c>
      <c r="AK94">
        <v>28.393999999999998</v>
      </c>
      <c r="AL94">
        <v>30.962</v>
      </c>
      <c r="AM94">
        <v>32.814999999999998</v>
      </c>
      <c r="AN94">
        <v>34.118000000000002</v>
      </c>
      <c r="AO94">
        <v>36.137999999999998</v>
      </c>
      <c r="AP94">
        <v>38.703000000000003</v>
      </c>
      <c r="AQ94">
        <v>41.362000000000002</v>
      </c>
      <c r="AR94">
        <v>44.222000000000001</v>
      </c>
      <c r="AS94">
        <v>2013</v>
      </c>
    </row>
    <row r="95" spans="1:45" x14ac:dyDescent="0.25">
      <c r="A95" s="6" t="str">
        <f>IFERROR(INDEX(MSCI[[#All],[Regionen A]],MATCH(Raw_data!C95,MSCI[[#All],[Länder]],0)),"Other")</f>
        <v>Frontier Markets</v>
      </c>
      <c r="B95" s="6" t="str">
        <f>IFERROR(INDEX(MSCI[[#All],[Regionen B]],MATCH(Raw_data!C95,MSCI[[#All],[Länder]],0)),"Other")</f>
        <v>Europe &amp; Middle East</v>
      </c>
      <c r="C95" t="s">
        <v>115</v>
      </c>
      <c r="D95" t="str">
        <f t="shared" si="1"/>
        <v>Frontier Markets Europe &amp; Middle East</v>
      </c>
      <c r="E95">
        <v>4.0739999999999998</v>
      </c>
      <c r="F95">
        <v>3.8940000000000001</v>
      </c>
      <c r="G95">
        <v>2.6560000000000001</v>
      </c>
      <c r="H95">
        <v>3.66</v>
      </c>
      <c r="I95">
        <v>4.327</v>
      </c>
      <c r="J95">
        <v>3.6139999999999999</v>
      </c>
      <c r="K95">
        <v>2.8170000000000002</v>
      </c>
      <c r="L95">
        <v>3.298</v>
      </c>
      <c r="M95">
        <v>3.3140000000000001</v>
      </c>
      <c r="N95">
        <v>2.718</v>
      </c>
      <c r="O95">
        <v>2.8380000000000001</v>
      </c>
      <c r="P95">
        <v>4.452</v>
      </c>
      <c r="Q95">
        <v>5.5460000000000003</v>
      </c>
      <c r="R95">
        <v>7.5350000000000001</v>
      </c>
      <c r="S95">
        <v>9.11</v>
      </c>
      <c r="T95">
        <v>11.119</v>
      </c>
      <c r="U95">
        <v>12.997</v>
      </c>
      <c r="V95">
        <v>15.744999999999999</v>
      </c>
      <c r="W95">
        <v>17.289000000000001</v>
      </c>
      <c r="X95">
        <v>17.405000000000001</v>
      </c>
      <c r="Y95">
        <v>17.248000000000001</v>
      </c>
      <c r="Z95">
        <v>17.594999999999999</v>
      </c>
      <c r="AA95">
        <v>19.091000000000001</v>
      </c>
      <c r="AB95">
        <v>19.748999999999999</v>
      </c>
      <c r="AC95">
        <v>20.957000000000001</v>
      </c>
      <c r="AD95">
        <v>21.286000000000001</v>
      </c>
      <c r="AE95">
        <v>21.797000000000001</v>
      </c>
      <c r="AF95">
        <v>24.577000000000002</v>
      </c>
      <c r="AG95">
        <v>28.832999999999998</v>
      </c>
      <c r="AH95">
        <v>35.14</v>
      </c>
      <c r="AI95">
        <v>38.01</v>
      </c>
      <c r="AJ95">
        <v>40.079000000000001</v>
      </c>
      <c r="AK95">
        <v>42.962000000000003</v>
      </c>
      <c r="AL95">
        <v>45.018999999999998</v>
      </c>
      <c r="AM95">
        <v>47.497</v>
      </c>
      <c r="AN95">
        <v>50.814999999999998</v>
      </c>
      <c r="AO95">
        <v>54.460999999999999</v>
      </c>
      <c r="AP95">
        <v>57.985999999999997</v>
      </c>
      <c r="AQ95">
        <v>61.698999999999998</v>
      </c>
      <c r="AR95">
        <v>65.650999999999996</v>
      </c>
      <c r="AS95">
        <v>2011</v>
      </c>
    </row>
    <row r="96" spans="1:45" x14ac:dyDescent="0.25">
      <c r="A96" s="6" t="str">
        <f>IFERROR(INDEX(MSCI[[#All],[Regionen A]],MATCH(Raw_data!C96,MSCI[[#All],[Länder]],0)),"Other")</f>
        <v>Other</v>
      </c>
      <c r="B96" s="6" t="str">
        <f>IFERROR(INDEX(MSCI[[#All],[Regionen B]],MATCH(Raw_data!C96,MSCI[[#All],[Länder]],0)),"Other")</f>
        <v>Other</v>
      </c>
      <c r="C96" t="s">
        <v>116</v>
      </c>
      <c r="D96" t="str">
        <f t="shared" si="1"/>
        <v>Other Other</v>
      </c>
      <c r="E96">
        <v>0.40200000000000002</v>
      </c>
      <c r="F96">
        <v>0.40799999999999997</v>
      </c>
      <c r="G96">
        <v>0.34</v>
      </c>
      <c r="H96">
        <v>0.36299999999999999</v>
      </c>
      <c r="I96">
        <v>0.318</v>
      </c>
      <c r="J96">
        <v>0.26100000000000001</v>
      </c>
      <c r="K96">
        <v>0.30199999999999999</v>
      </c>
      <c r="L96">
        <v>0.38</v>
      </c>
      <c r="M96">
        <v>0.442</v>
      </c>
      <c r="N96">
        <v>0.46800000000000003</v>
      </c>
      <c r="O96">
        <v>0.56399999999999995</v>
      </c>
      <c r="P96">
        <v>0.625</v>
      </c>
      <c r="Q96">
        <v>0.73899999999999999</v>
      </c>
      <c r="R96">
        <v>0.73699999999999999</v>
      </c>
      <c r="S96">
        <v>0.77100000000000002</v>
      </c>
      <c r="T96">
        <v>0.85</v>
      </c>
      <c r="U96">
        <v>0.83099999999999996</v>
      </c>
      <c r="V96">
        <v>0.874</v>
      </c>
      <c r="W96">
        <v>0.83499999999999996</v>
      </c>
      <c r="X96">
        <v>0.81799999999999995</v>
      </c>
      <c r="Y96">
        <v>0.77900000000000003</v>
      </c>
      <c r="Z96">
        <v>0.70899999999999996</v>
      </c>
      <c r="AA96">
        <v>0.64900000000000002</v>
      </c>
      <c r="AB96">
        <v>0.97499999999999998</v>
      </c>
      <c r="AC96">
        <v>1.2370000000000001</v>
      </c>
      <c r="AD96">
        <v>1.3759999999999999</v>
      </c>
      <c r="AE96">
        <v>1.446</v>
      </c>
      <c r="AF96">
        <v>1.6140000000000001</v>
      </c>
      <c r="AG96">
        <v>1.603</v>
      </c>
      <c r="AH96">
        <v>1.7190000000000001</v>
      </c>
      <c r="AI96">
        <v>2.1920000000000002</v>
      </c>
      <c r="AJ96">
        <v>2.46</v>
      </c>
      <c r="AK96">
        <v>2.375</v>
      </c>
      <c r="AL96">
        <v>2.2679999999999998</v>
      </c>
      <c r="AM96">
        <v>2.4580000000000002</v>
      </c>
      <c r="AN96">
        <v>2.6629999999999998</v>
      </c>
      <c r="AO96">
        <v>2.8639999999999999</v>
      </c>
      <c r="AP96">
        <v>3.0739999999999998</v>
      </c>
      <c r="AQ96">
        <v>3.3039999999999998</v>
      </c>
      <c r="AR96">
        <v>3.4940000000000002</v>
      </c>
      <c r="AS96">
        <v>2012</v>
      </c>
    </row>
    <row r="97" spans="1:45" x14ac:dyDescent="0.25">
      <c r="A97" s="6" t="str">
        <f>IFERROR(INDEX(MSCI[[#All],[Regionen A]],MATCH(Raw_data!C97,MSCI[[#All],[Länder]],0)),"Other")</f>
        <v>Other</v>
      </c>
      <c r="B97" s="6" t="str">
        <f>IFERROR(INDEX(MSCI[[#All],[Regionen B]],MATCH(Raw_data!C97,MSCI[[#All],[Länder]],0)),"Other")</f>
        <v>Other</v>
      </c>
      <c r="C97" t="s">
        <v>117</v>
      </c>
      <c r="D97" t="str">
        <f t="shared" si="1"/>
        <v>Other Other</v>
      </c>
      <c r="E97" t="s">
        <v>42</v>
      </c>
      <c r="F97" t="s">
        <v>42</v>
      </c>
      <c r="G97" t="s">
        <v>42</v>
      </c>
      <c r="H97" t="s">
        <v>42</v>
      </c>
      <c r="I97" t="s">
        <v>42</v>
      </c>
      <c r="J97" t="s">
        <v>42</v>
      </c>
      <c r="K97" t="s">
        <v>42</v>
      </c>
      <c r="L97" t="s">
        <v>42</v>
      </c>
      <c r="M97" t="s">
        <v>42</v>
      </c>
      <c r="N97" t="s">
        <v>42</v>
      </c>
      <c r="O97" t="s">
        <v>42</v>
      </c>
      <c r="P97" t="s">
        <v>42</v>
      </c>
      <c r="Q97" t="s">
        <v>42</v>
      </c>
      <c r="R97" t="s">
        <v>42</v>
      </c>
      <c r="S97" t="s">
        <v>42</v>
      </c>
      <c r="T97" t="s">
        <v>42</v>
      </c>
      <c r="U97" t="s">
        <v>42</v>
      </c>
      <c r="V97" t="s">
        <v>42</v>
      </c>
      <c r="W97" t="s">
        <v>42</v>
      </c>
      <c r="X97" t="s">
        <v>42</v>
      </c>
      <c r="Y97">
        <v>0.58799999999999997</v>
      </c>
      <c r="Z97">
        <v>0.61299999999999999</v>
      </c>
      <c r="AA97">
        <v>0.63700000000000001</v>
      </c>
      <c r="AB97">
        <v>0.51</v>
      </c>
      <c r="AC97">
        <v>0.58399999999999996</v>
      </c>
      <c r="AD97">
        <v>0.67300000000000004</v>
      </c>
      <c r="AE97">
        <v>0.755</v>
      </c>
      <c r="AF97">
        <v>0.93899999999999995</v>
      </c>
      <c r="AG97">
        <v>1.08</v>
      </c>
      <c r="AH97">
        <v>1.137</v>
      </c>
      <c r="AI97">
        <v>1.2869999999999999</v>
      </c>
      <c r="AJ97">
        <v>1.54</v>
      </c>
      <c r="AK97">
        <v>1.7509999999999999</v>
      </c>
      <c r="AL97">
        <v>1.9550000000000001</v>
      </c>
      <c r="AM97">
        <v>2.073</v>
      </c>
      <c r="AN97">
        <v>2.206</v>
      </c>
      <c r="AO97">
        <v>2.5070000000000001</v>
      </c>
      <c r="AP97">
        <v>2.8479999999999999</v>
      </c>
      <c r="AQ97">
        <v>3.2210000000000001</v>
      </c>
      <c r="AR97">
        <v>3.6419999999999999</v>
      </c>
      <c r="AS97">
        <v>2011</v>
      </c>
    </row>
    <row r="98" spans="1:45" x14ac:dyDescent="0.25">
      <c r="A98" s="6" t="str">
        <f>IFERROR(INDEX(MSCI[[#All],[Regionen A]],MATCH(Raw_data!C98,MSCI[[#All],[Länder]],0)),"Other")</f>
        <v>Other</v>
      </c>
      <c r="B98" s="6" t="str">
        <f>IFERROR(INDEX(MSCI[[#All],[Regionen B]],MATCH(Raw_data!C98,MSCI[[#All],[Länder]],0)),"Other")</f>
        <v>Other</v>
      </c>
      <c r="C98" t="s">
        <v>118</v>
      </c>
      <c r="D98" t="str">
        <f t="shared" si="1"/>
        <v>Other Other</v>
      </c>
      <c r="E98">
        <v>38.941000000000003</v>
      </c>
      <c r="F98">
        <v>33.640999999999998</v>
      </c>
      <c r="G98">
        <v>33.540999999999997</v>
      </c>
      <c r="H98">
        <v>31.963000000000001</v>
      </c>
      <c r="I98">
        <v>29.93</v>
      </c>
      <c r="J98">
        <v>29.44</v>
      </c>
      <c r="K98">
        <v>23.986999999999998</v>
      </c>
      <c r="L98">
        <v>22.294</v>
      </c>
      <c r="M98">
        <v>25.067</v>
      </c>
      <c r="N98">
        <v>26.594000000000001</v>
      </c>
      <c r="O98">
        <v>30.643999999999998</v>
      </c>
      <c r="P98">
        <v>33.908000000000001</v>
      </c>
      <c r="Q98">
        <v>34.357999999999997</v>
      </c>
      <c r="R98">
        <v>30.920999999999999</v>
      </c>
      <c r="S98">
        <v>28.795999999999999</v>
      </c>
      <c r="T98">
        <v>32.69</v>
      </c>
      <c r="U98">
        <v>35.683</v>
      </c>
      <c r="V98">
        <v>36.530999999999999</v>
      </c>
      <c r="W98">
        <v>29.96</v>
      </c>
      <c r="X98">
        <v>35.975000000000001</v>
      </c>
      <c r="Y98">
        <v>38.271000000000001</v>
      </c>
      <c r="Z98">
        <v>34.112000000000002</v>
      </c>
      <c r="AA98">
        <v>20.471</v>
      </c>
      <c r="AB98">
        <v>26.186</v>
      </c>
      <c r="AC98">
        <v>32.996000000000002</v>
      </c>
      <c r="AD98">
        <v>47.335000000000001</v>
      </c>
      <c r="AE98">
        <v>54.975999999999999</v>
      </c>
      <c r="AF98">
        <v>67.69</v>
      </c>
      <c r="AG98">
        <v>87.236000000000004</v>
      </c>
      <c r="AH98">
        <v>63.069000000000003</v>
      </c>
      <c r="AI98">
        <v>74.804000000000002</v>
      </c>
      <c r="AJ98">
        <v>34.707000000000001</v>
      </c>
      <c r="AK98">
        <v>81.915000000000006</v>
      </c>
      <c r="AL98">
        <v>65.516000000000005</v>
      </c>
      <c r="AM98">
        <v>49.341000000000001</v>
      </c>
      <c r="AN98">
        <v>63.042999999999999</v>
      </c>
      <c r="AO98">
        <v>79.460999999999999</v>
      </c>
      <c r="AP98">
        <v>92.558000000000007</v>
      </c>
      <c r="AQ98">
        <v>105.521</v>
      </c>
      <c r="AR98">
        <v>117.879</v>
      </c>
      <c r="AS98">
        <v>2012</v>
      </c>
    </row>
    <row r="99" spans="1:45" x14ac:dyDescent="0.25">
      <c r="A99" s="6" t="str">
        <f>IFERROR(INDEX(MSCI[[#All],[Regionen A]],MATCH(Raw_data!C99,MSCI[[#All],[Länder]],0)),"Other")</f>
        <v>Frontier Markets</v>
      </c>
      <c r="B99" s="6" t="str">
        <f>IFERROR(INDEX(MSCI[[#All],[Regionen B]],MATCH(Raw_data!C99,MSCI[[#All],[Länder]],0)),"Other")</f>
        <v>Europe &amp; Middle East</v>
      </c>
      <c r="C99" t="s">
        <v>119</v>
      </c>
      <c r="D99" t="str">
        <f t="shared" si="1"/>
        <v>Frontier Markets Europe &amp; Middle East</v>
      </c>
      <c r="E99" t="s">
        <v>42</v>
      </c>
      <c r="F99" t="s">
        <v>42</v>
      </c>
      <c r="G99" t="s">
        <v>42</v>
      </c>
      <c r="H99" t="s">
        <v>42</v>
      </c>
      <c r="I99" t="s">
        <v>42</v>
      </c>
      <c r="J99" t="s">
        <v>42</v>
      </c>
      <c r="K99" t="s">
        <v>42</v>
      </c>
      <c r="L99" t="s">
        <v>42</v>
      </c>
      <c r="M99" t="s">
        <v>42</v>
      </c>
      <c r="N99" t="s">
        <v>42</v>
      </c>
      <c r="O99" t="s">
        <v>42</v>
      </c>
      <c r="P99" t="s">
        <v>42</v>
      </c>
      <c r="Q99" t="s">
        <v>42</v>
      </c>
      <c r="R99" t="s">
        <v>42</v>
      </c>
      <c r="S99" t="s">
        <v>42</v>
      </c>
      <c r="T99">
        <v>6.7309999999999999</v>
      </c>
      <c r="U99">
        <v>8.4269999999999996</v>
      </c>
      <c r="V99">
        <v>10.129</v>
      </c>
      <c r="W99">
        <v>11.254</v>
      </c>
      <c r="X99">
        <v>10.971</v>
      </c>
      <c r="Y99">
        <v>11.500999999999999</v>
      </c>
      <c r="Z99">
        <v>12.22</v>
      </c>
      <c r="AA99">
        <v>14.238</v>
      </c>
      <c r="AB99">
        <v>18.698</v>
      </c>
      <c r="AC99">
        <v>22.655999999999999</v>
      </c>
      <c r="AD99">
        <v>26.1</v>
      </c>
      <c r="AE99">
        <v>30.24</v>
      </c>
      <c r="AF99">
        <v>39.319000000000003</v>
      </c>
      <c r="AG99">
        <v>47.482999999999997</v>
      </c>
      <c r="AH99">
        <v>37.049999999999997</v>
      </c>
      <c r="AI99">
        <v>36.709000000000003</v>
      </c>
      <c r="AJ99">
        <v>43.082999999999998</v>
      </c>
      <c r="AK99">
        <v>42.338999999999999</v>
      </c>
      <c r="AL99">
        <v>46.506999999999998</v>
      </c>
      <c r="AM99">
        <v>48.722000000000001</v>
      </c>
      <c r="AN99">
        <v>51.002000000000002</v>
      </c>
      <c r="AO99">
        <v>54.462000000000003</v>
      </c>
      <c r="AP99">
        <v>58.481000000000002</v>
      </c>
      <c r="AQ99">
        <v>62.75</v>
      </c>
      <c r="AR99">
        <v>67.375</v>
      </c>
      <c r="AS99">
        <v>2013</v>
      </c>
    </row>
    <row r="100" spans="1:45" x14ac:dyDescent="0.25">
      <c r="A100" s="6" t="str">
        <f>IFERROR(INDEX(MSCI[[#All],[Regionen A]],MATCH(Raw_data!C100,MSCI[[#All],[Länder]],0)),"Other")</f>
        <v>Other</v>
      </c>
      <c r="B100" s="6" t="str">
        <f>IFERROR(INDEX(MSCI[[#All],[Regionen B]],MATCH(Raw_data!C100,MSCI[[#All],[Länder]],0)),"Other")</f>
        <v>Other</v>
      </c>
      <c r="C100" t="s">
        <v>21</v>
      </c>
      <c r="D100" t="str">
        <f t="shared" si="1"/>
        <v>Other Other</v>
      </c>
      <c r="E100">
        <v>6.4720000000000004</v>
      </c>
      <c r="F100">
        <v>5.5819999999999999</v>
      </c>
      <c r="G100">
        <v>4.5839999999999996</v>
      </c>
      <c r="H100">
        <v>4.5</v>
      </c>
      <c r="I100">
        <v>4.4109999999999996</v>
      </c>
      <c r="J100">
        <v>4.5709999999999997</v>
      </c>
      <c r="K100">
        <v>6.65</v>
      </c>
      <c r="L100">
        <v>8.26</v>
      </c>
      <c r="M100">
        <v>9.3559999999999999</v>
      </c>
      <c r="N100">
        <v>9.9619999999999997</v>
      </c>
      <c r="O100">
        <v>12.702999999999999</v>
      </c>
      <c r="P100">
        <v>13.763999999999999</v>
      </c>
      <c r="Q100">
        <v>15.419</v>
      </c>
      <c r="R100">
        <v>15.808</v>
      </c>
      <c r="S100">
        <v>17.591000000000001</v>
      </c>
      <c r="T100">
        <v>20.693000000000001</v>
      </c>
      <c r="U100">
        <v>20.585999999999999</v>
      </c>
      <c r="V100">
        <v>18.536999999999999</v>
      </c>
      <c r="W100">
        <v>19.378</v>
      </c>
      <c r="X100">
        <v>21.213000000000001</v>
      </c>
      <c r="Y100">
        <v>20.327000000000002</v>
      </c>
      <c r="Z100">
        <v>20.215</v>
      </c>
      <c r="AA100">
        <v>22.648</v>
      </c>
      <c r="AB100">
        <v>29.2</v>
      </c>
      <c r="AC100">
        <v>34.122</v>
      </c>
      <c r="AD100">
        <v>37.707999999999998</v>
      </c>
      <c r="AE100">
        <v>42.584000000000003</v>
      </c>
      <c r="AF100">
        <v>51.393999999999998</v>
      </c>
      <c r="AG100">
        <v>55</v>
      </c>
      <c r="AH100">
        <v>49.548999999999999</v>
      </c>
      <c r="AI100">
        <v>52.151000000000003</v>
      </c>
      <c r="AJ100">
        <v>58.063000000000002</v>
      </c>
      <c r="AK100">
        <v>55.173000000000002</v>
      </c>
      <c r="AL100">
        <v>60.402000000000001</v>
      </c>
      <c r="AM100">
        <v>63.926000000000002</v>
      </c>
      <c r="AN100">
        <v>66.013000000000005</v>
      </c>
      <c r="AO100">
        <v>69.358000000000004</v>
      </c>
      <c r="AP100">
        <v>72.578999999999994</v>
      </c>
      <c r="AQ100">
        <v>76.082999999999998</v>
      </c>
      <c r="AR100">
        <v>79.686999999999998</v>
      </c>
      <c r="AS100">
        <v>2013</v>
      </c>
    </row>
    <row r="101" spans="1:45" x14ac:dyDescent="0.25">
      <c r="A101" s="6" t="str">
        <f>IFERROR(INDEX(MSCI[[#All],[Regionen A]],MATCH(Raw_data!C101,MSCI[[#All],[Länder]],0)),"Other")</f>
        <v>Other</v>
      </c>
      <c r="B101" s="6" t="str">
        <f>IFERROR(INDEX(MSCI[[#All],[Regionen B]],MATCH(Raw_data!C101,MSCI[[#All],[Länder]],0)),"Other")</f>
        <v>Other</v>
      </c>
      <c r="C101" t="s">
        <v>120</v>
      </c>
      <c r="D101" t="str">
        <f t="shared" si="1"/>
        <v>Other Other</v>
      </c>
      <c r="E101" t="s">
        <v>42</v>
      </c>
      <c r="F101" t="s">
        <v>42</v>
      </c>
      <c r="G101" t="s">
        <v>42</v>
      </c>
      <c r="H101" t="s">
        <v>42</v>
      </c>
      <c r="I101" t="s">
        <v>42</v>
      </c>
      <c r="J101" t="s">
        <v>42</v>
      </c>
      <c r="K101" t="s">
        <v>42</v>
      </c>
      <c r="L101" t="s">
        <v>42</v>
      </c>
      <c r="M101" t="s">
        <v>42</v>
      </c>
      <c r="N101" t="s">
        <v>42</v>
      </c>
      <c r="O101" t="s">
        <v>42</v>
      </c>
      <c r="P101" t="s">
        <v>42</v>
      </c>
      <c r="Q101">
        <v>2.3220000000000001</v>
      </c>
      <c r="R101">
        <v>2.5550000000000002</v>
      </c>
      <c r="S101">
        <v>3.3860000000000001</v>
      </c>
      <c r="T101">
        <v>4.4569999999999999</v>
      </c>
      <c r="U101">
        <v>4.4139999999999997</v>
      </c>
      <c r="V101">
        <v>3.7349999999999999</v>
      </c>
      <c r="W101">
        <v>3.5790000000000002</v>
      </c>
      <c r="X101">
        <v>3.677</v>
      </c>
      <c r="Y101">
        <v>3.589</v>
      </c>
      <c r="Z101">
        <v>3.4369999999999998</v>
      </c>
      <c r="AA101">
        <v>3.7629999999999999</v>
      </c>
      <c r="AB101">
        <v>4.7690000000000001</v>
      </c>
      <c r="AC101">
        <v>5.5229999999999997</v>
      </c>
      <c r="AD101">
        <v>5.9960000000000004</v>
      </c>
      <c r="AE101">
        <v>6.5679999999999996</v>
      </c>
      <c r="AF101">
        <v>8.1760000000000002</v>
      </c>
      <c r="AG101">
        <v>9.89</v>
      </c>
      <c r="AH101">
        <v>9.3360000000000003</v>
      </c>
      <c r="AI101">
        <v>9.3640000000000008</v>
      </c>
      <c r="AJ101">
        <v>10.561</v>
      </c>
      <c r="AK101">
        <v>9.5850000000000009</v>
      </c>
      <c r="AL101">
        <v>10.212999999999999</v>
      </c>
      <c r="AM101">
        <v>10.923</v>
      </c>
      <c r="AN101">
        <v>11.832000000000001</v>
      </c>
      <c r="AO101">
        <v>12.789</v>
      </c>
      <c r="AP101">
        <v>13.807</v>
      </c>
      <c r="AQ101">
        <v>14.840999999999999</v>
      </c>
      <c r="AR101">
        <v>16.001999999999999</v>
      </c>
      <c r="AS101">
        <v>2013</v>
      </c>
    </row>
    <row r="102" spans="1:45" x14ac:dyDescent="0.25">
      <c r="A102" s="6" t="str">
        <f>IFERROR(INDEX(MSCI[[#All],[Regionen A]],MATCH(Raw_data!C102,MSCI[[#All],[Länder]],0)),"Other")</f>
        <v>Other</v>
      </c>
      <c r="B102" s="6" t="str">
        <f>IFERROR(INDEX(MSCI[[#All],[Regionen B]],MATCH(Raw_data!C102,MSCI[[#All],[Länder]],0)),"Other")</f>
        <v>Other</v>
      </c>
      <c r="C102" t="s">
        <v>121</v>
      </c>
      <c r="D102" t="str">
        <f t="shared" si="1"/>
        <v>Other Other</v>
      </c>
      <c r="E102">
        <v>4.0419999999999998</v>
      </c>
      <c r="F102">
        <v>3.5950000000000002</v>
      </c>
      <c r="G102">
        <v>3.5259999999999998</v>
      </c>
      <c r="H102">
        <v>3.512</v>
      </c>
      <c r="I102">
        <v>2.9390000000000001</v>
      </c>
      <c r="J102">
        <v>2.8580000000000001</v>
      </c>
      <c r="K102">
        <v>3.258</v>
      </c>
      <c r="L102">
        <v>2.5659999999999998</v>
      </c>
      <c r="M102">
        <v>2.4420000000000002</v>
      </c>
      <c r="N102">
        <v>2.4980000000000002</v>
      </c>
      <c r="O102">
        <v>3.081</v>
      </c>
      <c r="P102">
        <v>2.677</v>
      </c>
      <c r="Q102">
        <v>3.0009999999999999</v>
      </c>
      <c r="R102">
        <v>3.371</v>
      </c>
      <c r="S102">
        <v>2.9769999999999999</v>
      </c>
      <c r="T102">
        <v>3.16</v>
      </c>
      <c r="U102">
        <v>3.9950000000000001</v>
      </c>
      <c r="V102">
        <v>3.5459999999999998</v>
      </c>
      <c r="W102">
        <v>3.738</v>
      </c>
      <c r="X102">
        <v>3.7210000000000001</v>
      </c>
      <c r="Y102">
        <v>3.8780000000000001</v>
      </c>
      <c r="Z102">
        <v>4.53</v>
      </c>
      <c r="AA102">
        <v>4.3970000000000002</v>
      </c>
      <c r="AB102">
        <v>5.4740000000000002</v>
      </c>
      <c r="AC102">
        <v>4.3639999999999999</v>
      </c>
      <c r="AD102">
        <v>5.0389999999999997</v>
      </c>
      <c r="AE102">
        <v>5.508</v>
      </c>
      <c r="AF102">
        <v>7.343</v>
      </c>
      <c r="AG102">
        <v>9.4130000000000003</v>
      </c>
      <c r="AH102">
        <v>8.5500000000000007</v>
      </c>
      <c r="AI102">
        <v>8.7050000000000001</v>
      </c>
      <c r="AJ102">
        <v>9.8539999999999992</v>
      </c>
      <c r="AK102">
        <v>9.8810000000000002</v>
      </c>
      <c r="AL102">
        <v>10.645</v>
      </c>
      <c r="AM102">
        <v>11.188000000000001</v>
      </c>
      <c r="AN102">
        <v>11.824</v>
      </c>
      <c r="AO102">
        <v>12.669</v>
      </c>
      <c r="AP102">
        <v>13.537000000000001</v>
      </c>
      <c r="AQ102">
        <v>14.430999999999999</v>
      </c>
      <c r="AR102">
        <v>15.391999999999999</v>
      </c>
      <c r="AS102">
        <v>2010</v>
      </c>
    </row>
    <row r="103" spans="1:45" x14ac:dyDescent="0.25">
      <c r="A103" s="6" t="str">
        <f>IFERROR(INDEX(MSCI[[#All],[Regionen A]],MATCH(Raw_data!C103,MSCI[[#All],[Länder]],0)),"Other")</f>
        <v>Other</v>
      </c>
      <c r="B103" s="6" t="str">
        <f>IFERROR(INDEX(MSCI[[#All],[Regionen B]],MATCH(Raw_data!C103,MSCI[[#All],[Länder]],0)),"Other")</f>
        <v>Other</v>
      </c>
      <c r="C103" t="s">
        <v>122</v>
      </c>
      <c r="D103" t="str">
        <f t="shared" si="1"/>
        <v>Other Other</v>
      </c>
      <c r="E103">
        <v>1.238</v>
      </c>
      <c r="F103">
        <v>1.238</v>
      </c>
      <c r="G103">
        <v>1.18</v>
      </c>
      <c r="H103">
        <v>1.2230000000000001</v>
      </c>
      <c r="I103">
        <v>1.208</v>
      </c>
      <c r="J103">
        <v>1.131</v>
      </c>
      <c r="K103">
        <v>1.181</v>
      </c>
      <c r="L103">
        <v>1.161</v>
      </c>
      <c r="M103">
        <v>1.3340000000000001</v>
      </c>
      <c r="N103">
        <v>1.522</v>
      </c>
      <c r="O103">
        <v>1.7290000000000001</v>
      </c>
      <c r="P103">
        <v>2.2040000000000002</v>
      </c>
      <c r="Q103">
        <v>1.8</v>
      </c>
      <c r="R103">
        <v>2.0710000000000002</v>
      </c>
      <c r="S103">
        <v>1.2</v>
      </c>
      <c r="T103">
        <v>1.397</v>
      </c>
      <c r="U103">
        <v>2.2810000000000001</v>
      </c>
      <c r="V103">
        <v>2.6640000000000001</v>
      </c>
      <c r="W103">
        <v>1.7509999999999999</v>
      </c>
      <c r="X103">
        <v>1.776</v>
      </c>
      <c r="Y103">
        <v>1.7430000000000001</v>
      </c>
      <c r="Z103">
        <v>1.7170000000000001</v>
      </c>
      <c r="AA103">
        <v>2.6459999999999999</v>
      </c>
      <c r="AB103">
        <v>2.4</v>
      </c>
      <c r="AC103">
        <v>2.625</v>
      </c>
      <c r="AD103">
        <v>2.7549999999999999</v>
      </c>
      <c r="AE103">
        <v>3.117</v>
      </c>
      <c r="AF103">
        <v>3.6469999999999998</v>
      </c>
      <c r="AG103">
        <v>4.2770000000000001</v>
      </c>
      <c r="AH103">
        <v>5.0339999999999998</v>
      </c>
      <c r="AI103">
        <v>5.3970000000000002</v>
      </c>
      <c r="AJ103">
        <v>5.617</v>
      </c>
      <c r="AK103">
        <v>4.1760000000000002</v>
      </c>
      <c r="AL103">
        <v>3.823</v>
      </c>
      <c r="AM103">
        <v>4.4080000000000004</v>
      </c>
      <c r="AN103">
        <v>4.9820000000000002</v>
      </c>
      <c r="AO103">
        <v>5.5789999999999997</v>
      </c>
      <c r="AP103">
        <v>6.2450000000000001</v>
      </c>
      <c r="AQ103">
        <v>6.9939999999999998</v>
      </c>
      <c r="AR103">
        <v>7.8129999999999997</v>
      </c>
      <c r="AS103">
        <v>2009</v>
      </c>
    </row>
    <row r="104" spans="1:45" x14ac:dyDescent="0.25">
      <c r="A104" s="6" t="str">
        <f>IFERROR(INDEX(MSCI[[#All],[Regionen A]],MATCH(Raw_data!C104,MSCI[[#All],[Länder]],0)),"Other")</f>
        <v>Emerging Markets</v>
      </c>
      <c r="B104" s="6" t="str">
        <f>IFERROR(INDEX(MSCI[[#All],[Regionen B]],MATCH(Raw_data!C104,MSCI[[#All],[Länder]],0)),"Other")</f>
        <v>Asia</v>
      </c>
      <c r="C104" t="s">
        <v>123</v>
      </c>
      <c r="D104" t="str">
        <f t="shared" si="1"/>
        <v>Emerging Markets Asia</v>
      </c>
      <c r="E104">
        <v>24.567</v>
      </c>
      <c r="F104">
        <v>25.084</v>
      </c>
      <c r="G104">
        <v>26.882000000000001</v>
      </c>
      <c r="H104">
        <v>30.065000000000001</v>
      </c>
      <c r="I104">
        <v>34.052</v>
      </c>
      <c r="J104">
        <v>31.3</v>
      </c>
      <c r="K104">
        <v>27.823</v>
      </c>
      <c r="L104">
        <v>31.702999999999999</v>
      </c>
      <c r="M104">
        <v>34.747</v>
      </c>
      <c r="N104">
        <v>38.267000000000003</v>
      </c>
      <c r="O104">
        <v>43.37</v>
      </c>
      <c r="P104">
        <v>49.134</v>
      </c>
      <c r="Q104">
        <v>59.152000000000001</v>
      </c>
      <c r="R104">
        <v>66.894000000000005</v>
      </c>
      <c r="S104">
        <v>74.483000000000004</v>
      </c>
      <c r="T104">
        <v>88.831999999999994</v>
      </c>
      <c r="U104">
        <v>100.851</v>
      </c>
      <c r="V104">
        <v>100.169</v>
      </c>
      <c r="W104">
        <v>72.174999999999997</v>
      </c>
      <c r="X104">
        <v>79.149000000000001</v>
      </c>
      <c r="Y104">
        <v>93.789000000000001</v>
      </c>
      <c r="Z104">
        <v>92.784000000000006</v>
      </c>
      <c r="AA104">
        <v>100.846</v>
      </c>
      <c r="AB104">
        <v>110.202</v>
      </c>
      <c r="AC104">
        <v>124.75</v>
      </c>
      <c r="AD104">
        <v>143.54</v>
      </c>
      <c r="AE104">
        <v>162.749</v>
      </c>
      <c r="AF104">
        <v>193.614</v>
      </c>
      <c r="AG104">
        <v>231.072</v>
      </c>
      <c r="AH104">
        <v>202.28399999999999</v>
      </c>
      <c r="AI104">
        <v>247.53899999999999</v>
      </c>
      <c r="AJ104">
        <v>289.33600000000001</v>
      </c>
      <c r="AK104">
        <v>304.95699999999999</v>
      </c>
      <c r="AL104">
        <v>313.15800000000002</v>
      </c>
      <c r="AM104">
        <v>336.91300000000001</v>
      </c>
      <c r="AN104">
        <v>375.63299999999998</v>
      </c>
      <c r="AO104">
        <v>413.41500000000002</v>
      </c>
      <c r="AP104">
        <v>449.721</v>
      </c>
      <c r="AQ104">
        <v>490.56099999999998</v>
      </c>
      <c r="AR104">
        <v>535.80200000000002</v>
      </c>
      <c r="AS104">
        <v>2013</v>
      </c>
    </row>
    <row r="105" spans="1:45" x14ac:dyDescent="0.25">
      <c r="A105" s="6" t="str">
        <f>IFERROR(INDEX(MSCI[[#All],[Regionen A]],MATCH(Raw_data!C105,MSCI[[#All],[Länder]],0)),"Other")</f>
        <v>Other</v>
      </c>
      <c r="B105" s="6" t="str">
        <f>IFERROR(INDEX(MSCI[[#All],[Regionen B]],MATCH(Raw_data!C105,MSCI[[#All],[Länder]],0)),"Other")</f>
        <v>Other</v>
      </c>
      <c r="C105" t="s">
        <v>124</v>
      </c>
      <c r="D105" t="str">
        <f t="shared" si="1"/>
        <v>Other Other</v>
      </c>
      <c r="E105">
        <v>6.3E-2</v>
      </c>
      <c r="F105">
        <v>7.2999999999999995E-2</v>
      </c>
      <c r="G105">
        <v>8.6999999999999994E-2</v>
      </c>
      <c r="H105">
        <v>9.4E-2</v>
      </c>
      <c r="I105">
        <v>0.113</v>
      </c>
      <c r="J105">
        <v>0.13400000000000001</v>
      </c>
      <c r="K105">
        <v>0.158</v>
      </c>
      <c r="L105">
        <v>0.14899999999999999</v>
      </c>
      <c r="M105">
        <v>0.17799999999999999</v>
      </c>
      <c r="N105">
        <v>0.20100000000000001</v>
      </c>
      <c r="O105">
        <v>0.23100000000000001</v>
      </c>
      <c r="P105">
        <v>0.26200000000000001</v>
      </c>
      <c r="Q105">
        <v>0.30599999999999999</v>
      </c>
      <c r="R105">
        <v>0.34599999999999997</v>
      </c>
      <c r="S105">
        <v>0.38200000000000001</v>
      </c>
      <c r="T105">
        <v>0.46600000000000003</v>
      </c>
      <c r="U105">
        <v>0.52700000000000002</v>
      </c>
      <c r="V105">
        <v>0.65200000000000002</v>
      </c>
      <c r="W105">
        <v>0.69299999999999995</v>
      </c>
      <c r="X105">
        <v>0.75600000000000001</v>
      </c>
      <c r="Y105">
        <v>0.80100000000000005</v>
      </c>
      <c r="Z105">
        <v>0.76700000000000002</v>
      </c>
      <c r="AA105">
        <v>0.82799999999999996</v>
      </c>
      <c r="AB105">
        <v>0.89</v>
      </c>
      <c r="AC105">
        <v>1.0760000000000001</v>
      </c>
      <c r="AD105">
        <v>0.99199999999999999</v>
      </c>
      <c r="AE105">
        <v>1.3029999999999999</v>
      </c>
      <c r="AF105">
        <v>1.542</v>
      </c>
      <c r="AG105">
        <v>1.8919999999999999</v>
      </c>
      <c r="AH105">
        <v>1.9850000000000001</v>
      </c>
      <c r="AI105">
        <v>2.1339999999999999</v>
      </c>
      <c r="AJ105">
        <v>2.0499999999999998</v>
      </c>
      <c r="AK105">
        <v>2.11</v>
      </c>
      <c r="AL105">
        <v>2.2490000000000001</v>
      </c>
      <c r="AM105">
        <v>2.4049999999999998</v>
      </c>
      <c r="AN105">
        <v>2.5649999999999999</v>
      </c>
      <c r="AO105">
        <v>2.7509999999999999</v>
      </c>
      <c r="AP105">
        <v>2.968</v>
      </c>
      <c r="AQ105">
        <v>3.2130000000000001</v>
      </c>
      <c r="AR105">
        <v>3.476</v>
      </c>
      <c r="AS105">
        <v>2012</v>
      </c>
    </row>
    <row r="106" spans="1:45" x14ac:dyDescent="0.25">
      <c r="A106" s="6" t="str">
        <f>IFERROR(INDEX(MSCI[[#All],[Regionen A]],MATCH(Raw_data!C106,MSCI[[#All],[Länder]],0)),"Other")</f>
        <v>Other</v>
      </c>
      <c r="B106" s="6" t="str">
        <f>IFERROR(INDEX(MSCI[[#All],[Regionen B]],MATCH(Raw_data!C106,MSCI[[#All],[Länder]],0)),"Other")</f>
        <v>Other</v>
      </c>
      <c r="C106" t="s">
        <v>125</v>
      </c>
      <c r="D106" t="str">
        <f t="shared" si="1"/>
        <v>Other Other</v>
      </c>
      <c r="E106">
        <v>1.6850000000000001</v>
      </c>
      <c r="F106">
        <v>1.393</v>
      </c>
      <c r="G106">
        <v>1.2470000000000001</v>
      </c>
      <c r="H106">
        <v>1.222</v>
      </c>
      <c r="I106">
        <v>1.2170000000000001</v>
      </c>
      <c r="J106">
        <v>1.2270000000000001</v>
      </c>
      <c r="K106">
        <v>1.6950000000000001</v>
      </c>
      <c r="L106">
        <v>1.964</v>
      </c>
      <c r="M106">
        <v>1.9670000000000001</v>
      </c>
      <c r="N106">
        <v>2.0219999999999998</v>
      </c>
      <c r="O106">
        <v>2.7519999999999998</v>
      </c>
      <c r="P106">
        <v>2.7810000000000001</v>
      </c>
      <c r="Q106">
        <v>2.8759999999999999</v>
      </c>
      <c r="R106">
        <v>2.87</v>
      </c>
      <c r="S106">
        <v>2.157</v>
      </c>
      <c r="T106">
        <v>2.8170000000000002</v>
      </c>
      <c r="U106">
        <v>2.88</v>
      </c>
      <c r="V106">
        <v>2.7559999999999998</v>
      </c>
      <c r="W106">
        <v>2.92</v>
      </c>
      <c r="X106">
        <v>2.9380000000000002</v>
      </c>
      <c r="Y106">
        <v>2.6629999999999998</v>
      </c>
      <c r="Z106">
        <v>3.02</v>
      </c>
      <c r="AA106">
        <v>3.2</v>
      </c>
      <c r="AB106">
        <v>4.2300000000000004</v>
      </c>
      <c r="AC106">
        <v>4.9889999999999999</v>
      </c>
      <c r="AD106">
        <v>5.4960000000000004</v>
      </c>
      <c r="AE106">
        <v>6.1280000000000001</v>
      </c>
      <c r="AF106">
        <v>7.1559999999999997</v>
      </c>
      <c r="AG106">
        <v>8.7789999999999999</v>
      </c>
      <c r="AH106">
        <v>8.9879999999999995</v>
      </c>
      <c r="AI106">
        <v>9.4320000000000004</v>
      </c>
      <c r="AJ106">
        <v>10.673</v>
      </c>
      <c r="AK106">
        <v>10.254</v>
      </c>
      <c r="AL106">
        <v>10.882</v>
      </c>
      <c r="AM106">
        <v>12.042999999999999</v>
      </c>
      <c r="AN106">
        <v>13.074</v>
      </c>
      <c r="AO106">
        <v>14.218</v>
      </c>
      <c r="AP106">
        <v>15.477</v>
      </c>
      <c r="AQ106">
        <v>16.898</v>
      </c>
      <c r="AR106">
        <v>18.437999999999999</v>
      </c>
      <c r="AS106">
        <v>2011</v>
      </c>
    </row>
    <row r="107" spans="1:45" x14ac:dyDescent="0.25">
      <c r="A107" s="6" t="str">
        <f>IFERROR(INDEX(MSCI[[#All],[Regionen A]],MATCH(Raw_data!C107,MSCI[[#All],[Länder]],0)),"Other")</f>
        <v>Other</v>
      </c>
      <c r="B107" s="6" t="str">
        <f>IFERROR(INDEX(MSCI[[#All],[Regionen B]],MATCH(Raw_data!C107,MSCI[[#All],[Länder]],0)),"Other")</f>
        <v>Other</v>
      </c>
      <c r="C107" t="s">
        <v>22</v>
      </c>
      <c r="D107" t="str">
        <f t="shared" si="1"/>
        <v>Other Other</v>
      </c>
      <c r="E107" t="s">
        <v>42</v>
      </c>
      <c r="F107" t="s">
        <v>42</v>
      </c>
      <c r="G107" t="s">
        <v>42</v>
      </c>
      <c r="H107" t="s">
        <v>42</v>
      </c>
      <c r="I107" t="s">
        <v>42</v>
      </c>
      <c r="J107" t="s">
        <v>42</v>
      </c>
      <c r="K107" t="s">
        <v>42</v>
      </c>
      <c r="L107" t="s">
        <v>42</v>
      </c>
      <c r="M107" t="s">
        <v>42</v>
      </c>
      <c r="N107" t="s">
        <v>42</v>
      </c>
      <c r="O107" t="s">
        <v>42</v>
      </c>
      <c r="P107" t="s">
        <v>42</v>
      </c>
      <c r="Q107" t="s">
        <v>42</v>
      </c>
      <c r="R107" t="s">
        <v>42</v>
      </c>
      <c r="S107" t="s">
        <v>42</v>
      </c>
      <c r="T107">
        <v>3.734</v>
      </c>
      <c r="U107">
        <v>3.8079999999999998</v>
      </c>
      <c r="V107">
        <v>3.77</v>
      </c>
      <c r="W107">
        <v>3.9529999999999998</v>
      </c>
      <c r="X107">
        <v>4.0549999999999997</v>
      </c>
      <c r="Y107">
        <v>4.0430000000000001</v>
      </c>
      <c r="Z107">
        <v>4.0259999999999998</v>
      </c>
      <c r="AA107">
        <v>4.3949999999999996</v>
      </c>
      <c r="AB107">
        <v>5.2469999999999999</v>
      </c>
      <c r="AC107">
        <v>5.8029999999999999</v>
      </c>
      <c r="AD107">
        <v>6.1390000000000002</v>
      </c>
      <c r="AE107">
        <v>6.5640000000000001</v>
      </c>
      <c r="AF107">
        <v>7.6929999999999996</v>
      </c>
      <c r="AG107">
        <v>8.7759999999999998</v>
      </c>
      <c r="AH107">
        <v>8.2959999999999994</v>
      </c>
      <c r="AI107">
        <v>8.57</v>
      </c>
      <c r="AJ107">
        <v>9.3109999999999999</v>
      </c>
      <c r="AK107">
        <v>8.8870000000000005</v>
      </c>
      <c r="AL107">
        <v>9.6460000000000008</v>
      </c>
      <c r="AM107">
        <v>10.26</v>
      </c>
      <c r="AN107">
        <v>10.605</v>
      </c>
      <c r="AO107">
        <v>11.074</v>
      </c>
      <c r="AP107">
        <v>11.576000000000001</v>
      </c>
      <c r="AQ107">
        <v>12.068</v>
      </c>
      <c r="AR107">
        <v>12.561999999999999</v>
      </c>
      <c r="AS107">
        <v>2013</v>
      </c>
    </row>
    <row r="108" spans="1:45" x14ac:dyDescent="0.25">
      <c r="A108" s="6" t="str">
        <f>IFERROR(INDEX(MSCI[[#All],[Regionen A]],MATCH(Raw_data!C108,MSCI[[#All],[Länder]],0)),"Other")</f>
        <v>Other</v>
      </c>
      <c r="B108" s="6" t="str">
        <f>IFERROR(INDEX(MSCI[[#All],[Regionen B]],MATCH(Raw_data!C108,MSCI[[#All],[Länder]],0)),"Other")</f>
        <v>Other</v>
      </c>
      <c r="C108" t="s">
        <v>126</v>
      </c>
      <c r="D108" t="str">
        <f t="shared" si="1"/>
        <v>Other Other</v>
      </c>
      <c r="E108" t="s">
        <v>42</v>
      </c>
      <c r="F108" t="s">
        <v>42</v>
      </c>
      <c r="G108" t="s">
        <v>42</v>
      </c>
      <c r="H108" t="s">
        <v>42</v>
      </c>
      <c r="I108" t="s">
        <v>42</v>
      </c>
      <c r="J108" t="s">
        <v>42</v>
      </c>
      <c r="K108" t="s">
        <v>42</v>
      </c>
      <c r="L108" t="s">
        <v>42</v>
      </c>
      <c r="M108" t="s">
        <v>42</v>
      </c>
      <c r="N108" t="s">
        <v>42</v>
      </c>
      <c r="O108" t="s">
        <v>42</v>
      </c>
      <c r="P108" t="s">
        <v>42</v>
      </c>
      <c r="Q108" t="s">
        <v>42</v>
      </c>
      <c r="R108" t="s">
        <v>42</v>
      </c>
      <c r="S108" t="s">
        <v>42</v>
      </c>
      <c r="T108" t="s">
        <v>42</v>
      </c>
      <c r="U108" t="s">
        <v>42</v>
      </c>
      <c r="V108">
        <v>0.106</v>
      </c>
      <c r="W108">
        <v>0.109</v>
      </c>
      <c r="X108">
        <v>0.108</v>
      </c>
      <c r="Y108">
        <v>0.111</v>
      </c>
      <c r="Z108">
        <v>0.115</v>
      </c>
      <c r="AA108">
        <v>0.125</v>
      </c>
      <c r="AB108">
        <v>0.127</v>
      </c>
      <c r="AC108">
        <v>0.13100000000000001</v>
      </c>
      <c r="AD108">
        <v>0.13800000000000001</v>
      </c>
      <c r="AE108">
        <v>0.14399999999999999</v>
      </c>
      <c r="AF108">
        <v>0.15</v>
      </c>
      <c r="AG108">
        <v>0.153</v>
      </c>
      <c r="AH108">
        <v>0.152</v>
      </c>
      <c r="AI108">
        <v>0.16300000000000001</v>
      </c>
      <c r="AJ108">
        <v>0.17100000000000001</v>
      </c>
      <c r="AK108">
        <v>0.17199999999999999</v>
      </c>
      <c r="AL108">
        <v>0.17499999999999999</v>
      </c>
      <c r="AM108">
        <v>0.183</v>
      </c>
      <c r="AN108">
        <v>0.188</v>
      </c>
      <c r="AO108">
        <v>0.193</v>
      </c>
      <c r="AP108">
        <v>0.19800000000000001</v>
      </c>
      <c r="AQ108">
        <v>0.20200000000000001</v>
      </c>
      <c r="AR108">
        <v>0.20799999999999999</v>
      </c>
      <c r="AS108">
        <v>2012</v>
      </c>
    </row>
    <row r="109" spans="1:45" x14ac:dyDescent="0.25">
      <c r="A109" s="6" t="str">
        <f>IFERROR(INDEX(MSCI[[#All],[Regionen A]],MATCH(Raw_data!C109,MSCI[[#All],[Länder]],0)),"Other")</f>
        <v>Other</v>
      </c>
      <c r="B109" s="6" t="str">
        <f>IFERROR(INDEX(MSCI[[#All],[Regionen B]],MATCH(Raw_data!C109,MSCI[[#All],[Länder]],0)),"Other")</f>
        <v>Other</v>
      </c>
      <c r="C109" t="s">
        <v>127</v>
      </c>
      <c r="D109" t="str">
        <f t="shared" si="1"/>
        <v>Other Other</v>
      </c>
      <c r="E109" t="s">
        <v>42</v>
      </c>
      <c r="F109" t="s">
        <v>42</v>
      </c>
      <c r="G109" t="s">
        <v>42</v>
      </c>
      <c r="H109" t="s">
        <v>42</v>
      </c>
      <c r="I109" t="s">
        <v>42</v>
      </c>
      <c r="J109" t="s">
        <v>42</v>
      </c>
      <c r="K109" t="s">
        <v>42</v>
      </c>
      <c r="L109" t="s">
        <v>42</v>
      </c>
      <c r="M109" t="s">
        <v>42</v>
      </c>
      <c r="N109" t="s">
        <v>42</v>
      </c>
      <c r="O109">
        <v>1.2130000000000001</v>
      </c>
      <c r="P109">
        <v>1.39</v>
      </c>
      <c r="Q109">
        <v>1.464</v>
      </c>
      <c r="R109">
        <v>1.25</v>
      </c>
      <c r="S109">
        <v>1.3160000000000001</v>
      </c>
      <c r="T109">
        <v>1.415</v>
      </c>
      <c r="U109">
        <v>1.4430000000000001</v>
      </c>
      <c r="V109">
        <v>1.4019999999999999</v>
      </c>
      <c r="W109">
        <v>1.2190000000000001</v>
      </c>
      <c r="X109">
        <v>1.1950000000000001</v>
      </c>
      <c r="Y109">
        <v>1.081</v>
      </c>
      <c r="Z109">
        <v>1.1220000000000001</v>
      </c>
      <c r="AA109">
        <v>1.1499999999999999</v>
      </c>
      <c r="AB109">
        <v>1.2849999999999999</v>
      </c>
      <c r="AC109">
        <v>1.4950000000000001</v>
      </c>
      <c r="AD109">
        <v>1.857</v>
      </c>
      <c r="AE109">
        <v>2.6989999999999998</v>
      </c>
      <c r="AF109">
        <v>2.8159999999999998</v>
      </c>
      <c r="AG109">
        <v>3.51</v>
      </c>
      <c r="AH109">
        <v>3.0329999999999999</v>
      </c>
      <c r="AI109">
        <v>3.52</v>
      </c>
      <c r="AJ109">
        <v>4.1459999999999999</v>
      </c>
      <c r="AK109">
        <v>3.9620000000000002</v>
      </c>
      <c r="AL109">
        <v>4.1909999999999998</v>
      </c>
      <c r="AM109">
        <v>4.2859999999999996</v>
      </c>
      <c r="AN109">
        <v>4.4610000000000003</v>
      </c>
      <c r="AO109">
        <v>4.8259999999999996</v>
      </c>
      <c r="AP109">
        <v>5.3860000000000001</v>
      </c>
      <c r="AQ109">
        <v>6.2279999999999998</v>
      </c>
      <c r="AR109">
        <v>6.5590000000000002</v>
      </c>
      <c r="AS109">
        <v>2009</v>
      </c>
    </row>
    <row r="110" spans="1:45" x14ac:dyDescent="0.25">
      <c r="A110" s="6" t="str">
        <f>IFERROR(INDEX(MSCI[[#All],[Regionen A]],MATCH(Raw_data!C110,MSCI[[#All],[Länder]],0)),"Other")</f>
        <v>Frontier Markets</v>
      </c>
      <c r="B110" s="6" t="str">
        <f>IFERROR(INDEX(MSCI[[#All],[Regionen B]],MATCH(Raw_data!C110,MSCI[[#All],[Länder]],0)),"Other")</f>
        <v>Africa</v>
      </c>
      <c r="C110" t="s">
        <v>128</v>
      </c>
      <c r="D110" t="str">
        <f t="shared" si="1"/>
        <v>Frontier Markets Africa</v>
      </c>
      <c r="E110">
        <v>1.2729999999999999</v>
      </c>
      <c r="F110">
        <v>1.2609999999999999</v>
      </c>
      <c r="G110">
        <v>1.157</v>
      </c>
      <c r="H110">
        <v>1.198</v>
      </c>
      <c r="I110">
        <v>1.1599999999999999</v>
      </c>
      <c r="J110">
        <v>1.0780000000000001</v>
      </c>
      <c r="K110">
        <v>1.3580000000000001</v>
      </c>
      <c r="L110">
        <v>1.8149999999999999</v>
      </c>
      <c r="M110">
        <v>2.2010000000000001</v>
      </c>
      <c r="N110">
        <v>2.302</v>
      </c>
      <c r="O110">
        <v>2.5310000000000001</v>
      </c>
      <c r="P110">
        <v>3.0179999999999998</v>
      </c>
      <c r="Q110">
        <v>3.1829999999999998</v>
      </c>
      <c r="R110">
        <v>3.617</v>
      </c>
      <c r="S110">
        <v>3.6480000000000001</v>
      </c>
      <c r="T110">
        <v>4.218</v>
      </c>
      <c r="U110">
        <v>4.4279999999999999</v>
      </c>
      <c r="V110">
        <v>4.532</v>
      </c>
      <c r="W110">
        <v>4.4089999999999998</v>
      </c>
      <c r="X110">
        <v>4.4489999999999998</v>
      </c>
      <c r="Y110">
        <v>4.6630000000000003</v>
      </c>
      <c r="Z110">
        <v>4.6139999999999999</v>
      </c>
      <c r="AA110">
        <v>4.8410000000000002</v>
      </c>
      <c r="AB110">
        <v>5.8170000000000002</v>
      </c>
      <c r="AC110">
        <v>6.5789999999999997</v>
      </c>
      <c r="AD110">
        <v>6.4889999999999999</v>
      </c>
      <c r="AE110">
        <v>6.7320000000000002</v>
      </c>
      <c r="AF110">
        <v>7.7919999999999998</v>
      </c>
      <c r="AG110">
        <v>9.641</v>
      </c>
      <c r="AH110">
        <v>8.8350000000000009</v>
      </c>
      <c r="AI110">
        <v>9.7059999999999995</v>
      </c>
      <c r="AJ110">
        <v>11.252000000000001</v>
      </c>
      <c r="AK110">
        <v>11.442</v>
      </c>
      <c r="AL110">
        <v>11.936999999999999</v>
      </c>
      <c r="AM110">
        <v>12.72</v>
      </c>
      <c r="AN110">
        <v>13.64</v>
      </c>
      <c r="AO110">
        <v>14.539</v>
      </c>
      <c r="AP110">
        <v>15.555999999999999</v>
      </c>
      <c r="AQ110">
        <v>16.693999999999999</v>
      </c>
      <c r="AR110">
        <v>17.920000000000002</v>
      </c>
      <c r="AS110">
        <v>2013</v>
      </c>
    </row>
    <row r="111" spans="1:45" x14ac:dyDescent="0.25">
      <c r="A111" s="6" t="str">
        <f>IFERROR(INDEX(MSCI[[#All],[Regionen A]],MATCH(Raw_data!C111,MSCI[[#All],[Länder]],0)),"Other")</f>
        <v>Emerging Markets</v>
      </c>
      <c r="B111" s="6" t="str">
        <f>IFERROR(INDEX(MSCI[[#All],[Regionen B]],MATCH(Raw_data!C111,MSCI[[#All],[Länder]],0)),"Other")</f>
        <v>Americas</v>
      </c>
      <c r="C111" t="s">
        <v>129</v>
      </c>
      <c r="D111" t="str">
        <f t="shared" si="1"/>
        <v>Emerging Markets Americas</v>
      </c>
      <c r="E111">
        <v>234.61799999999999</v>
      </c>
      <c r="F111">
        <v>301.32799999999997</v>
      </c>
      <c r="G111">
        <v>218.68</v>
      </c>
      <c r="H111">
        <v>178.28200000000001</v>
      </c>
      <c r="I111">
        <v>210.24600000000001</v>
      </c>
      <c r="J111">
        <v>223.10400000000001</v>
      </c>
      <c r="K111">
        <v>154.47</v>
      </c>
      <c r="L111">
        <v>169.39699999999999</v>
      </c>
      <c r="M111">
        <v>207.23500000000001</v>
      </c>
      <c r="N111">
        <v>252.54900000000001</v>
      </c>
      <c r="O111">
        <v>298.03699999999998</v>
      </c>
      <c r="P111">
        <v>357.29199999999997</v>
      </c>
      <c r="Q111">
        <v>414.34800000000001</v>
      </c>
      <c r="R111">
        <v>504.02199999999999</v>
      </c>
      <c r="S111">
        <v>527.31600000000003</v>
      </c>
      <c r="T111">
        <v>343.81400000000002</v>
      </c>
      <c r="U111">
        <v>397.40199999999999</v>
      </c>
      <c r="V111">
        <v>480.55700000000002</v>
      </c>
      <c r="W111">
        <v>502.029</v>
      </c>
      <c r="X111">
        <v>579.452</v>
      </c>
      <c r="Y111">
        <v>683.65</v>
      </c>
      <c r="Z111">
        <v>724.69100000000003</v>
      </c>
      <c r="AA111">
        <v>741.56299999999999</v>
      </c>
      <c r="AB111">
        <v>713.28300000000002</v>
      </c>
      <c r="AC111">
        <v>770.27</v>
      </c>
      <c r="AD111">
        <v>866.346</v>
      </c>
      <c r="AE111">
        <v>966.86699999999996</v>
      </c>
      <c r="AF111">
        <v>1043.472</v>
      </c>
      <c r="AG111">
        <v>1101.2739999999999</v>
      </c>
      <c r="AH111">
        <v>894.95</v>
      </c>
      <c r="AI111">
        <v>1051.1279999999999</v>
      </c>
      <c r="AJ111">
        <v>1171.1849999999999</v>
      </c>
      <c r="AK111">
        <v>1185.6990000000001</v>
      </c>
      <c r="AL111">
        <v>1260.915</v>
      </c>
      <c r="AM111">
        <v>1295.8599999999999</v>
      </c>
      <c r="AN111">
        <v>1367.3009999999999</v>
      </c>
      <c r="AO111">
        <v>1436.559</v>
      </c>
      <c r="AP111">
        <v>1522.7529999999999</v>
      </c>
      <c r="AQ111">
        <v>1612.788</v>
      </c>
      <c r="AR111">
        <v>1708.3040000000001</v>
      </c>
      <c r="AS111">
        <v>2013</v>
      </c>
    </row>
    <row r="112" spans="1:45" x14ac:dyDescent="0.25">
      <c r="A112" s="6" t="str">
        <f>IFERROR(INDEX(MSCI[[#All],[Regionen A]],MATCH(Raw_data!C112,MSCI[[#All],[Länder]],0)),"Other")</f>
        <v>Other</v>
      </c>
      <c r="B112" s="6" t="str">
        <f>IFERROR(INDEX(MSCI[[#All],[Regionen B]],MATCH(Raw_data!C112,MSCI[[#All],[Länder]],0)),"Other")</f>
        <v>Other</v>
      </c>
      <c r="C112" t="s">
        <v>130</v>
      </c>
      <c r="D112" t="str">
        <f t="shared" si="1"/>
        <v>Other Other</v>
      </c>
      <c r="E112" t="s">
        <v>42</v>
      </c>
      <c r="F112" t="s">
        <v>42</v>
      </c>
      <c r="G112" t="s">
        <v>42</v>
      </c>
      <c r="H112" t="s">
        <v>42</v>
      </c>
      <c r="I112" t="s">
        <v>42</v>
      </c>
      <c r="J112" t="s">
        <v>42</v>
      </c>
      <c r="K112" t="s">
        <v>42</v>
      </c>
      <c r="L112" t="s">
        <v>42</v>
      </c>
      <c r="M112" t="s">
        <v>42</v>
      </c>
      <c r="N112" t="s">
        <v>42</v>
      </c>
      <c r="O112" t="s">
        <v>42</v>
      </c>
      <c r="P112" t="s">
        <v>42</v>
      </c>
      <c r="Q112" t="s">
        <v>42</v>
      </c>
      <c r="R112" t="s">
        <v>42</v>
      </c>
      <c r="S112" t="s">
        <v>42</v>
      </c>
      <c r="T112">
        <v>0.222</v>
      </c>
      <c r="U112">
        <v>0.219</v>
      </c>
      <c r="V112">
        <v>0.20699999999999999</v>
      </c>
      <c r="W112">
        <v>0.22</v>
      </c>
      <c r="X112">
        <v>0.221</v>
      </c>
      <c r="Y112">
        <v>0.23300000000000001</v>
      </c>
      <c r="Z112">
        <v>0.24</v>
      </c>
      <c r="AA112">
        <v>0.24199999999999999</v>
      </c>
      <c r="AB112">
        <v>0.245</v>
      </c>
      <c r="AC112">
        <v>0.24</v>
      </c>
      <c r="AD112">
        <v>0.25</v>
      </c>
      <c r="AE112">
        <v>0.253</v>
      </c>
      <c r="AF112">
        <v>0.25600000000000001</v>
      </c>
      <c r="AG112">
        <v>0.26200000000000001</v>
      </c>
      <c r="AH112">
        <v>0.27700000000000002</v>
      </c>
      <c r="AI112">
        <v>0.29399999999999998</v>
      </c>
      <c r="AJ112">
        <v>0.31</v>
      </c>
      <c r="AK112">
        <v>0.32600000000000001</v>
      </c>
      <c r="AL112">
        <v>0.33300000000000002</v>
      </c>
      <c r="AM112">
        <v>0.33900000000000002</v>
      </c>
      <c r="AN112">
        <v>0.34499999999999997</v>
      </c>
      <c r="AO112">
        <v>0.35199999999999998</v>
      </c>
      <c r="AP112">
        <v>0.36</v>
      </c>
      <c r="AQ112">
        <v>0.36799999999999999</v>
      </c>
      <c r="AR112">
        <v>0.376</v>
      </c>
      <c r="AS112">
        <v>2012</v>
      </c>
    </row>
    <row r="113" spans="1:45" x14ac:dyDescent="0.25">
      <c r="A113" s="6" t="str">
        <f>IFERROR(INDEX(MSCI[[#All],[Regionen A]],MATCH(Raw_data!C113,MSCI[[#All],[Länder]],0)),"Other")</f>
        <v>Other</v>
      </c>
      <c r="B113" s="6" t="str">
        <f>IFERROR(INDEX(MSCI[[#All],[Regionen B]],MATCH(Raw_data!C113,MSCI[[#All],[Länder]],0)),"Other")</f>
        <v>Other</v>
      </c>
      <c r="C113" t="s">
        <v>131</v>
      </c>
      <c r="D113" t="str">
        <f t="shared" si="1"/>
        <v>Other Other</v>
      </c>
      <c r="E113" t="s">
        <v>42</v>
      </c>
      <c r="F113" t="s">
        <v>42</v>
      </c>
      <c r="G113" t="s">
        <v>42</v>
      </c>
      <c r="H113" t="s">
        <v>42</v>
      </c>
      <c r="I113" t="s">
        <v>42</v>
      </c>
      <c r="J113" t="s">
        <v>42</v>
      </c>
      <c r="K113" t="s">
        <v>42</v>
      </c>
      <c r="L113" t="s">
        <v>42</v>
      </c>
      <c r="M113" t="s">
        <v>42</v>
      </c>
      <c r="N113" t="s">
        <v>42</v>
      </c>
      <c r="O113" t="s">
        <v>42</v>
      </c>
      <c r="P113" t="s">
        <v>42</v>
      </c>
      <c r="Q113">
        <v>0.86399999999999999</v>
      </c>
      <c r="R113">
        <v>1.1100000000000001</v>
      </c>
      <c r="S113">
        <v>1.1579999999999999</v>
      </c>
      <c r="T113">
        <v>1.4410000000000001</v>
      </c>
      <c r="U113">
        <v>1.694</v>
      </c>
      <c r="V113">
        <v>1.9279999999999999</v>
      </c>
      <c r="W113">
        <v>1.6970000000000001</v>
      </c>
      <c r="X113">
        <v>1.1719999999999999</v>
      </c>
      <c r="Y113">
        <v>1.3149999999999999</v>
      </c>
      <c r="Z113">
        <v>1.4810000000000001</v>
      </c>
      <c r="AA113">
        <v>1.6619999999999999</v>
      </c>
      <c r="AB113">
        <v>1.9810000000000001</v>
      </c>
      <c r="AC113">
        <v>2.5979999999999999</v>
      </c>
      <c r="AD113">
        <v>2.988</v>
      </c>
      <c r="AE113">
        <v>3.4079999999999999</v>
      </c>
      <c r="AF113">
        <v>4.4009999999999998</v>
      </c>
      <c r="AG113">
        <v>6.0549999999999997</v>
      </c>
      <c r="AH113">
        <v>5.4379999999999997</v>
      </c>
      <c r="AI113">
        <v>5.8129999999999997</v>
      </c>
      <c r="AJ113">
        <v>7.0179999999999998</v>
      </c>
      <c r="AK113">
        <v>7.2830000000000004</v>
      </c>
      <c r="AL113">
        <v>7.9690000000000003</v>
      </c>
      <c r="AM113">
        <v>7.7439999999999998</v>
      </c>
      <c r="AN113">
        <v>8.1140000000000008</v>
      </c>
      <c r="AO113">
        <v>8.6590000000000007</v>
      </c>
      <c r="AP113">
        <v>9.2370000000000001</v>
      </c>
      <c r="AQ113">
        <v>9.8390000000000004</v>
      </c>
      <c r="AR113">
        <v>10.516999999999999</v>
      </c>
      <c r="AS113">
        <v>2013</v>
      </c>
    </row>
    <row r="114" spans="1:45" x14ac:dyDescent="0.25">
      <c r="A114" s="6" t="str">
        <f>IFERROR(INDEX(MSCI[[#All],[Regionen A]],MATCH(Raw_data!C114,MSCI[[#All],[Länder]],0)),"Other")</f>
        <v>Other</v>
      </c>
      <c r="B114" s="6" t="str">
        <f>IFERROR(INDEX(MSCI[[#All],[Regionen B]],MATCH(Raw_data!C114,MSCI[[#All],[Länder]],0)),"Other")</f>
        <v>Other</v>
      </c>
      <c r="C114" t="s">
        <v>132</v>
      </c>
      <c r="D114" t="str">
        <f t="shared" si="1"/>
        <v>Other Other</v>
      </c>
      <c r="E114">
        <v>2.7280000000000002</v>
      </c>
      <c r="F114">
        <v>2.8540000000000001</v>
      </c>
      <c r="G114">
        <v>2.9630000000000001</v>
      </c>
      <c r="H114">
        <v>3.0710000000000002</v>
      </c>
      <c r="I114">
        <v>2.8370000000000002</v>
      </c>
      <c r="J114">
        <v>3.294</v>
      </c>
      <c r="K114">
        <v>3.6360000000000001</v>
      </c>
      <c r="L114">
        <v>4.0860000000000003</v>
      </c>
      <c r="M114">
        <v>4.1040000000000001</v>
      </c>
      <c r="N114">
        <v>4.2750000000000004</v>
      </c>
      <c r="O114">
        <v>2.6779999999999999</v>
      </c>
      <c r="P114">
        <v>2.8210000000000002</v>
      </c>
      <c r="Q114">
        <v>1.5660000000000001</v>
      </c>
      <c r="R114">
        <v>0.77200000000000002</v>
      </c>
      <c r="S114">
        <v>0.92600000000000005</v>
      </c>
      <c r="T114">
        <v>1.452</v>
      </c>
      <c r="U114">
        <v>1.3460000000000001</v>
      </c>
      <c r="V114">
        <v>1.181</v>
      </c>
      <c r="W114">
        <v>1.1240000000000001</v>
      </c>
      <c r="X114">
        <v>1.0569999999999999</v>
      </c>
      <c r="Y114">
        <v>1.137</v>
      </c>
      <c r="Z114">
        <v>1.268</v>
      </c>
      <c r="AA114">
        <v>1.397</v>
      </c>
      <c r="AB114">
        <v>1.595</v>
      </c>
      <c r="AC114">
        <v>1.99</v>
      </c>
      <c r="AD114">
        <v>2.524</v>
      </c>
      <c r="AE114">
        <v>3.4209999999999998</v>
      </c>
      <c r="AF114">
        <v>4.2350000000000003</v>
      </c>
      <c r="AG114">
        <v>5.6070000000000002</v>
      </c>
      <c r="AH114">
        <v>4.5839999999999996</v>
      </c>
      <c r="AI114">
        <v>6.1970000000000001</v>
      </c>
      <c r="AJ114">
        <v>8.7609999999999992</v>
      </c>
      <c r="AK114">
        <v>10.321999999999999</v>
      </c>
      <c r="AL114">
        <v>11.516</v>
      </c>
      <c r="AM114">
        <v>11.725</v>
      </c>
      <c r="AN114">
        <v>12.222</v>
      </c>
      <c r="AO114">
        <v>12.976000000000001</v>
      </c>
      <c r="AP114">
        <v>14.111000000000001</v>
      </c>
      <c r="AQ114">
        <v>15.287000000000001</v>
      </c>
      <c r="AR114">
        <v>16.399000000000001</v>
      </c>
      <c r="AS114">
        <v>2013</v>
      </c>
    </row>
    <row r="115" spans="1:45" x14ac:dyDescent="0.25">
      <c r="A115" s="6" t="str">
        <f>IFERROR(INDEX(MSCI[[#All],[Regionen A]],MATCH(Raw_data!C115,MSCI[[#All],[Länder]],0)),"Other")</f>
        <v>Other</v>
      </c>
      <c r="B115" s="6" t="str">
        <f>IFERROR(INDEX(MSCI[[#All],[Regionen B]],MATCH(Raw_data!C115,MSCI[[#All],[Länder]],0)),"Other")</f>
        <v>Other</v>
      </c>
      <c r="C115" t="s">
        <v>133</v>
      </c>
      <c r="D115" t="str">
        <f t="shared" si="1"/>
        <v>Other Other</v>
      </c>
      <c r="E115" t="s">
        <v>42</v>
      </c>
      <c r="F115" t="s">
        <v>42</v>
      </c>
      <c r="G115" t="s">
        <v>42</v>
      </c>
      <c r="H115" t="s">
        <v>42</v>
      </c>
      <c r="I115" t="s">
        <v>42</v>
      </c>
      <c r="J115" t="s">
        <v>42</v>
      </c>
      <c r="K115" t="s">
        <v>42</v>
      </c>
      <c r="L115" t="s">
        <v>42</v>
      </c>
      <c r="M115" t="s">
        <v>42</v>
      </c>
      <c r="N115" t="s">
        <v>42</v>
      </c>
      <c r="O115" t="s">
        <v>42</v>
      </c>
      <c r="P115" t="s">
        <v>42</v>
      </c>
      <c r="Q115" t="s">
        <v>42</v>
      </c>
      <c r="R115" t="s">
        <v>42</v>
      </c>
      <c r="S115" t="s">
        <v>42</v>
      </c>
      <c r="T115" t="s">
        <v>42</v>
      </c>
      <c r="U115" t="s">
        <v>42</v>
      </c>
      <c r="V115" t="s">
        <v>42</v>
      </c>
      <c r="W115" t="s">
        <v>42</v>
      </c>
      <c r="X115" t="s">
        <v>42</v>
      </c>
      <c r="Y115" t="s">
        <v>42</v>
      </c>
      <c r="Z115">
        <v>1.1599999999999999</v>
      </c>
      <c r="AA115">
        <v>1.2849999999999999</v>
      </c>
      <c r="AB115">
        <v>1.708</v>
      </c>
      <c r="AC115">
        <v>2.0760000000000001</v>
      </c>
      <c r="AD115">
        <v>2.2610000000000001</v>
      </c>
      <c r="AE115">
        <v>2.698</v>
      </c>
      <c r="AF115">
        <v>3.6739999999999999</v>
      </c>
      <c r="AG115">
        <v>4.5410000000000004</v>
      </c>
      <c r="AH115">
        <v>4.1520000000000001</v>
      </c>
      <c r="AI115">
        <v>4.1180000000000003</v>
      </c>
      <c r="AJ115">
        <v>4.5</v>
      </c>
      <c r="AK115">
        <v>4.048</v>
      </c>
      <c r="AL115">
        <v>4.431</v>
      </c>
      <c r="AM115">
        <v>4.66</v>
      </c>
      <c r="AN115">
        <v>4.9530000000000003</v>
      </c>
      <c r="AO115">
        <v>5.2279999999999998</v>
      </c>
      <c r="AP115">
        <v>5.5529999999999999</v>
      </c>
      <c r="AQ115">
        <v>5.9219999999999997</v>
      </c>
      <c r="AR115">
        <v>6.2930000000000001</v>
      </c>
      <c r="AS115">
        <v>2011</v>
      </c>
    </row>
    <row r="116" spans="1:45" x14ac:dyDescent="0.25">
      <c r="A116" s="6" t="str">
        <f>IFERROR(INDEX(MSCI[[#All],[Regionen A]],MATCH(Raw_data!C116,MSCI[[#All],[Länder]],0)),"Other")</f>
        <v>Frontier Markets</v>
      </c>
      <c r="B116" s="6" t="str">
        <f>IFERROR(INDEX(MSCI[[#All],[Regionen B]],MATCH(Raw_data!C116,MSCI[[#All],[Länder]],0)),"Other")</f>
        <v>Africa</v>
      </c>
      <c r="C116" t="s">
        <v>134</v>
      </c>
      <c r="D116" t="str">
        <f t="shared" si="1"/>
        <v>Frontier Markets Africa</v>
      </c>
      <c r="E116">
        <v>21.021000000000001</v>
      </c>
      <c r="F116">
        <v>17.067</v>
      </c>
      <c r="G116">
        <v>17.227</v>
      </c>
      <c r="H116">
        <v>15.571999999999999</v>
      </c>
      <c r="I116">
        <v>14.242000000000001</v>
      </c>
      <c r="J116">
        <v>14.375</v>
      </c>
      <c r="K116">
        <v>18.981999999999999</v>
      </c>
      <c r="L116">
        <v>20.937999999999999</v>
      </c>
      <c r="M116">
        <v>24.794</v>
      </c>
      <c r="N116">
        <v>25.518999999999998</v>
      </c>
      <c r="O116">
        <v>28.838999999999999</v>
      </c>
      <c r="P116">
        <v>31.013999999999999</v>
      </c>
      <c r="Q116">
        <v>32.042999999999999</v>
      </c>
      <c r="R116">
        <v>30.138000000000002</v>
      </c>
      <c r="S116">
        <v>34.085999999999999</v>
      </c>
      <c r="T116">
        <v>37.183</v>
      </c>
      <c r="U116">
        <v>41.384</v>
      </c>
      <c r="V116">
        <v>37.262999999999998</v>
      </c>
      <c r="W116">
        <v>40.021999999999998</v>
      </c>
      <c r="X116">
        <v>39.734000000000002</v>
      </c>
      <c r="Y116">
        <v>37.021999999999998</v>
      </c>
      <c r="Z116">
        <v>37.725000000000001</v>
      </c>
      <c r="AA116">
        <v>40.417999999999999</v>
      </c>
      <c r="AB116">
        <v>49.823</v>
      </c>
      <c r="AC116">
        <v>56.948</v>
      </c>
      <c r="AD116">
        <v>59.524000000000001</v>
      </c>
      <c r="AE116">
        <v>65.64</v>
      </c>
      <c r="AF116">
        <v>75.222999999999999</v>
      </c>
      <c r="AG116">
        <v>88.879000000000005</v>
      </c>
      <c r="AH116">
        <v>90.906999999999996</v>
      </c>
      <c r="AI116">
        <v>90.771000000000001</v>
      </c>
      <c r="AJ116">
        <v>99.210999999999999</v>
      </c>
      <c r="AK116">
        <v>95.903000000000006</v>
      </c>
      <c r="AL116">
        <v>103.824</v>
      </c>
      <c r="AM116">
        <v>112.55200000000001</v>
      </c>
      <c r="AN116">
        <v>121.88500000000001</v>
      </c>
      <c r="AO116">
        <v>131.797</v>
      </c>
      <c r="AP116">
        <v>141.84200000000001</v>
      </c>
      <c r="AQ116">
        <v>152.77000000000001</v>
      </c>
      <c r="AR116">
        <v>164.535</v>
      </c>
      <c r="AS116">
        <v>2013</v>
      </c>
    </row>
    <row r="117" spans="1:45" x14ac:dyDescent="0.25">
      <c r="A117" s="6" t="str">
        <f>IFERROR(INDEX(MSCI[[#All],[Regionen A]],MATCH(Raw_data!C117,MSCI[[#All],[Länder]],0)),"Other")</f>
        <v>Other</v>
      </c>
      <c r="B117" s="6" t="str">
        <f>IFERROR(INDEX(MSCI[[#All],[Regionen B]],MATCH(Raw_data!C117,MSCI[[#All],[Länder]],0)),"Other")</f>
        <v>Other</v>
      </c>
      <c r="C117" t="s">
        <v>135</v>
      </c>
      <c r="D117" t="str">
        <f t="shared" si="1"/>
        <v>Other Other</v>
      </c>
      <c r="E117">
        <v>4.6150000000000002</v>
      </c>
      <c r="F117">
        <v>3.585</v>
      </c>
      <c r="G117">
        <v>3.6619999999999999</v>
      </c>
      <c r="H117">
        <v>3.28</v>
      </c>
      <c r="I117">
        <v>3.4169999999999998</v>
      </c>
      <c r="J117">
        <v>4.516</v>
      </c>
      <c r="K117">
        <v>5.3010000000000002</v>
      </c>
      <c r="L117">
        <v>2.395</v>
      </c>
      <c r="M117">
        <v>2.105</v>
      </c>
      <c r="N117">
        <v>2.1989999999999998</v>
      </c>
      <c r="O117">
        <v>3.5289999999999999</v>
      </c>
      <c r="P117">
        <v>2.7490000000000001</v>
      </c>
      <c r="Q117">
        <v>1.923</v>
      </c>
      <c r="R117">
        <v>1.9630000000000001</v>
      </c>
      <c r="S117">
        <v>2.206</v>
      </c>
      <c r="T117">
        <v>2.2919999999999998</v>
      </c>
      <c r="U117">
        <v>3.242</v>
      </c>
      <c r="V117">
        <v>3.8090000000000002</v>
      </c>
      <c r="W117">
        <v>4.3330000000000002</v>
      </c>
      <c r="X117">
        <v>4.5670000000000002</v>
      </c>
      <c r="Y117">
        <v>4.1829999999999998</v>
      </c>
      <c r="Z117">
        <v>4.0739999999999998</v>
      </c>
      <c r="AA117">
        <v>4.2039999999999997</v>
      </c>
      <c r="AB117">
        <v>4.6660000000000004</v>
      </c>
      <c r="AC117">
        <v>5.6980000000000004</v>
      </c>
      <c r="AD117">
        <v>6.5789999999999997</v>
      </c>
      <c r="AE117">
        <v>7.2149999999999999</v>
      </c>
      <c r="AF117">
        <v>8.1210000000000004</v>
      </c>
      <c r="AG117">
        <v>9.9429999999999996</v>
      </c>
      <c r="AH117">
        <v>9.9670000000000005</v>
      </c>
      <c r="AI117">
        <v>9.5510000000000002</v>
      </c>
      <c r="AJ117">
        <v>12.548</v>
      </c>
      <c r="AK117">
        <v>14.294</v>
      </c>
      <c r="AL117">
        <v>15.311</v>
      </c>
      <c r="AM117">
        <v>16.59</v>
      </c>
      <c r="AN117">
        <v>18.594999999999999</v>
      </c>
      <c r="AO117">
        <v>20.684000000000001</v>
      </c>
      <c r="AP117">
        <v>23.068999999999999</v>
      </c>
      <c r="AQ117">
        <v>25.765000000000001</v>
      </c>
      <c r="AR117">
        <v>28.698</v>
      </c>
      <c r="AS117">
        <v>2013</v>
      </c>
    </row>
    <row r="118" spans="1:45" x14ac:dyDescent="0.25">
      <c r="A118" s="6" t="str">
        <f>IFERROR(INDEX(MSCI[[#All],[Regionen A]],MATCH(Raw_data!C118,MSCI[[#All],[Länder]],0)),"Other")</f>
        <v>Other</v>
      </c>
      <c r="B118" s="6" t="str">
        <f>IFERROR(INDEX(MSCI[[#All],[Regionen B]],MATCH(Raw_data!C118,MSCI[[#All],[Länder]],0)),"Other")</f>
        <v>Other</v>
      </c>
      <c r="C118" t="s">
        <v>136</v>
      </c>
      <c r="D118" t="str">
        <f t="shared" si="1"/>
        <v>Other Other</v>
      </c>
      <c r="E118" t="s">
        <v>42</v>
      </c>
      <c r="F118" t="s">
        <v>42</v>
      </c>
      <c r="G118" t="s">
        <v>42</v>
      </c>
      <c r="H118" t="s">
        <v>42</v>
      </c>
      <c r="I118" t="s">
        <v>42</v>
      </c>
      <c r="J118" t="s">
        <v>42</v>
      </c>
      <c r="K118" t="s">
        <v>42</v>
      </c>
      <c r="L118" t="s">
        <v>42</v>
      </c>
      <c r="M118" t="s">
        <v>42</v>
      </c>
      <c r="N118" t="s">
        <v>42</v>
      </c>
      <c r="O118" t="s">
        <v>42</v>
      </c>
      <c r="P118" t="s">
        <v>42</v>
      </c>
      <c r="Q118" t="s">
        <v>42</v>
      </c>
      <c r="R118" t="s">
        <v>42</v>
      </c>
      <c r="S118" t="s">
        <v>42</v>
      </c>
      <c r="T118" t="s">
        <v>42</v>
      </c>
      <c r="U118" t="s">
        <v>42</v>
      </c>
      <c r="V118" t="s">
        <v>42</v>
      </c>
      <c r="W118">
        <v>7.4539999999999997</v>
      </c>
      <c r="X118">
        <v>9.7940000000000005</v>
      </c>
      <c r="Y118">
        <v>10.276999999999999</v>
      </c>
      <c r="Z118">
        <v>7.4749999999999996</v>
      </c>
      <c r="AA118">
        <v>7.8209999999999997</v>
      </c>
      <c r="AB118">
        <v>12.079000000000001</v>
      </c>
      <c r="AC118">
        <v>12.195</v>
      </c>
      <c r="AD118">
        <v>13.833</v>
      </c>
      <c r="AE118">
        <v>16.736000000000001</v>
      </c>
      <c r="AF118">
        <v>23.291</v>
      </c>
      <c r="AG118">
        <v>34.549999999999997</v>
      </c>
      <c r="AH118">
        <v>38.064999999999998</v>
      </c>
      <c r="AI118">
        <v>49.628</v>
      </c>
      <c r="AJ118">
        <v>56.17</v>
      </c>
      <c r="AK118">
        <v>55.759</v>
      </c>
      <c r="AL118">
        <v>56.759</v>
      </c>
      <c r="AM118">
        <v>65.290999999999997</v>
      </c>
      <c r="AN118">
        <v>73.62</v>
      </c>
      <c r="AO118">
        <v>82.168000000000006</v>
      </c>
      <c r="AP118">
        <v>91.391999999999996</v>
      </c>
      <c r="AQ118">
        <v>101.459</v>
      </c>
      <c r="AR118">
        <v>111.94199999999999</v>
      </c>
      <c r="AS118">
        <v>2012</v>
      </c>
    </row>
    <row r="119" spans="1:45" x14ac:dyDescent="0.25">
      <c r="A119" s="6" t="str">
        <f>IFERROR(INDEX(MSCI[[#All],[Regionen A]],MATCH(Raw_data!C119,MSCI[[#All],[Länder]],0)),"Other")</f>
        <v>Other</v>
      </c>
      <c r="B119" s="6" t="str">
        <f>IFERROR(INDEX(MSCI[[#All],[Regionen B]],MATCH(Raw_data!C119,MSCI[[#All],[Länder]],0)),"Other")</f>
        <v>Other</v>
      </c>
      <c r="C119" t="s">
        <v>137</v>
      </c>
      <c r="D119" t="str">
        <f t="shared" si="1"/>
        <v>Other Other</v>
      </c>
      <c r="E119" t="s">
        <v>42</v>
      </c>
      <c r="F119" t="s">
        <v>42</v>
      </c>
      <c r="G119" t="s">
        <v>42</v>
      </c>
      <c r="H119" t="s">
        <v>42</v>
      </c>
      <c r="I119" t="s">
        <v>42</v>
      </c>
      <c r="J119" t="s">
        <v>42</v>
      </c>
      <c r="K119" t="s">
        <v>42</v>
      </c>
      <c r="L119" t="s">
        <v>42</v>
      </c>
      <c r="M119" t="s">
        <v>42</v>
      </c>
      <c r="N119" t="s">
        <v>42</v>
      </c>
      <c r="O119">
        <v>2.8380000000000001</v>
      </c>
      <c r="P119">
        <v>2.8540000000000001</v>
      </c>
      <c r="Q119">
        <v>3.0139999999999998</v>
      </c>
      <c r="R119">
        <v>2.891</v>
      </c>
      <c r="S119">
        <v>3.254</v>
      </c>
      <c r="T119">
        <v>3.5030000000000001</v>
      </c>
      <c r="U119">
        <v>3.4940000000000002</v>
      </c>
      <c r="V119">
        <v>3.6360000000000001</v>
      </c>
      <c r="W119">
        <v>3.3969999999999998</v>
      </c>
      <c r="X119">
        <v>3.3839999999999999</v>
      </c>
      <c r="Y119">
        <v>3.911</v>
      </c>
      <c r="Z119">
        <v>3.55</v>
      </c>
      <c r="AA119">
        <v>3.3690000000000002</v>
      </c>
      <c r="AB119">
        <v>4.9320000000000004</v>
      </c>
      <c r="AC119">
        <v>6.617</v>
      </c>
      <c r="AD119">
        <v>7.258</v>
      </c>
      <c r="AE119">
        <v>7.9779999999999998</v>
      </c>
      <c r="AF119">
        <v>8.8119999999999994</v>
      </c>
      <c r="AG119">
        <v>8.83</v>
      </c>
      <c r="AH119">
        <v>8.859</v>
      </c>
      <c r="AI119">
        <v>11.052</v>
      </c>
      <c r="AJ119">
        <v>12.794</v>
      </c>
      <c r="AK119">
        <v>13.071999999999999</v>
      </c>
      <c r="AL119">
        <v>12.250999999999999</v>
      </c>
      <c r="AM119">
        <v>11.981999999999999</v>
      </c>
      <c r="AN119">
        <v>13.07</v>
      </c>
      <c r="AO119">
        <v>13.968</v>
      </c>
      <c r="AP119">
        <v>15.01</v>
      </c>
      <c r="AQ119">
        <v>16.164000000000001</v>
      </c>
      <c r="AR119">
        <v>17.420000000000002</v>
      </c>
      <c r="AS119">
        <v>2011</v>
      </c>
    </row>
    <row r="120" spans="1:45" x14ac:dyDescent="0.25">
      <c r="A120" s="6" t="str">
        <f>IFERROR(INDEX(MSCI[[#All],[Regionen A]],MATCH(Raw_data!C120,MSCI[[#All],[Länder]],0)),"Other")</f>
        <v>Other</v>
      </c>
      <c r="B120" s="6" t="str">
        <f>IFERROR(INDEX(MSCI[[#All],[Regionen B]],MATCH(Raw_data!C120,MSCI[[#All],[Länder]],0)),"Other")</f>
        <v>Other</v>
      </c>
      <c r="C120" t="s">
        <v>138</v>
      </c>
      <c r="D120" t="str">
        <f t="shared" si="1"/>
        <v>Other Other</v>
      </c>
      <c r="E120">
        <v>1.98</v>
      </c>
      <c r="F120">
        <v>2.3149999999999999</v>
      </c>
      <c r="G120">
        <v>2.34</v>
      </c>
      <c r="H120">
        <v>2.56</v>
      </c>
      <c r="I120">
        <v>2.7080000000000002</v>
      </c>
      <c r="J120">
        <v>2.8119999999999998</v>
      </c>
      <c r="K120">
        <v>3.06</v>
      </c>
      <c r="L120">
        <v>3.1749999999999998</v>
      </c>
      <c r="M120">
        <v>3.7429999999999999</v>
      </c>
      <c r="N120">
        <v>3.7839999999999998</v>
      </c>
      <c r="O120">
        <v>3.8940000000000001</v>
      </c>
      <c r="P120">
        <v>4.2610000000000001</v>
      </c>
      <c r="Q120">
        <v>3.8719999999999999</v>
      </c>
      <c r="R120">
        <v>4.1580000000000004</v>
      </c>
      <c r="S120">
        <v>4.3440000000000003</v>
      </c>
      <c r="T120">
        <v>4.7160000000000002</v>
      </c>
      <c r="U120">
        <v>4.8609999999999998</v>
      </c>
      <c r="V120">
        <v>5.2839999999999998</v>
      </c>
      <c r="W120">
        <v>5.2530000000000001</v>
      </c>
      <c r="X120">
        <v>5.4039999999999999</v>
      </c>
      <c r="Y120">
        <v>5.7309999999999999</v>
      </c>
      <c r="Z120">
        <v>5.891</v>
      </c>
      <c r="AA120">
        <v>5.976</v>
      </c>
      <c r="AB120">
        <v>6.3280000000000003</v>
      </c>
      <c r="AC120">
        <v>7.274</v>
      </c>
      <c r="AD120">
        <v>8.18</v>
      </c>
      <c r="AE120">
        <v>9.0440000000000005</v>
      </c>
      <c r="AF120">
        <v>10.324999999999999</v>
      </c>
      <c r="AG120">
        <v>12.545</v>
      </c>
      <c r="AH120">
        <v>12.855</v>
      </c>
      <c r="AI120">
        <v>16.001999999999999</v>
      </c>
      <c r="AJ120">
        <v>19.010999999999999</v>
      </c>
      <c r="AK120">
        <v>18.852</v>
      </c>
      <c r="AL120">
        <v>19.242999999999999</v>
      </c>
      <c r="AM120">
        <v>19.637</v>
      </c>
      <c r="AN120">
        <v>21.234000000000002</v>
      </c>
      <c r="AO120">
        <v>22.89</v>
      </c>
      <c r="AP120">
        <v>24.530999999999999</v>
      </c>
      <c r="AQ120">
        <v>26.341000000000001</v>
      </c>
      <c r="AR120">
        <v>28.085999999999999</v>
      </c>
      <c r="AS120">
        <v>2014</v>
      </c>
    </row>
    <row r="121" spans="1:45" x14ac:dyDescent="0.25">
      <c r="A121" s="6" t="str">
        <f>IFERROR(INDEX(MSCI[[#All],[Regionen A]],MATCH(Raw_data!C121,MSCI[[#All],[Länder]],0)),"Other")</f>
        <v>Developed Markets</v>
      </c>
      <c r="B121" s="6" t="str">
        <f>IFERROR(INDEX(MSCI[[#All],[Regionen B]],MATCH(Raw_data!C121,MSCI[[#All],[Länder]],0)),"Other")</f>
        <v>Europe &amp; Middle East</v>
      </c>
      <c r="C121" t="s">
        <v>23</v>
      </c>
      <c r="D121" t="str">
        <f t="shared" si="1"/>
        <v>Developed Markets Europe &amp; Middle East</v>
      </c>
      <c r="E121">
        <v>188.024</v>
      </c>
      <c r="F121">
        <v>158.643</v>
      </c>
      <c r="G121">
        <v>153.69800000000001</v>
      </c>
      <c r="H121">
        <v>149.63900000000001</v>
      </c>
      <c r="I121">
        <v>139.28100000000001</v>
      </c>
      <c r="J121">
        <v>141.30799999999999</v>
      </c>
      <c r="K121">
        <v>196.93600000000001</v>
      </c>
      <c r="L121">
        <v>241.215</v>
      </c>
      <c r="M121">
        <v>257.97300000000001</v>
      </c>
      <c r="N121">
        <v>254.18799999999999</v>
      </c>
      <c r="O121">
        <v>313.63099999999997</v>
      </c>
      <c r="P121">
        <v>323.04300000000001</v>
      </c>
      <c r="Q121">
        <v>357.53800000000001</v>
      </c>
      <c r="R121">
        <v>347.70299999999997</v>
      </c>
      <c r="S121">
        <v>373.49</v>
      </c>
      <c r="T121">
        <v>444.96899999999999</v>
      </c>
      <c r="U121">
        <v>443.65499999999997</v>
      </c>
      <c r="V121">
        <v>410.661</v>
      </c>
      <c r="W121">
        <v>427.83800000000002</v>
      </c>
      <c r="X121">
        <v>437.17</v>
      </c>
      <c r="Y121">
        <v>409.803</v>
      </c>
      <c r="Z121">
        <v>426.45699999999999</v>
      </c>
      <c r="AA121">
        <v>466.12299999999999</v>
      </c>
      <c r="AB121">
        <v>572.01</v>
      </c>
      <c r="AC121">
        <v>646.91899999999998</v>
      </c>
      <c r="AD121">
        <v>673.52499999999998</v>
      </c>
      <c r="AE121">
        <v>720.04399999999998</v>
      </c>
      <c r="AF121">
        <v>834.346</v>
      </c>
      <c r="AG121">
        <v>935.70699999999999</v>
      </c>
      <c r="AH121">
        <v>860.26099999999997</v>
      </c>
      <c r="AI121">
        <v>837.94899999999996</v>
      </c>
      <c r="AJ121">
        <v>894.57600000000002</v>
      </c>
      <c r="AK121">
        <v>823.59500000000003</v>
      </c>
      <c r="AL121">
        <v>853.80600000000004</v>
      </c>
      <c r="AM121">
        <v>880.39400000000001</v>
      </c>
      <c r="AN121">
        <v>891.54899999999998</v>
      </c>
      <c r="AO121">
        <v>918.08500000000004</v>
      </c>
      <c r="AP121">
        <v>951.24800000000005</v>
      </c>
      <c r="AQ121">
        <v>986.36699999999996</v>
      </c>
      <c r="AR121">
        <v>1024.8710000000001</v>
      </c>
      <c r="AS121">
        <v>2013</v>
      </c>
    </row>
    <row r="122" spans="1:45" x14ac:dyDescent="0.25">
      <c r="A122" s="6" t="str">
        <f>IFERROR(INDEX(MSCI[[#All],[Regionen A]],MATCH(Raw_data!C122,MSCI[[#All],[Länder]],0)),"Other")</f>
        <v>Developed Markets</v>
      </c>
      <c r="B122" s="6" t="str">
        <f>IFERROR(INDEX(MSCI[[#All],[Regionen B]],MATCH(Raw_data!C122,MSCI[[#All],[Länder]],0)),"Other")</f>
        <v>Pacific</v>
      </c>
      <c r="C122" t="s">
        <v>24</v>
      </c>
      <c r="D122" t="str">
        <f t="shared" si="1"/>
        <v>Developed Markets Pacific</v>
      </c>
      <c r="E122">
        <v>22.382999999999999</v>
      </c>
      <c r="F122">
        <v>23.297000000000001</v>
      </c>
      <c r="G122">
        <v>23.064</v>
      </c>
      <c r="H122">
        <v>22.317</v>
      </c>
      <c r="I122">
        <v>22.210999999999999</v>
      </c>
      <c r="J122">
        <v>22.379000000000001</v>
      </c>
      <c r="K122">
        <v>27.231999999999999</v>
      </c>
      <c r="L122">
        <v>36.704999999999998</v>
      </c>
      <c r="M122">
        <v>45.162999999999997</v>
      </c>
      <c r="N122">
        <v>43.664000000000001</v>
      </c>
      <c r="O122">
        <v>45.323999999999998</v>
      </c>
      <c r="P122">
        <v>43.197000000000003</v>
      </c>
      <c r="Q122">
        <v>41.2</v>
      </c>
      <c r="R122">
        <v>44.390999999999998</v>
      </c>
      <c r="S122">
        <v>52.365000000000002</v>
      </c>
      <c r="T122">
        <v>61.704000000000001</v>
      </c>
      <c r="U122">
        <v>68.546000000000006</v>
      </c>
      <c r="V122">
        <v>68.290999999999997</v>
      </c>
      <c r="W122">
        <v>56.173999999999999</v>
      </c>
      <c r="X122">
        <v>58.289000000000001</v>
      </c>
      <c r="Y122">
        <v>53.518999999999998</v>
      </c>
      <c r="Z122">
        <v>52.529000000000003</v>
      </c>
      <c r="AA122">
        <v>61.459000000000003</v>
      </c>
      <c r="AB122">
        <v>81.646000000000001</v>
      </c>
      <c r="AC122">
        <v>100.702</v>
      </c>
      <c r="AD122">
        <v>112.309</v>
      </c>
      <c r="AE122">
        <v>108.589</v>
      </c>
      <c r="AF122">
        <v>132.90600000000001</v>
      </c>
      <c r="AG122">
        <v>132.73699999999999</v>
      </c>
      <c r="AH122">
        <v>119.465</v>
      </c>
      <c r="AI122">
        <v>142.292</v>
      </c>
      <c r="AJ122">
        <v>162.66900000000001</v>
      </c>
      <c r="AK122">
        <v>170.369</v>
      </c>
      <c r="AL122">
        <v>181.57400000000001</v>
      </c>
      <c r="AM122">
        <v>201.02799999999999</v>
      </c>
      <c r="AN122">
        <v>211.37100000000001</v>
      </c>
      <c r="AO122">
        <v>220.20400000000001</v>
      </c>
      <c r="AP122">
        <v>229.47399999999999</v>
      </c>
      <c r="AQ122">
        <v>241.107</v>
      </c>
      <c r="AR122">
        <v>252.41</v>
      </c>
      <c r="AS122">
        <v>2013</v>
      </c>
    </row>
    <row r="123" spans="1:45" x14ac:dyDescent="0.25">
      <c r="A123" s="6" t="str">
        <f>IFERROR(INDEX(MSCI[[#All],[Regionen A]],MATCH(Raw_data!C123,MSCI[[#All],[Länder]],0)),"Other")</f>
        <v>Other</v>
      </c>
      <c r="B123" s="6" t="str">
        <f>IFERROR(INDEX(MSCI[[#All],[Regionen B]],MATCH(Raw_data!C123,MSCI[[#All],[Länder]],0)),"Other")</f>
        <v>Other</v>
      </c>
      <c r="C123" t="s">
        <v>139</v>
      </c>
      <c r="D123" t="str">
        <f t="shared" si="1"/>
        <v>Other Other</v>
      </c>
      <c r="E123">
        <v>1.8320000000000001</v>
      </c>
      <c r="F123">
        <v>2.1560000000000001</v>
      </c>
      <c r="G123">
        <v>2.4969999999999999</v>
      </c>
      <c r="H123">
        <v>2.9</v>
      </c>
      <c r="I123">
        <v>3.9660000000000002</v>
      </c>
      <c r="J123">
        <v>3.8540000000000001</v>
      </c>
      <c r="K123">
        <v>5.8</v>
      </c>
      <c r="L123">
        <v>3.4089999999999998</v>
      </c>
      <c r="M123">
        <v>1.4990000000000001</v>
      </c>
      <c r="N123">
        <v>2.0819999999999999</v>
      </c>
      <c r="O123">
        <v>0.51900000000000002</v>
      </c>
      <c r="P123">
        <v>3.6779999999999999</v>
      </c>
      <c r="Q123">
        <v>3.8940000000000001</v>
      </c>
      <c r="R123">
        <v>3.726</v>
      </c>
      <c r="S123">
        <v>3.8610000000000002</v>
      </c>
      <c r="T123">
        <v>4.1399999999999997</v>
      </c>
      <c r="U123">
        <v>4.3079999999999998</v>
      </c>
      <c r="V123">
        <v>4.3899999999999997</v>
      </c>
      <c r="W123">
        <v>4.6349999999999998</v>
      </c>
      <c r="X123">
        <v>4.8559999999999999</v>
      </c>
      <c r="Y123">
        <v>5.109</v>
      </c>
      <c r="Z123">
        <v>5.335</v>
      </c>
      <c r="AA123">
        <v>5.2240000000000002</v>
      </c>
      <c r="AB123">
        <v>5.3220000000000001</v>
      </c>
      <c r="AC123">
        <v>5.7930000000000001</v>
      </c>
      <c r="AD123">
        <v>6.3209999999999997</v>
      </c>
      <c r="AE123">
        <v>6.7859999999999996</v>
      </c>
      <c r="AF123">
        <v>7.4580000000000002</v>
      </c>
      <c r="AG123">
        <v>8.4909999999999997</v>
      </c>
      <c r="AH123">
        <v>8.3789999999999996</v>
      </c>
      <c r="AI123">
        <v>8.9380000000000006</v>
      </c>
      <c r="AJ123">
        <v>9.8989999999999991</v>
      </c>
      <c r="AK123">
        <v>10.645</v>
      </c>
      <c r="AL123">
        <v>11.256</v>
      </c>
      <c r="AM123">
        <v>11.847</v>
      </c>
      <c r="AN123">
        <v>12.279</v>
      </c>
      <c r="AO123">
        <v>13.013</v>
      </c>
      <c r="AP123">
        <v>13.791</v>
      </c>
      <c r="AQ123">
        <v>14.616</v>
      </c>
      <c r="AR123">
        <v>15.49</v>
      </c>
      <c r="AS123">
        <v>2013</v>
      </c>
    </row>
    <row r="124" spans="1:45" x14ac:dyDescent="0.25">
      <c r="A124" s="6" t="str">
        <f>IFERROR(INDEX(MSCI[[#All],[Regionen A]],MATCH(Raw_data!C124,MSCI[[#All],[Länder]],0)),"Other")</f>
        <v>Other</v>
      </c>
      <c r="B124" s="6" t="str">
        <f>IFERROR(INDEX(MSCI[[#All],[Regionen B]],MATCH(Raw_data!C124,MSCI[[#All],[Länder]],0)),"Other")</f>
        <v>Other</v>
      </c>
      <c r="C124" t="s">
        <v>140</v>
      </c>
      <c r="D124" t="str">
        <f t="shared" si="1"/>
        <v>Other Other</v>
      </c>
      <c r="E124">
        <v>2.5089999999999999</v>
      </c>
      <c r="F124">
        <v>2.1709999999999998</v>
      </c>
      <c r="G124">
        <v>2.0179999999999998</v>
      </c>
      <c r="H124">
        <v>1.8029999999999999</v>
      </c>
      <c r="I124">
        <v>1.4610000000000001</v>
      </c>
      <c r="J124">
        <v>1.44</v>
      </c>
      <c r="K124">
        <v>1.9039999999999999</v>
      </c>
      <c r="L124">
        <v>2.2330000000000001</v>
      </c>
      <c r="M124">
        <v>2.2799999999999998</v>
      </c>
      <c r="N124">
        <v>2.1800000000000002</v>
      </c>
      <c r="O124">
        <v>2.48</v>
      </c>
      <c r="P124">
        <v>2.3279999999999998</v>
      </c>
      <c r="Q124">
        <v>2.3450000000000002</v>
      </c>
      <c r="R124">
        <v>2.2210000000000001</v>
      </c>
      <c r="S124">
        <v>1.5629999999999999</v>
      </c>
      <c r="T124">
        <v>1.756</v>
      </c>
      <c r="U124">
        <v>1.88</v>
      </c>
      <c r="V124">
        <v>1.7310000000000001</v>
      </c>
      <c r="W124">
        <v>1.978</v>
      </c>
      <c r="X124">
        <v>1.9159999999999999</v>
      </c>
      <c r="Y124">
        <v>1.6719999999999999</v>
      </c>
      <c r="Z124">
        <v>1.8149999999999999</v>
      </c>
      <c r="AA124">
        <v>2.0739999999999998</v>
      </c>
      <c r="AB124">
        <v>2.645</v>
      </c>
      <c r="AC124">
        <v>2.9009999999999998</v>
      </c>
      <c r="AD124">
        <v>3.375</v>
      </c>
      <c r="AE124">
        <v>3.65</v>
      </c>
      <c r="AF124">
        <v>4.29</v>
      </c>
      <c r="AG124">
        <v>5.4290000000000003</v>
      </c>
      <c r="AH124">
        <v>5.4109999999999996</v>
      </c>
      <c r="AI124">
        <v>5.7290000000000001</v>
      </c>
      <c r="AJ124">
        <v>6.4180000000000001</v>
      </c>
      <c r="AK124">
        <v>6.69</v>
      </c>
      <c r="AL124">
        <v>7.4130000000000003</v>
      </c>
      <c r="AM124">
        <v>8.2899999999999991</v>
      </c>
      <c r="AN124">
        <v>9.0039999999999996</v>
      </c>
      <c r="AO124">
        <v>9.7070000000000007</v>
      </c>
      <c r="AP124">
        <v>11.138</v>
      </c>
      <c r="AQ124">
        <v>12.503</v>
      </c>
      <c r="AR124">
        <v>14.077999999999999</v>
      </c>
      <c r="AS124">
        <v>2012</v>
      </c>
    </row>
    <row r="125" spans="1:45" x14ac:dyDescent="0.25">
      <c r="A125" s="6" t="str">
        <f>IFERROR(INDEX(MSCI[[#All],[Regionen A]],MATCH(Raw_data!C125,MSCI[[#All],[Länder]],0)),"Other")</f>
        <v>Frontier Markets</v>
      </c>
      <c r="B125" s="6" t="str">
        <f>IFERROR(INDEX(MSCI[[#All],[Regionen B]],MATCH(Raw_data!C125,MSCI[[#All],[Länder]],0)),"Other")</f>
        <v>Africa</v>
      </c>
      <c r="C125" t="s">
        <v>141</v>
      </c>
      <c r="D125" t="str">
        <f t="shared" si="1"/>
        <v>Frontier Markets Africa</v>
      </c>
      <c r="E125">
        <v>60.593000000000004</v>
      </c>
      <c r="F125">
        <v>62.311999999999998</v>
      </c>
      <c r="G125">
        <v>53.933999999999997</v>
      </c>
      <c r="H125">
        <v>36.508000000000003</v>
      </c>
      <c r="I125">
        <v>26.475999999999999</v>
      </c>
      <c r="J125">
        <v>25.966000000000001</v>
      </c>
      <c r="K125">
        <v>20.562999999999999</v>
      </c>
      <c r="L125">
        <v>21.911999999999999</v>
      </c>
      <c r="M125">
        <v>24.311</v>
      </c>
      <c r="N125">
        <v>23.486999999999998</v>
      </c>
      <c r="O125">
        <v>31.48</v>
      </c>
      <c r="P125">
        <v>29.023</v>
      </c>
      <c r="Q125">
        <v>26.774000000000001</v>
      </c>
      <c r="R125">
        <v>16.965</v>
      </c>
      <c r="S125">
        <v>19.904</v>
      </c>
      <c r="T125">
        <v>41.643999999999998</v>
      </c>
      <c r="U125">
        <v>53.128999999999998</v>
      </c>
      <c r="V125">
        <v>41.841999999999999</v>
      </c>
      <c r="W125">
        <v>39.661999999999999</v>
      </c>
      <c r="X125">
        <v>44.496000000000002</v>
      </c>
      <c r="Y125">
        <v>58.933999999999997</v>
      </c>
      <c r="Z125">
        <v>57.436</v>
      </c>
      <c r="AA125">
        <v>78.792000000000002</v>
      </c>
      <c r="AB125">
        <v>92.358000000000004</v>
      </c>
      <c r="AC125">
        <v>122.825</v>
      </c>
      <c r="AD125">
        <v>160.74700000000001</v>
      </c>
      <c r="AE125">
        <v>213.31200000000001</v>
      </c>
      <c r="AF125">
        <v>253.40100000000001</v>
      </c>
      <c r="AG125">
        <v>321.89100000000002</v>
      </c>
      <c r="AH125">
        <v>268.94499999999999</v>
      </c>
      <c r="AI125">
        <v>373.839</v>
      </c>
      <c r="AJ125">
        <v>418.834</v>
      </c>
      <c r="AK125">
        <v>467.11900000000003</v>
      </c>
      <c r="AL125">
        <v>521.81200000000001</v>
      </c>
      <c r="AM125">
        <v>594.25699999999995</v>
      </c>
      <c r="AN125">
        <v>657.21799999999996</v>
      </c>
      <c r="AO125">
        <v>702.24800000000005</v>
      </c>
      <c r="AP125">
        <v>749.11599999999999</v>
      </c>
      <c r="AQ125">
        <v>791.04600000000005</v>
      </c>
      <c r="AR125">
        <v>830.11699999999996</v>
      </c>
      <c r="AS125">
        <v>2013</v>
      </c>
    </row>
    <row r="126" spans="1:45" x14ac:dyDescent="0.25">
      <c r="A126" s="6" t="str">
        <f>IFERROR(INDEX(MSCI[[#All],[Regionen A]],MATCH(Raw_data!C126,MSCI[[#All],[Länder]],0)),"Other")</f>
        <v>Developed Markets</v>
      </c>
      <c r="B126" s="6" t="str">
        <f>IFERROR(INDEX(MSCI[[#All],[Regionen B]],MATCH(Raw_data!C126,MSCI[[#All],[Länder]],0)),"Other")</f>
        <v>Europe &amp; Middle East</v>
      </c>
      <c r="C126" t="s">
        <v>25</v>
      </c>
      <c r="D126" t="str">
        <f t="shared" si="1"/>
        <v>Developed Markets Europe &amp; Middle East</v>
      </c>
      <c r="E126">
        <v>63.713999999999999</v>
      </c>
      <c r="F126">
        <v>62.866999999999997</v>
      </c>
      <c r="G126">
        <v>61.85</v>
      </c>
      <c r="H126">
        <v>60.78</v>
      </c>
      <c r="I126">
        <v>61.098999999999997</v>
      </c>
      <c r="J126">
        <v>64.257000000000005</v>
      </c>
      <c r="K126">
        <v>77.201999999999998</v>
      </c>
      <c r="L126">
        <v>92.447999999999993</v>
      </c>
      <c r="M126">
        <v>100.057</v>
      </c>
      <c r="N126">
        <v>100.771</v>
      </c>
      <c r="O126">
        <v>117.623</v>
      </c>
      <c r="P126">
        <v>119.657</v>
      </c>
      <c r="Q126">
        <v>128.29900000000001</v>
      </c>
      <c r="R126">
        <v>118.16800000000001</v>
      </c>
      <c r="S126">
        <v>124.52</v>
      </c>
      <c r="T126">
        <v>148.92099999999999</v>
      </c>
      <c r="U126">
        <v>160.15799999999999</v>
      </c>
      <c r="V126">
        <v>158.22300000000001</v>
      </c>
      <c r="W126">
        <v>151.13900000000001</v>
      </c>
      <c r="X126">
        <v>159.04599999999999</v>
      </c>
      <c r="Y126">
        <v>168.28800000000001</v>
      </c>
      <c r="Z126">
        <v>170.92400000000001</v>
      </c>
      <c r="AA126">
        <v>191.928</v>
      </c>
      <c r="AB126">
        <v>224.88</v>
      </c>
      <c r="AC126">
        <v>260.029</v>
      </c>
      <c r="AD126">
        <v>304.06</v>
      </c>
      <c r="AE126">
        <v>340.04199999999997</v>
      </c>
      <c r="AF126">
        <v>393.48</v>
      </c>
      <c r="AG126">
        <v>453.88499999999999</v>
      </c>
      <c r="AH126">
        <v>378.84899999999999</v>
      </c>
      <c r="AI126">
        <v>420.94600000000003</v>
      </c>
      <c r="AJ126">
        <v>490.80700000000002</v>
      </c>
      <c r="AK126">
        <v>500.03</v>
      </c>
      <c r="AL126">
        <v>512.58100000000002</v>
      </c>
      <c r="AM126">
        <v>511.60199999999998</v>
      </c>
      <c r="AN126">
        <v>523.18799999999999</v>
      </c>
      <c r="AO126">
        <v>539.49800000000005</v>
      </c>
      <c r="AP126">
        <v>559.76800000000003</v>
      </c>
      <c r="AQ126">
        <v>581.625</v>
      </c>
      <c r="AR126">
        <v>603.9</v>
      </c>
      <c r="AS126">
        <v>2013</v>
      </c>
    </row>
    <row r="127" spans="1:45" x14ac:dyDescent="0.25">
      <c r="A127" s="6" t="str">
        <f>IFERROR(INDEX(MSCI[[#All],[Regionen A]],MATCH(Raw_data!C127,MSCI[[#All],[Länder]],0)),"Other")</f>
        <v>Frontier Markets</v>
      </c>
      <c r="B127" s="6" t="str">
        <f>IFERROR(INDEX(MSCI[[#All],[Regionen B]],MATCH(Raw_data!C127,MSCI[[#All],[Länder]],0)),"Other")</f>
        <v>Europe &amp; Middle East</v>
      </c>
      <c r="C127" t="s">
        <v>142</v>
      </c>
      <c r="D127" t="str">
        <f t="shared" si="1"/>
        <v>Frontier Markets Europe &amp; Middle East</v>
      </c>
      <c r="E127">
        <v>6.13</v>
      </c>
      <c r="F127">
        <v>7.4610000000000003</v>
      </c>
      <c r="G127">
        <v>7.8289999999999997</v>
      </c>
      <c r="H127">
        <v>8.2059999999999995</v>
      </c>
      <c r="I127">
        <v>9.0440000000000005</v>
      </c>
      <c r="J127">
        <v>10.047000000000001</v>
      </c>
      <c r="K127">
        <v>7.9539999999999997</v>
      </c>
      <c r="L127">
        <v>8.3390000000000004</v>
      </c>
      <c r="M127">
        <v>8.1050000000000004</v>
      </c>
      <c r="N127">
        <v>9.0579999999999998</v>
      </c>
      <c r="O127">
        <v>11.294</v>
      </c>
      <c r="P127">
        <v>10.919</v>
      </c>
      <c r="Q127">
        <v>11.98</v>
      </c>
      <c r="R127">
        <v>11.994</v>
      </c>
      <c r="S127">
        <v>12.397</v>
      </c>
      <c r="T127">
        <v>13.260999999999999</v>
      </c>
      <c r="U127">
        <v>14.712</v>
      </c>
      <c r="V127">
        <v>15.231999999999999</v>
      </c>
      <c r="W127">
        <v>13.391999999999999</v>
      </c>
      <c r="X127">
        <v>15.002000000000001</v>
      </c>
      <c r="Y127">
        <v>18.91</v>
      </c>
      <c r="Z127">
        <v>18.815000000000001</v>
      </c>
      <c r="AA127">
        <v>19.46</v>
      </c>
      <c r="AB127">
        <v>20.896000000000001</v>
      </c>
      <c r="AC127">
        <v>23.931999999999999</v>
      </c>
      <c r="AD127">
        <v>30.170999999999999</v>
      </c>
      <c r="AE127">
        <v>36.142000000000003</v>
      </c>
      <c r="AF127">
        <v>40.765000000000001</v>
      </c>
      <c r="AG127">
        <v>59.250999999999998</v>
      </c>
      <c r="AH127">
        <v>46.713999999999999</v>
      </c>
      <c r="AI127">
        <v>56.828000000000003</v>
      </c>
      <c r="AJ127">
        <v>67.706999999999994</v>
      </c>
      <c r="AK127">
        <v>75.433000000000007</v>
      </c>
      <c r="AL127">
        <v>77.116</v>
      </c>
      <c r="AM127">
        <v>80.539000000000001</v>
      </c>
      <c r="AN127">
        <v>81.637</v>
      </c>
      <c r="AO127">
        <v>83.325999999999993</v>
      </c>
      <c r="AP127">
        <v>85.844999999999999</v>
      </c>
      <c r="AQ127">
        <v>88.974999999999994</v>
      </c>
      <c r="AR127">
        <v>92.722999999999999</v>
      </c>
      <c r="AS127">
        <v>2013</v>
      </c>
    </row>
    <row r="128" spans="1:45" x14ac:dyDescent="0.25">
      <c r="A128" s="6" t="str">
        <f>IFERROR(INDEX(MSCI[[#All],[Regionen A]],MATCH(Raw_data!C128,MSCI[[#All],[Länder]],0)),"Other")</f>
        <v>Frontier Markets</v>
      </c>
      <c r="B128" s="6" t="str">
        <f>IFERROR(INDEX(MSCI[[#All],[Regionen B]],MATCH(Raw_data!C128,MSCI[[#All],[Länder]],0)),"Other")</f>
        <v>Asia</v>
      </c>
      <c r="C128" t="s">
        <v>143</v>
      </c>
      <c r="D128" t="str">
        <f t="shared" si="1"/>
        <v>Frontier Markets Asia</v>
      </c>
      <c r="E128">
        <v>30.859000000000002</v>
      </c>
      <c r="F128">
        <v>33.237000000000002</v>
      </c>
      <c r="G128">
        <v>33.737000000000002</v>
      </c>
      <c r="H128">
        <v>34.853999999999999</v>
      </c>
      <c r="I128">
        <v>36.387999999999998</v>
      </c>
      <c r="J128">
        <v>37.658999999999999</v>
      </c>
      <c r="K128">
        <v>39.265999999999998</v>
      </c>
      <c r="L128">
        <v>42.015000000000001</v>
      </c>
      <c r="M128">
        <v>45.527000000000001</v>
      </c>
      <c r="N128">
        <v>47.280999999999999</v>
      </c>
      <c r="O128">
        <v>52.350999999999999</v>
      </c>
      <c r="P128">
        <v>59.658000000000001</v>
      </c>
      <c r="Q128">
        <v>63.862000000000002</v>
      </c>
      <c r="R128">
        <v>67.608000000000004</v>
      </c>
      <c r="S128">
        <v>68.527000000000001</v>
      </c>
      <c r="T128">
        <v>79.477000000000004</v>
      </c>
      <c r="U128">
        <v>83.451999999999998</v>
      </c>
      <c r="V128">
        <v>82.447000000000003</v>
      </c>
      <c r="W128">
        <v>81.884</v>
      </c>
      <c r="X128">
        <v>78.210999999999999</v>
      </c>
      <c r="Y128">
        <v>79.850999999999999</v>
      </c>
      <c r="Z128">
        <v>78.546000000000006</v>
      </c>
      <c r="AA128">
        <v>78.147999999999996</v>
      </c>
      <c r="AB128">
        <v>89.805000000000007</v>
      </c>
      <c r="AC128">
        <v>105.70099999999999</v>
      </c>
      <c r="AD128">
        <v>118.598</v>
      </c>
      <c r="AE128">
        <v>137.26599999999999</v>
      </c>
      <c r="AF128">
        <v>152.46</v>
      </c>
      <c r="AG128">
        <v>171.19499999999999</v>
      </c>
      <c r="AH128">
        <v>169.745</v>
      </c>
      <c r="AI128">
        <v>177.62200000000001</v>
      </c>
      <c r="AJ128">
        <v>213.626</v>
      </c>
      <c r="AK128">
        <v>225.06</v>
      </c>
      <c r="AL128">
        <v>232.75700000000001</v>
      </c>
      <c r="AM128" t="s">
        <v>42</v>
      </c>
      <c r="AN128" t="s">
        <v>42</v>
      </c>
      <c r="AO128" t="s">
        <v>42</v>
      </c>
      <c r="AP128" t="s">
        <v>42</v>
      </c>
      <c r="AQ128" t="s">
        <v>42</v>
      </c>
      <c r="AR128" t="s">
        <v>42</v>
      </c>
      <c r="AS128">
        <v>2014</v>
      </c>
    </row>
    <row r="129" spans="1:45" x14ac:dyDescent="0.25">
      <c r="A129" s="6" t="str">
        <f>IFERROR(INDEX(MSCI[[#All],[Regionen A]],MATCH(Raw_data!C129,MSCI[[#All],[Länder]],0)),"Other")</f>
        <v>Other</v>
      </c>
      <c r="B129" s="6" t="str">
        <f>IFERROR(INDEX(MSCI[[#All],[Regionen B]],MATCH(Raw_data!C129,MSCI[[#All],[Länder]],0)),"Other")</f>
        <v>Other</v>
      </c>
      <c r="C129" t="s">
        <v>144</v>
      </c>
      <c r="D129" t="str">
        <f t="shared" si="1"/>
        <v>Other Other</v>
      </c>
      <c r="E129" t="s">
        <v>42</v>
      </c>
      <c r="F129" t="s">
        <v>42</v>
      </c>
      <c r="G129" t="s">
        <v>42</v>
      </c>
      <c r="H129" t="s">
        <v>42</v>
      </c>
      <c r="I129" t="s">
        <v>42</v>
      </c>
      <c r="J129" t="s">
        <v>42</v>
      </c>
      <c r="K129" t="s">
        <v>42</v>
      </c>
      <c r="L129" t="s">
        <v>42</v>
      </c>
      <c r="M129" t="s">
        <v>42</v>
      </c>
      <c r="N129" t="s">
        <v>42</v>
      </c>
      <c r="O129" t="s">
        <v>42</v>
      </c>
      <c r="P129" t="s">
        <v>42</v>
      </c>
      <c r="Q129" t="s">
        <v>42</v>
      </c>
      <c r="R129" t="s">
        <v>42</v>
      </c>
      <c r="S129" t="s">
        <v>42</v>
      </c>
      <c r="T129" t="s">
        <v>42</v>
      </c>
      <c r="U129" t="s">
        <v>42</v>
      </c>
      <c r="V129" t="s">
        <v>42</v>
      </c>
      <c r="W129" t="s">
        <v>42</v>
      </c>
      <c r="X129" t="s">
        <v>42</v>
      </c>
      <c r="Y129">
        <v>0.16</v>
      </c>
      <c r="Z129">
        <v>0.16800000000000001</v>
      </c>
      <c r="AA129">
        <v>0.16900000000000001</v>
      </c>
      <c r="AB129">
        <v>0.17399999999999999</v>
      </c>
      <c r="AC129">
        <v>0.193</v>
      </c>
      <c r="AD129">
        <v>0.20599999999999999</v>
      </c>
      <c r="AE129">
        <v>0.20899999999999999</v>
      </c>
      <c r="AF129">
        <v>0.21199999999999999</v>
      </c>
      <c r="AG129">
        <v>0.21299999999999999</v>
      </c>
      <c r="AH129">
        <v>0.19800000000000001</v>
      </c>
      <c r="AI129">
        <v>0.19700000000000001</v>
      </c>
      <c r="AJ129">
        <v>0.217</v>
      </c>
      <c r="AK129">
        <v>0.23200000000000001</v>
      </c>
      <c r="AL129">
        <v>0.246</v>
      </c>
      <c r="AM129">
        <v>0.25900000000000001</v>
      </c>
      <c r="AN129">
        <v>0.27300000000000002</v>
      </c>
      <c r="AO129">
        <v>0.28799999999999998</v>
      </c>
      <c r="AP129">
        <v>0.30099999999999999</v>
      </c>
      <c r="AQ129">
        <v>0.314</v>
      </c>
      <c r="AR129">
        <v>0.32800000000000001</v>
      </c>
      <c r="AS129">
        <v>2012</v>
      </c>
    </row>
    <row r="130" spans="1:45" x14ac:dyDescent="0.25">
      <c r="A130" s="6" t="str">
        <f>IFERROR(INDEX(MSCI[[#All],[Regionen A]],MATCH(Raw_data!C130,MSCI[[#All],[Länder]],0)),"Other")</f>
        <v>Other</v>
      </c>
      <c r="B130" s="6" t="str">
        <f>IFERROR(INDEX(MSCI[[#All],[Regionen B]],MATCH(Raw_data!C130,MSCI[[#All],[Länder]],0)),"Other")</f>
        <v>Other</v>
      </c>
      <c r="C130" t="s">
        <v>145</v>
      </c>
      <c r="D130" t="str">
        <f t="shared" si="1"/>
        <v>Other Other</v>
      </c>
      <c r="E130">
        <v>3.81</v>
      </c>
      <c r="F130">
        <v>4.3129999999999997</v>
      </c>
      <c r="G130">
        <v>4.7649999999999997</v>
      </c>
      <c r="H130">
        <v>4.8920000000000003</v>
      </c>
      <c r="I130">
        <v>5.1059999999999999</v>
      </c>
      <c r="J130">
        <v>5.4020000000000001</v>
      </c>
      <c r="K130">
        <v>5.6139999999999999</v>
      </c>
      <c r="L130">
        <v>5.6379999999999999</v>
      </c>
      <c r="M130">
        <v>4.875</v>
      </c>
      <c r="N130">
        <v>4.8879999999999999</v>
      </c>
      <c r="O130">
        <v>5.3129999999999997</v>
      </c>
      <c r="P130">
        <v>5.8419999999999996</v>
      </c>
      <c r="Q130">
        <v>6.641</v>
      </c>
      <c r="R130">
        <v>7.2530000000000001</v>
      </c>
      <c r="S130">
        <v>7.734</v>
      </c>
      <c r="T130">
        <v>7.9059999999999997</v>
      </c>
      <c r="U130">
        <v>9.3219999999999992</v>
      </c>
      <c r="V130">
        <v>10.084</v>
      </c>
      <c r="W130">
        <v>10.933</v>
      </c>
      <c r="X130">
        <v>11.456</v>
      </c>
      <c r="Y130">
        <v>11.621</v>
      </c>
      <c r="Z130">
        <v>11.808</v>
      </c>
      <c r="AA130">
        <v>12.272</v>
      </c>
      <c r="AB130">
        <v>12.933</v>
      </c>
      <c r="AC130">
        <v>14.179</v>
      </c>
      <c r="AD130">
        <v>15.465</v>
      </c>
      <c r="AE130">
        <v>17.137</v>
      </c>
      <c r="AF130">
        <v>19.794</v>
      </c>
      <c r="AG130">
        <v>23.001999999999999</v>
      </c>
      <c r="AH130">
        <v>24.163</v>
      </c>
      <c r="AI130">
        <v>27.053000000000001</v>
      </c>
      <c r="AJ130">
        <v>31.32</v>
      </c>
      <c r="AK130">
        <v>35.938000000000002</v>
      </c>
      <c r="AL130">
        <v>40.466999999999999</v>
      </c>
      <c r="AM130">
        <v>44.694000000000003</v>
      </c>
      <c r="AN130">
        <v>49.142000000000003</v>
      </c>
      <c r="AO130">
        <v>54.003</v>
      </c>
      <c r="AP130">
        <v>58.954000000000001</v>
      </c>
      <c r="AQ130">
        <v>63.95</v>
      </c>
      <c r="AR130">
        <v>69.281000000000006</v>
      </c>
      <c r="AS130">
        <v>2012</v>
      </c>
    </row>
    <row r="131" spans="1:45" x14ac:dyDescent="0.25">
      <c r="A131" s="6" t="str">
        <f>IFERROR(INDEX(MSCI[[#All],[Regionen A]],MATCH(Raw_data!C131,MSCI[[#All],[Länder]],0)),"Other")</f>
        <v>Other</v>
      </c>
      <c r="B131" s="6" t="str">
        <f>IFERROR(INDEX(MSCI[[#All],[Regionen B]],MATCH(Raw_data!C131,MSCI[[#All],[Länder]],0)),"Other")</f>
        <v>Other</v>
      </c>
      <c r="C131" t="s">
        <v>146</v>
      </c>
      <c r="D131" t="str">
        <f t="shared" ref="D131:D190" si="2">A131&amp;" "&amp;B131</f>
        <v>Other Other</v>
      </c>
      <c r="E131">
        <v>2.7669999999999999</v>
      </c>
      <c r="F131">
        <v>2.7160000000000002</v>
      </c>
      <c r="G131">
        <v>2.5760000000000001</v>
      </c>
      <c r="H131">
        <v>2.5720000000000001</v>
      </c>
      <c r="I131">
        <v>2.3759999999999999</v>
      </c>
      <c r="J131">
        <v>2.2000000000000002</v>
      </c>
      <c r="K131">
        <v>2.3940000000000001</v>
      </c>
      <c r="L131">
        <v>2.6309999999999998</v>
      </c>
      <c r="M131">
        <v>3.657</v>
      </c>
      <c r="N131">
        <v>3.5590000000000002</v>
      </c>
      <c r="O131">
        <v>3.22</v>
      </c>
      <c r="P131">
        <v>3.7869999999999999</v>
      </c>
      <c r="Q131">
        <v>4.3780000000000001</v>
      </c>
      <c r="R131">
        <v>4.976</v>
      </c>
      <c r="S131">
        <v>5.468</v>
      </c>
      <c r="T131">
        <v>4.84</v>
      </c>
      <c r="U131">
        <v>5.1509999999999998</v>
      </c>
      <c r="V131">
        <v>4.923</v>
      </c>
      <c r="W131">
        <v>3.7629999999999999</v>
      </c>
      <c r="X131">
        <v>3.4340000000000002</v>
      </c>
      <c r="Y131">
        <v>3.4990000000000001</v>
      </c>
      <c r="Z131">
        <v>3.0680000000000001</v>
      </c>
      <c r="AA131">
        <v>3.048</v>
      </c>
      <c r="AB131">
        <v>3.7160000000000002</v>
      </c>
      <c r="AC131">
        <v>4.1769999999999996</v>
      </c>
      <c r="AD131">
        <v>4.8659999999999997</v>
      </c>
      <c r="AE131">
        <v>5.5279999999999996</v>
      </c>
      <c r="AF131">
        <v>6.3410000000000002</v>
      </c>
      <c r="AG131">
        <v>8</v>
      </c>
      <c r="AH131">
        <v>8.1050000000000004</v>
      </c>
      <c r="AI131">
        <v>9.7159999999999993</v>
      </c>
      <c r="AJ131">
        <v>12.872999999999999</v>
      </c>
      <c r="AK131">
        <v>15.391</v>
      </c>
      <c r="AL131">
        <v>15.413</v>
      </c>
      <c r="AM131">
        <v>16.096</v>
      </c>
      <c r="AN131">
        <v>20.327999999999999</v>
      </c>
      <c r="AO131">
        <v>21.085000000000001</v>
      </c>
      <c r="AP131">
        <v>21.968</v>
      </c>
      <c r="AQ131">
        <v>23.001000000000001</v>
      </c>
      <c r="AR131">
        <v>24.338999999999999</v>
      </c>
      <c r="AS131">
        <v>2013</v>
      </c>
    </row>
    <row r="132" spans="1:45" x14ac:dyDescent="0.25">
      <c r="A132" s="6" t="str">
        <f>IFERROR(INDEX(MSCI[[#All],[Regionen A]],MATCH(Raw_data!C132,MSCI[[#All],[Länder]],0)),"Other")</f>
        <v>Other</v>
      </c>
      <c r="B132" s="6" t="str">
        <f>IFERROR(INDEX(MSCI[[#All],[Regionen B]],MATCH(Raw_data!C132,MSCI[[#All],[Länder]],0)),"Other")</f>
        <v>Other</v>
      </c>
      <c r="C132" t="s">
        <v>147</v>
      </c>
      <c r="D132" t="str">
        <f t="shared" si="2"/>
        <v>Other Other</v>
      </c>
      <c r="E132">
        <v>4.0949999999999998</v>
      </c>
      <c r="F132">
        <v>5.22</v>
      </c>
      <c r="G132">
        <v>5.47</v>
      </c>
      <c r="H132">
        <v>6.069</v>
      </c>
      <c r="I132">
        <v>4.931</v>
      </c>
      <c r="J132">
        <v>4.2140000000000004</v>
      </c>
      <c r="K132">
        <v>5.032</v>
      </c>
      <c r="L132">
        <v>4.2160000000000002</v>
      </c>
      <c r="M132">
        <v>5.5839999999999996</v>
      </c>
      <c r="N132">
        <v>3.82</v>
      </c>
      <c r="O132">
        <v>4.9610000000000003</v>
      </c>
      <c r="P132">
        <v>7.06</v>
      </c>
      <c r="Q132">
        <v>7.1840000000000002</v>
      </c>
      <c r="R132">
        <v>7.25</v>
      </c>
      <c r="S132">
        <v>7.859</v>
      </c>
      <c r="T132">
        <v>9.0619999999999994</v>
      </c>
      <c r="U132">
        <v>9.7880000000000003</v>
      </c>
      <c r="V132">
        <v>9.9649999999999999</v>
      </c>
      <c r="W132">
        <v>9.0250000000000004</v>
      </c>
      <c r="X132">
        <v>8.3930000000000007</v>
      </c>
      <c r="Y132">
        <v>8.1959999999999997</v>
      </c>
      <c r="Z132">
        <v>7.6630000000000003</v>
      </c>
      <c r="AA132">
        <v>6.3250000000000002</v>
      </c>
      <c r="AB132">
        <v>6.5880000000000001</v>
      </c>
      <c r="AC132">
        <v>8.0030000000000001</v>
      </c>
      <c r="AD132">
        <v>8.74</v>
      </c>
      <c r="AE132">
        <v>10.646000000000001</v>
      </c>
      <c r="AF132">
        <v>13.795</v>
      </c>
      <c r="AG132">
        <v>18.503</v>
      </c>
      <c r="AH132">
        <v>15.933999999999999</v>
      </c>
      <c r="AI132">
        <v>20.673999999999999</v>
      </c>
      <c r="AJ132">
        <v>23.343</v>
      </c>
      <c r="AK132">
        <v>24.937000000000001</v>
      </c>
      <c r="AL132">
        <v>29.050999999999998</v>
      </c>
      <c r="AM132">
        <v>31.300999999999998</v>
      </c>
      <c r="AN132">
        <v>34.847000000000001</v>
      </c>
      <c r="AO132">
        <v>37.93</v>
      </c>
      <c r="AP132">
        <v>41.000999999999998</v>
      </c>
      <c r="AQ132">
        <v>44.194000000000003</v>
      </c>
      <c r="AR132">
        <v>47.606999999999999</v>
      </c>
      <c r="AS132">
        <v>2013</v>
      </c>
    </row>
    <row r="133" spans="1:45" x14ac:dyDescent="0.25">
      <c r="A133" s="6" t="str">
        <f>IFERROR(INDEX(MSCI[[#All],[Regionen A]],MATCH(Raw_data!C133,MSCI[[#All],[Länder]],0)),"Other")</f>
        <v>Emerging Markets</v>
      </c>
      <c r="B133" s="6" t="str">
        <f>IFERROR(INDEX(MSCI[[#All],[Regionen B]],MATCH(Raw_data!C133,MSCI[[#All],[Länder]],0)),"Other")</f>
        <v>Americas</v>
      </c>
      <c r="C133" t="s">
        <v>148</v>
      </c>
      <c r="D133" t="str">
        <f t="shared" si="2"/>
        <v>Emerging Markets Americas</v>
      </c>
      <c r="E133">
        <v>19.689</v>
      </c>
      <c r="F133">
        <v>23.792999999999999</v>
      </c>
      <c r="G133">
        <v>23.657</v>
      </c>
      <c r="H133">
        <v>18.395</v>
      </c>
      <c r="I133">
        <v>18.96</v>
      </c>
      <c r="J133">
        <v>16.405999999999999</v>
      </c>
      <c r="K133">
        <v>24.614999999999998</v>
      </c>
      <c r="L133">
        <v>40.646999999999998</v>
      </c>
      <c r="M133">
        <v>32.159999999999997</v>
      </c>
      <c r="N133">
        <v>39.69</v>
      </c>
      <c r="O133">
        <v>27.623000000000001</v>
      </c>
      <c r="P133">
        <v>32.856000000000002</v>
      </c>
      <c r="Q133">
        <v>34.406999999999996</v>
      </c>
      <c r="R133">
        <v>33.225999999999999</v>
      </c>
      <c r="S133">
        <v>42.8</v>
      </c>
      <c r="T133">
        <v>51.073</v>
      </c>
      <c r="U133">
        <v>53.223999999999997</v>
      </c>
      <c r="V133">
        <v>56.27</v>
      </c>
      <c r="W133">
        <v>54.048000000000002</v>
      </c>
      <c r="X133">
        <v>49.237000000000002</v>
      </c>
      <c r="Y133">
        <v>50.877000000000002</v>
      </c>
      <c r="Z133">
        <v>51.421999999999997</v>
      </c>
      <c r="AA133">
        <v>54.088999999999999</v>
      </c>
      <c r="AB133">
        <v>58.152000000000001</v>
      </c>
      <c r="AC133">
        <v>65.84</v>
      </c>
      <c r="AD133">
        <v>74.388999999999996</v>
      </c>
      <c r="AE133">
        <v>87.572000000000003</v>
      </c>
      <c r="AF133">
        <v>102.19</v>
      </c>
      <c r="AG133">
        <v>121.616</v>
      </c>
      <c r="AH133">
        <v>121.22</v>
      </c>
      <c r="AI133">
        <v>148.55799999999999</v>
      </c>
      <c r="AJ133">
        <v>170.602</v>
      </c>
      <c r="AK133">
        <v>192.673</v>
      </c>
      <c r="AL133">
        <v>202.416</v>
      </c>
      <c r="AM133">
        <v>208.18799999999999</v>
      </c>
      <c r="AN133">
        <v>217.607</v>
      </c>
      <c r="AO133">
        <v>238.17099999999999</v>
      </c>
      <c r="AP133">
        <v>255.58500000000001</v>
      </c>
      <c r="AQ133">
        <v>274.40100000000001</v>
      </c>
      <c r="AR133">
        <v>295.28500000000003</v>
      </c>
      <c r="AS133">
        <v>2013</v>
      </c>
    </row>
    <row r="134" spans="1:45" x14ac:dyDescent="0.25">
      <c r="A134" s="6" t="str">
        <f>IFERROR(INDEX(MSCI[[#All],[Regionen A]],MATCH(Raw_data!C134,MSCI[[#All],[Länder]],0)),"Other")</f>
        <v>Emerging Markets</v>
      </c>
      <c r="B134" s="6" t="str">
        <f>IFERROR(INDEX(MSCI[[#All],[Regionen B]],MATCH(Raw_data!C134,MSCI[[#All],[Länder]],0)),"Other")</f>
        <v>Asia</v>
      </c>
      <c r="C134" t="s">
        <v>149</v>
      </c>
      <c r="D134" t="str">
        <f t="shared" si="2"/>
        <v>Emerging Markets Asia</v>
      </c>
      <c r="E134">
        <v>35.954000000000001</v>
      </c>
      <c r="F134">
        <v>39.494999999999997</v>
      </c>
      <c r="G134">
        <v>41.15</v>
      </c>
      <c r="H134">
        <v>36.796999999999997</v>
      </c>
      <c r="I134">
        <v>34.768000000000001</v>
      </c>
      <c r="J134">
        <v>33.908999999999999</v>
      </c>
      <c r="K134">
        <v>33.090000000000003</v>
      </c>
      <c r="L134">
        <v>36.777999999999999</v>
      </c>
      <c r="M134">
        <v>41.975000000000001</v>
      </c>
      <c r="N134">
        <v>47.170999999999999</v>
      </c>
      <c r="O134">
        <v>48.970999999999997</v>
      </c>
      <c r="P134">
        <v>50.216000000000001</v>
      </c>
      <c r="Q134">
        <v>58.695</v>
      </c>
      <c r="R134">
        <v>60.237000000000002</v>
      </c>
      <c r="S134">
        <v>71.003</v>
      </c>
      <c r="T134">
        <v>82.120999999999995</v>
      </c>
      <c r="U134">
        <v>91.792000000000002</v>
      </c>
      <c r="V134">
        <v>91.233999999999995</v>
      </c>
      <c r="W134">
        <v>72.206999999999994</v>
      </c>
      <c r="X134">
        <v>82.995000000000005</v>
      </c>
      <c r="Y134">
        <v>81.022999999999996</v>
      </c>
      <c r="Z134">
        <v>76.262</v>
      </c>
      <c r="AA134">
        <v>81.358000000000004</v>
      </c>
      <c r="AB134">
        <v>83.908000000000001</v>
      </c>
      <c r="AC134">
        <v>91.370999999999995</v>
      </c>
      <c r="AD134">
        <v>103.074</v>
      </c>
      <c r="AE134">
        <v>122.211</v>
      </c>
      <c r="AF134">
        <v>149.36000000000001</v>
      </c>
      <c r="AG134">
        <v>173.60300000000001</v>
      </c>
      <c r="AH134">
        <v>168.48500000000001</v>
      </c>
      <c r="AI134">
        <v>199.59100000000001</v>
      </c>
      <c r="AJ134">
        <v>224.143</v>
      </c>
      <c r="AK134">
        <v>250.24</v>
      </c>
      <c r="AL134">
        <v>272.06700000000001</v>
      </c>
      <c r="AM134">
        <v>289.68599999999998</v>
      </c>
      <c r="AN134">
        <v>330.25900000000001</v>
      </c>
      <c r="AO134">
        <v>369.18799999999999</v>
      </c>
      <c r="AP134">
        <v>412.90899999999999</v>
      </c>
      <c r="AQ134">
        <v>462.041</v>
      </c>
      <c r="AR134">
        <v>517.28899999999999</v>
      </c>
      <c r="AS134">
        <v>2013</v>
      </c>
    </row>
    <row r="135" spans="1:45" x14ac:dyDescent="0.25">
      <c r="A135" s="6" t="str">
        <f>IFERROR(INDEX(MSCI[[#All],[Regionen A]],MATCH(Raw_data!C135,MSCI[[#All],[Länder]],0)),"Other")</f>
        <v>Emerging Markets</v>
      </c>
      <c r="B135" s="6" t="str">
        <f>IFERROR(INDEX(MSCI[[#All],[Regionen B]],MATCH(Raw_data!C135,MSCI[[#All],[Länder]],0)),"Other")</f>
        <v>Europe &amp; Middle East</v>
      </c>
      <c r="C135" t="s">
        <v>150</v>
      </c>
      <c r="D135" t="str">
        <f t="shared" si="2"/>
        <v>Emerging Markets Europe &amp; Middle East</v>
      </c>
      <c r="E135">
        <v>56.619</v>
      </c>
      <c r="F135">
        <v>53.646999999999998</v>
      </c>
      <c r="G135">
        <v>65.186999999999998</v>
      </c>
      <c r="H135">
        <v>75.406000000000006</v>
      </c>
      <c r="I135">
        <v>75.507000000000005</v>
      </c>
      <c r="J135">
        <v>70.775000000000006</v>
      </c>
      <c r="K135">
        <v>73.677000000000007</v>
      </c>
      <c r="L135">
        <v>63.713999999999999</v>
      </c>
      <c r="M135">
        <v>68.611999999999995</v>
      </c>
      <c r="N135">
        <v>66.894999999999996</v>
      </c>
      <c r="O135">
        <v>62.084000000000003</v>
      </c>
      <c r="P135">
        <v>80.450999999999993</v>
      </c>
      <c r="Q135">
        <v>88.712999999999994</v>
      </c>
      <c r="R135">
        <v>90.366</v>
      </c>
      <c r="S135">
        <v>103.68300000000001</v>
      </c>
      <c r="T135">
        <v>139.089</v>
      </c>
      <c r="U135">
        <v>156.684</v>
      </c>
      <c r="V135">
        <v>157.18299999999999</v>
      </c>
      <c r="W135">
        <v>172.05</v>
      </c>
      <c r="X135">
        <v>167.79900000000001</v>
      </c>
      <c r="Y135">
        <v>171.27600000000001</v>
      </c>
      <c r="Z135">
        <v>190.43</v>
      </c>
      <c r="AA135">
        <v>198.179</v>
      </c>
      <c r="AB135">
        <v>216.80099999999999</v>
      </c>
      <c r="AC135">
        <v>252.95099999999999</v>
      </c>
      <c r="AD135">
        <v>303.93</v>
      </c>
      <c r="AE135">
        <v>341.60300000000001</v>
      </c>
      <c r="AF135">
        <v>425.54300000000001</v>
      </c>
      <c r="AG135">
        <v>529.41700000000003</v>
      </c>
      <c r="AH135">
        <v>431.25400000000002</v>
      </c>
      <c r="AI135">
        <v>469.642</v>
      </c>
      <c r="AJ135">
        <v>515.51599999999996</v>
      </c>
      <c r="AK135">
        <v>490.68900000000002</v>
      </c>
      <c r="AL135">
        <v>517.70500000000004</v>
      </c>
      <c r="AM135">
        <v>552.23</v>
      </c>
      <c r="AN135">
        <v>593.75800000000004</v>
      </c>
      <c r="AO135">
        <v>629.71799999999996</v>
      </c>
      <c r="AP135">
        <v>665.85299999999995</v>
      </c>
      <c r="AQ135">
        <v>705.79600000000005</v>
      </c>
      <c r="AR135">
        <v>749.03300000000002</v>
      </c>
      <c r="AS135">
        <v>2013</v>
      </c>
    </row>
    <row r="136" spans="1:45" x14ac:dyDescent="0.25">
      <c r="A136" s="6" t="str">
        <f>IFERROR(INDEX(MSCI[[#All],[Regionen A]],MATCH(Raw_data!C136,MSCI[[#All],[Länder]],0)),"Other")</f>
        <v>Developed Markets</v>
      </c>
      <c r="B136" s="6" t="str">
        <f>IFERROR(INDEX(MSCI[[#All],[Regionen B]],MATCH(Raw_data!C136,MSCI[[#All],[Länder]],0)),"Other")</f>
        <v>Europe &amp; Middle East</v>
      </c>
      <c r="C136" t="s">
        <v>26</v>
      </c>
      <c r="D136" t="str">
        <f t="shared" si="2"/>
        <v>Developed Markets Europe &amp; Middle East</v>
      </c>
      <c r="E136">
        <v>32.116</v>
      </c>
      <c r="F136">
        <v>31.986999999999998</v>
      </c>
      <c r="G136">
        <v>30.215</v>
      </c>
      <c r="H136">
        <v>27.841000000000001</v>
      </c>
      <c r="I136">
        <v>25.56</v>
      </c>
      <c r="J136">
        <v>26.82</v>
      </c>
      <c r="K136">
        <v>37.298000000000002</v>
      </c>
      <c r="L136">
        <v>46.671999999999997</v>
      </c>
      <c r="M136">
        <v>54.598999999999997</v>
      </c>
      <c r="N136">
        <v>58.904000000000003</v>
      </c>
      <c r="O136">
        <v>78.241</v>
      </c>
      <c r="P136">
        <v>88.548000000000002</v>
      </c>
      <c r="Q136">
        <v>106.488</v>
      </c>
      <c r="R136">
        <v>93.703999999999994</v>
      </c>
      <c r="S136">
        <v>98.188000000000002</v>
      </c>
      <c r="T136">
        <v>116.399</v>
      </c>
      <c r="U136">
        <v>121.179</v>
      </c>
      <c r="V136">
        <v>115.854</v>
      </c>
      <c r="W136">
        <v>123.035</v>
      </c>
      <c r="X136">
        <v>126.59</v>
      </c>
      <c r="Y136">
        <v>117.64400000000001</v>
      </c>
      <c r="Z136">
        <v>120.435</v>
      </c>
      <c r="AA136">
        <v>132.75399999999999</v>
      </c>
      <c r="AB136">
        <v>162.24199999999999</v>
      </c>
      <c r="AC136">
        <v>185.64099999999999</v>
      </c>
      <c r="AD136">
        <v>192.18100000000001</v>
      </c>
      <c r="AE136">
        <v>201.97800000000001</v>
      </c>
      <c r="AF136">
        <v>232.07499999999999</v>
      </c>
      <c r="AG136">
        <v>253.11</v>
      </c>
      <c r="AH136">
        <v>234.727</v>
      </c>
      <c r="AI136">
        <v>229.36600000000001</v>
      </c>
      <c r="AJ136">
        <v>238.10599999999999</v>
      </c>
      <c r="AK136">
        <v>212.25800000000001</v>
      </c>
      <c r="AL136">
        <v>220.06200000000001</v>
      </c>
      <c r="AM136">
        <v>228.16800000000001</v>
      </c>
      <c r="AN136">
        <v>231.97</v>
      </c>
      <c r="AO136">
        <v>241.28</v>
      </c>
      <c r="AP136">
        <v>252.15799999999999</v>
      </c>
      <c r="AQ136">
        <v>263.24799999999999</v>
      </c>
      <c r="AR136">
        <v>274.85500000000002</v>
      </c>
      <c r="AS136">
        <v>2013</v>
      </c>
    </row>
    <row r="137" spans="1:45" x14ac:dyDescent="0.25">
      <c r="A137" s="6" t="str">
        <f>IFERROR(INDEX(MSCI[[#All],[Regionen A]],MATCH(Raw_data!C137,MSCI[[#All],[Länder]],0)),"Other")</f>
        <v>Emerging Markets</v>
      </c>
      <c r="B137" s="6" t="str">
        <f>IFERROR(INDEX(MSCI[[#All],[Regionen B]],MATCH(Raw_data!C137,MSCI[[#All],[Länder]],0)),"Other")</f>
        <v>Europe &amp; Middle East</v>
      </c>
      <c r="C137" t="s">
        <v>151</v>
      </c>
      <c r="D137" t="str">
        <f t="shared" si="2"/>
        <v>Emerging Markets Europe &amp; Middle East</v>
      </c>
      <c r="E137">
        <v>7.8289999999999997</v>
      </c>
      <c r="F137">
        <v>8.6609999999999996</v>
      </c>
      <c r="G137">
        <v>7.5970000000000004</v>
      </c>
      <c r="H137">
        <v>6.468</v>
      </c>
      <c r="I137">
        <v>6.7039999999999997</v>
      </c>
      <c r="J137">
        <v>6.2720000000000002</v>
      </c>
      <c r="K137">
        <v>4.95</v>
      </c>
      <c r="L137">
        <v>5.2160000000000002</v>
      </c>
      <c r="M137">
        <v>5.0039999999999996</v>
      </c>
      <c r="N137">
        <v>5.2880000000000003</v>
      </c>
      <c r="O137">
        <v>7.36</v>
      </c>
      <c r="P137">
        <v>6.8840000000000003</v>
      </c>
      <c r="Q137">
        <v>7.6459999999999999</v>
      </c>
      <c r="R137">
        <v>7.157</v>
      </c>
      <c r="S137">
        <v>7.3739999999999997</v>
      </c>
      <c r="T137">
        <v>8.1379999999999999</v>
      </c>
      <c r="U137">
        <v>9.0589999999999993</v>
      </c>
      <c r="V137">
        <v>11.298</v>
      </c>
      <c r="W137">
        <v>10.255000000000001</v>
      </c>
      <c r="X137">
        <v>12.393000000000001</v>
      </c>
      <c r="Y137">
        <v>17.760000000000002</v>
      </c>
      <c r="Z137">
        <v>17.538</v>
      </c>
      <c r="AA137">
        <v>19.364000000000001</v>
      </c>
      <c r="AB137">
        <v>23.533999999999999</v>
      </c>
      <c r="AC137">
        <v>31.734000000000002</v>
      </c>
      <c r="AD137">
        <v>44.53</v>
      </c>
      <c r="AE137">
        <v>60.881999999999998</v>
      </c>
      <c r="AF137">
        <v>79.712000000000003</v>
      </c>
      <c r="AG137">
        <v>115.27</v>
      </c>
      <c r="AH137">
        <v>97.798000000000002</v>
      </c>
      <c r="AI137">
        <v>125.122</v>
      </c>
      <c r="AJ137">
        <v>169.80500000000001</v>
      </c>
      <c r="AK137">
        <v>189.94499999999999</v>
      </c>
      <c r="AL137">
        <v>202.45</v>
      </c>
      <c r="AM137">
        <v>212.01300000000001</v>
      </c>
      <c r="AN137">
        <v>227.101</v>
      </c>
      <c r="AO137">
        <v>244.30099999999999</v>
      </c>
      <c r="AP137">
        <v>261.74799999999999</v>
      </c>
      <c r="AQ137">
        <v>279.154</v>
      </c>
      <c r="AR137">
        <v>297.851</v>
      </c>
      <c r="AS137">
        <v>2013</v>
      </c>
    </row>
    <row r="138" spans="1:45" x14ac:dyDescent="0.25">
      <c r="A138" s="6" t="str">
        <f>IFERROR(INDEX(MSCI[[#All],[Regionen A]],MATCH(Raw_data!C138,MSCI[[#All],[Länder]],0)),"Other")</f>
        <v>Frontier Markets</v>
      </c>
      <c r="B138" s="6" t="str">
        <f>IFERROR(INDEX(MSCI[[#All],[Regionen B]],MATCH(Raw_data!C138,MSCI[[#All],[Länder]],0)),"Other")</f>
        <v>Europe &amp; Middle East</v>
      </c>
      <c r="C138" t="s">
        <v>152</v>
      </c>
      <c r="D138" t="str">
        <f t="shared" si="2"/>
        <v>Frontier Markets Europe &amp; Middle East</v>
      </c>
      <c r="E138">
        <v>45.591000000000001</v>
      </c>
      <c r="F138">
        <v>54.764000000000003</v>
      </c>
      <c r="G138">
        <v>54.819000000000003</v>
      </c>
      <c r="H138">
        <v>47.914999999999999</v>
      </c>
      <c r="I138">
        <v>38.718000000000004</v>
      </c>
      <c r="J138">
        <v>47.801000000000002</v>
      </c>
      <c r="K138">
        <v>51.765000000000001</v>
      </c>
      <c r="L138">
        <v>57.89</v>
      </c>
      <c r="M138">
        <v>59.93</v>
      </c>
      <c r="N138">
        <v>53.691000000000003</v>
      </c>
      <c r="O138">
        <v>38.244</v>
      </c>
      <c r="P138">
        <v>28.852</v>
      </c>
      <c r="Q138">
        <v>19.577999999999999</v>
      </c>
      <c r="R138">
        <v>26.361000000000001</v>
      </c>
      <c r="S138">
        <v>30.073</v>
      </c>
      <c r="T138">
        <v>35.476999999999997</v>
      </c>
      <c r="U138">
        <v>35.314999999999998</v>
      </c>
      <c r="V138">
        <v>35.286000000000001</v>
      </c>
      <c r="W138">
        <v>42.115000000000002</v>
      </c>
      <c r="X138">
        <v>35.591999999999999</v>
      </c>
      <c r="Y138">
        <v>37.332999999999998</v>
      </c>
      <c r="Z138">
        <v>40.585999999999999</v>
      </c>
      <c r="AA138">
        <v>45.984999999999999</v>
      </c>
      <c r="AB138">
        <v>59.466000000000001</v>
      </c>
      <c r="AC138">
        <v>75.795000000000002</v>
      </c>
      <c r="AD138">
        <v>99.793999999999997</v>
      </c>
      <c r="AE138">
        <v>122.696</v>
      </c>
      <c r="AF138">
        <v>170.755</v>
      </c>
      <c r="AG138">
        <v>205.79</v>
      </c>
      <c r="AH138">
        <v>164.94800000000001</v>
      </c>
      <c r="AI138">
        <v>164.78100000000001</v>
      </c>
      <c r="AJ138">
        <v>183.56100000000001</v>
      </c>
      <c r="AK138">
        <v>169.17699999999999</v>
      </c>
      <c r="AL138">
        <v>188.893</v>
      </c>
      <c r="AM138">
        <v>202.46700000000001</v>
      </c>
      <c r="AN138">
        <v>215.30199999999999</v>
      </c>
      <c r="AO138">
        <v>229.56700000000001</v>
      </c>
      <c r="AP138">
        <v>246.97300000000001</v>
      </c>
      <c r="AQ138">
        <v>267.00700000000001</v>
      </c>
      <c r="AR138">
        <v>289.16300000000001</v>
      </c>
      <c r="AS138">
        <v>2013</v>
      </c>
    </row>
    <row r="139" spans="1:45" x14ac:dyDescent="0.25">
      <c r="A139" s="6" t="str">
        <f>IFERROR(INDEX(MSCI[[#All],[Regionen A]],MATCH(Raw_data!C139,MSCI[[#All],[Länder]],0)),"Other")</f>
        <v>Emerging Markets</v>
      </c>
      <c r="B139" s="6" t="str">
        <f>IFERROR(INDEX(MSCI[[#All],[Regionen B]],MATCH(Raw_data!C139,MSCI[[#All],[Länder]],0)),"Other")</f>
        <v>Europe &amp; Middle East</v>
      </c>
      <c r="C139" t="s">
        <v>153</v>
      </c>
      <c r="D139" t="str">
        <f t="shared" si="2"/>
        <v>Emerging Markets Europe &amp; Middle East</v>
      </c>
      <c r="E139" t="s">
        <v>42</v>
      </c>
      <c r="F139" t="s">
        <v>42</v>
      </c>
      <c r="G139" t="s">
        <v>42</v>
      </c>
      <c r="H139" t="s">
        <v>42</v>
      </c>
      <c r="I139" t="s">
        <v>42</v>
      </c>
      <c r="J139" t="s">
        <v>42</v>
      </c>
      <c r="K139" t="s">
        <v>42</v>
      </c>
      <c r="L139" t="s">
        <v>42</v>
      </c>
      <c r="M139" t="s">
        <v>42</v>
      </c>
      <c r="N139" t="s">
        <v>42</v>
      </c>
      <c r="O139" t="s">
        <v>42</v>
      </c>
      <c r="P139" t="s">
        <v>42</v>
      </c>
      <c r="Q139">
        <v>85.591999999999999</v>
      </c>
      <c r="R139">
        <v>183.816</v>
      </c>
      <c r="S139">
        <v>276.90199999999999</v>
      </c>
      <c r="T139">
        <v>313.45100000000002</v>
      </c>
      <c r="U139">
        <v>391.77499999999998</v>
      </c>
      <c r="V139">
        <v>404.94600000000003</v>
      </c>
      <c r="W139">
        <v>271.03800000000001</v>
      </c>
      <c r="X139">
        <v>195.90700000000001</v>
      </c>
      <c r="Y139">
        <v>259.702</v>
      </c>
      <c r="Z139">
        <v>306.58300000000003</v>
      </c>
      <c r="AA139">
        <v>345.125</v>
      </c>
      <c r="AB139">
        <v>430.28899999999999</v>
      </c>
      <c r="AC139">
        <v>591.17700000000002</v>
      </c>
      <c r="AD139">
        <v>763.70399999999995</v>
      </c>
      <c r="AE139">
        <v>989.93200000000002</v>
      </c>
      <c r="AF139">
        <v>1299.703</v>
      </c>
      <c r="AG139">
        <v>1660.846</v>
      </c>
      <c r="AH139">
        <v>1222.645</v>
      </c>
      <c r="AI139">
        <v>1524.915</v>
      </c>
      <c r="AJ139">
        <v>1904.79</v>
      </c>
      <c r="AK139">
        <v>2017.4690000000001</v>
      </c>
      <c r="AL139">
        <v>2096.7739999999999</v>
      </c>
      <c r="AM139">
        <v>2057.3009999999999</v>
      </c>
      <c r="AN139">
        <v>2098.848</v>
      </c>
      <c r="AO139">
        <v>2235.5940000000001</v>
      </c>
      <c r="AP139">
        <v>2348.431</v>
      </c>
      <c r="AQ139">
        <v>2462.6709999999998</v>
      </c>
      <c r="AR139">
        <v>2594.739</v>
      </c>
      <c r="AS139">
        <v>2013</v>
      </c>
    </row>
    <row r="140" spans="1:45" x14ac:dyDescent="0.25">
      <c r="A140" s="6" t="str">
        <f>IFERROR(INDEX(MSCI[[#All],[Regionen A]],MATCH(Raw_data!C140,MSCI[[#All],[Länder]],0)),"Other")</f>
        <v>Other</v>
      </c>
      <c r="B140" s="6" t="str">
        <f>IFERROR(INDEX(MSCI[[#All],[Regionen B]],MATCH(Raw_data!C140,MSCI[[#All],[Länder]],0)),"Other")</f>
        <v>Other</v>
      </c>
      <c r="C140" t="s">
        <v>154</v>
      </c>
      <c r="D140" t="str">
        <f t="shared" si="2"/>
        <v>Other Other</v>
      </c>
      <c r="E140">
        <v>1.2589999999999999</v>
      </c>
      <c r="F140">
        <v>1.429</v>
      </c>
      <c r="G140">
        <v>1.524</v>
      </c>
      <c r="H140">
        <v>1.6279999999999999</v>
      </c>
      <c r="I140">
        <v>1.56</v>
      </c>
      <c r="J140">
        <v>1.853</v>
      </c>
      <c r="K140">
        <v>2.0990000000000002</v>
      </c>
      <c r="L140">
        <v>2.331</v>
      </c>
      <c r="M140">
        <v>2.4940000000000002</v>
      </c>
      <c r="N140">
        <v>2.6040000000000001</v>
      </c>
      <c r="O140">
        <v>2.4900000000000002</v>
      </c>
      <c r="P140">
        <v>1.837</v>
      </c>
      <c r="Q140">
        <v>1.9490000000000001</v>
      </c>
      <c r="R140">
        <v>1.88</v>
      </c>
      <c r="S140">
        <v>1.1950000000000001</v>
      </c>
      <c r="T140">
        <v>1.2390000000000001</v>
      </c>
      <c r="U140">
        <v>1.343</v>
      </c>
      <c r="V140">
        <v>1.8069999999999999</v>
      </c>
      <c r="W140">
        <v>1.93</v>
      </c>
      <c r="X140">
        <v>1.796</v>
      </c>
      <c r="Y140">
        <v>1.718</v>
      </c>
      <c r="Z140">
        <v>1.675</v>
      </c>
      <c r="AA140">
        <v>1.6739999999999999</v>
      </c>
      <c r="AB140">
        <v>1.8460000000000001</v>
      </c>
      <c r="AC140">
        <v>2.0990000000000002</v>
      </c>
      <c r="AD140">
        <v>2.589</v>
      </c>
      <c r="AE140">
        <v>3.1080000000000001</v>
      </c>
      <c r="AF140">
        <v>3.7069999999999999</v>
      </c>
      <c r="AG140">
        <v>4.6760000000000002</v>
      </c>
      <c r="AH140">
        <v>5.2089999999999996</v>
      </c>
      <c r="AI140">
        <v>5.625</v>
      </c>
      <c r="AJ140">
        <v>6.407</v>
      </c>
      <c r="AK140">
        <v>7.2910000000000004</v>
      </c>
      <c r="AL140">
        <v>7.601</v>
      </c>
      <c r="AM140">
        <v>8.0020000000000007</v>
      </c>
      <c r="AN140">
        <v>8.76</v>
      </c>
      <c r="AO140">
        <v>9.7319999999999993</v>
      </c>
      <c r="AP140">
        <v>10.702999999999999</v>
      </c>
      <c r="AQ140">
        <v>11.766999999999999</v>
      </c>
      <c r="AR140">
        <v>12.948</v>
      </c>
      <c r="AS140">
        <v>2013</v>
      </c>
    </row>
    <row r="141" spans="1:45" x14ac:dyDescent="0.25">
      <c r="A141" s="6" t="str">
        <f>IFERROR(INDEX(MSCI[[#All],[Regionen A]],MATCH(Raw_data!C141,MSCI[[#All],[Länder]],0)),"Other")</f>
        <v>Other</v>
      </c>
      <c r="B141" s="6" t="str">
        <f>IFERROR(INDEX(MSCI[[#All],[Regionen B]],MATCH(Raw_data!C141,MSCI[[#All],[Länder]],0)),"Other")</f>
        <v>Other</v>
      </c>
      <c r="C141" t="s">
        <v>155</v>
      </c>
      <c r="D141" t="str">
        <f t="shared" si="2"/>
        <v>Other Other</v>
      </c>
      <c r="E141">
        <v>0.127</v>
      </c>
      <c r="F141">
        <v>0.11899999999999999</v>
      </c>
      <c r="G141">
        <v>0.122</v>
      </c>
      <c r="H141">
        <v>0.113</v>
      </c>
      <c r="I141">
        <v>0.111</v>
      </c>
      <c r="J141">
        <v>0.106</v>
      </c>
      <c r="K141">
        <v>0.112</v>
      </c>
      <c r="L141">
        <v>0.124</v>
      </c>
      <c r="M141">
        <v>0.13800000000000001</v>
      </c>
      <c r="N141">
        <v>0.14199999999999999</v>
      </c>
      <c r="O141">
        <v>0.182</v>
      </c>
      <c r="P141">
        <v>0.17699999999999999</v>
      </c>
      <c r="Q141">
        <v>0.193</v>
      </c>
      <c r="R141">
        <v>0.19800000000000001</v>
      </c>
      <c r="S141">
        <v>0.158</v>
      </c>
      <c r="T141">
        <v>0.24199999999999999</v>
      </c>
      <c r="U141">
        <v>0.25800000000000001</v>
      </c>
      <c r="V141">
        <v>0.28000000000000003</v>
      </c>
      <c r="W141">
        <v>0.26800000000000002</v>
      </c>
      <c r="X141">
        <v>0.26100000000000001</v>
      </c>
      <c r="Y141">
        <v>0.25700000000000001</v>
      </c>
      <c r="Z141">
        <v>0.26900000000000002</v>
      </c>
      <c r="AA141">
        <v>0.29699999999999999</v>
      </c>
      <c r="AB141">
        <v>0.36399999999999999</v>
      </c>
      <c r="AC141">
        <v>0.42899999999999999</v>
      </c>
      <c r="AD141">
        <v>0.49</v>
      </c>
      <c r="AE141">
        <v>0.51300000000000001</v>
      </c>
      <c r="AF141">
        <v>0.58499999999999996</v>
      </c>
      <c r="AG141">
        <v>0.64100000000000001</v>
      </c>
      <c r="AH141">
        <v>0.60799999999999998</v>
      </c>
      <c r="AI141">
        <v>0.65700000000000003</v>
      </c>
      <c r="AJ141">
        <v>0.75900000000000001</v>
      </c>
      <c r="AK141">
        <v>0.80500000000000005</v>
      </c>
      <c r="AL141">
        <v>0.79300000000000004</v>
      </c>
      <c r="AM141">
        <v>0.82499999999999996</v>
      </c>
      <c r="AN141">
        <v>0.86</v>
      </c>
      <c r="AO141">
        <v>0.874</v>
      </c>
      <c r="AP141">
        <v>0.89300000000000002</v>
      </c>
      <c r="AQ141">
        <v>0.92300000000000004</v>
      </c>
      <c r="AR141">
        <v>0.95899999999999996</v>
      </c>
      <c r="AS141">
        <v>2013</v>
      </c>
    </row>
    <row r="142" spans="1:45" x14ac:dyDescent="0.25">
      <c r="A142" s="6" t="str">
        <f>IFERROR(INDEX(MSCI[[#All],[Regionen A]],MATCH(Raw_data!C142,MSCI[[#All],[Länder]],0)),"Other")</f>
        <v>Other</v>
      </c>
      <c r="B142" s="6" t="str">
        <f>IFERROR(INDEX(MSCI[[#All],[Regionen B]],MATCH(Raw_data!C142,MSCI[[#All],[Länder]],0)),"Other")</f>
        <v>Other</v>
      </c>
      <c r="C142" t="s">
        <v>27</v>
      </c>
      <c r="D142" t="str">
        <f t="shared" si="2"/>
        <v>Other Other</v>
      </c>
      <c r="E142" t="s">
        <v>42</v>
      </c>
      <c r="F142" t="s">
        <v>42</v>
      </c>
      <c r="G142" t="s">
        <v>42</v>
      </c>
      <c r="H142" t="s">
        <v>42</v>
      </c>
      <c r="I142" t="s">
        <v>42</v>
      </c>
      <c r="J142" t="s">
        <v>42</v>
      </c>
      <c r="K142" t="s">
        <v>42</v>
      </c>
      <c r="L142" t="s">
        <v>42</v>
      </c>
      <c r="M142" t="s">
        <v>42</v>
      </c>
      <c r="N142" t="s">
        <v>42</v>
      </c>
      <c r="O142" t="s">
        <v>42</v>
      </c>
      <c r="P142" t="s">
        <v>42</v>
      </c>
      <c r="Q142" t="s">
        <v>42</v>
      </c>
      <c r="R142" t="s">
        <v>42</v>
      </c>
      <c r="S142" t="s">
        <v>42</v>
      </c>
      <c r="T142" t="s">
        <v>42</v>
      </c>
      <c r="U142" t="s">
        <v>42</v>
      </c>
      <c r="V142" t="s">
        <v>42</v>
      </c>
      <c r="W142" t="s">
        <v>42</v>
      </c>
      <c r="X142" t="s">
        <v>42</v>
      </c>
      <c r="Y142" t="s">
        <v>42</v>
      </c>
      <c r="Z142" t="s">
        <v>42</v>
      </c>
      <c r="AA142" t="s">
        <v>42</v>
      </c>
      <c r="AB142" t="s">
        <v>42</v>
      </c>
      <c r="AC142">
        <v>1.88</v>
      </c>
      <c r="AD142">
        <v>1.962</v>
      </c>
      <c r="AE142">
        <v>2.0950000000000002</v>
      </c>
      <c r="AF142">
        <v>2.4910000000000001</v>
      </c>
      <c r="AG142">
        <v>2.7650000000000001</v>
      </c>
      <c r="AH142">
        <v>2.3690000000000002</v>
      </c>
      <c r="AI142">
        <v>2.1429999999999998</v>
      </c>
      <c r="AJ142">
        <v>2.056</v>
      </c>
      <c r="AK142">
        <v>1.802</v>
      </c>
      <c r="AL142">
        <v>1.802</v>
      </c>
      <c r="AM142">
        <v>1.8580000000000001</v>
      </c>
      <c r="AN142">
        <v>1.9319999999999999</v>
      </c>
      <c r="AO142">
        <v>2.0030000000000001</v>
      </c>
      <c r="AP142">
        <v>2.0870000000000002</v>
      </c>
      <c r="AQ142">
        <v>2.177</v>
      </c>
      <c r="AR142">
        <v>2.27</v>
      </c>
      <c r="AS142">
        <v>2011</v>
      </c>
    </row>
    <row r="143" spans="1:45" x14ac:dyDescent="0.25">
      <c r="A143" s="6" t="str">
        <f>IFERROR(INDEX(MSCI[[#All],[Regionen A]],MATCH(Raw_data!C143,MSCI[[#All],[Länder]],0)),"Other")</f>
        <v>Other</v>
      </c>
      <c r="B143" s="6" t="str">
        <f>IFERROR(INDEX(MSCI[[#All],[Regionen B]],MATCH(Raw_data!C143,MSCI[[#All],[Länder]],0)),"Other")</f>
        <v>Other</v>
      </c>
      <c r="C143" t="s">
        <v>156</v>
      </c>
      <c r="D143" t="str">
        <f t="shared" si="2"/>
        <v>Other Other</v>
      </c>
      <c r="E143">
        <v>6.9000000000000006E-2</v>
      </c>
      <c r="F143">
        <v>8.4000000000000005E-2</v>
      </c>
      <c r="G143">
        <v>8.1000000000000003E-2</v>
      </c>
      <c r="H143">
        <v>7.5999999999999998E-2</v>
      </c>
      <c r="I143">
        <v>7.9000000000000001E-2</v>
      </c>
      <c r="J143">
        <v>8.3000000000000004E-2</v>
      </c>
      <c r="K143">
        <v>0.11700000000000001</v>
      </c>
      <c r="L143">
        <v>0.11799999999999999</v>
      </c>
      <c r="M143">
        <v>0.1</v>
      </c>
      <c r="N143">
        <v>9.9000000000000005E-2</v>
      </c>
      <c r="O143">
        <v>0.12</v>
      </c>
      <c r="P143">
        <v>0.108</v>
      </c>
      <c r="Q143">
        <v>9.6000000000000002E-2</v>
      </c>
      <c r="R143">
        <v>0.127</v>
      </c>
      <c r="S143">
        <v>0.13200000000000001</v>
      </c>
      <c r="T143">
        <v>0.105</v>
      </c>
      <c r="U143">
        <v>0.13600000000000001</v>
      </c>
      <c r="V143">
        <v>9.2999999999999999E-2</v>
      </c>
      <c r="W143">
        <v>7.1999999999999995E-2</v>
      </c>
      <c r="X143">
        <v>7.8E-2</v>
      </c>
      <c r="Y143">
        <v>7.6999999999999999E-2</v>
      </c>
      <c r="Z143">
        <v>7.6999999999999999E-2</v>
      </c>
      <c r="AA143">
        <v>8.5000000000000006E-2</v>
      </c>
      <c r="AB143">
        <v>0.10100000000000001</v>
      </c>
      <c r="AC143">
        <v>0.111</v>
      </c>
      <c r="AD143">
        <v>0.123</v>
      </c>
      <c r="AE143">
        <v>0.13500000000000001</v>
      </c>
      <c r="AF143">
        <v>0.14399999999999999</v>
      </c>
      <c r="AG143">
        <v>0.183</v>
      </c>
      <c r="AH143">
        <v>0.19600000000000001</v>
      </c>
      <c r="AI143">
        <v>0.20100000000000001</v>
      </c>
      <c r="AJ143">
        <v>0.248</v>
      </c>
      <c r="AK143">
        <v>0.26400000000000001</v>
      </c>
      <c r="AL143">
        <v>0.311</v>
      </c>
      <c r="AM143">
        <v>0.36199999999999999</v>
      </c>
      <c r="AN143">
        <v>0.4</v>
      </c>
      <c r="AO143">
        <v>0.434</v>
      </c>
      <c r="AP143">
        <v>0.47399999999999998</v>
      </c>
      <c r="AQ143">
        <v>0.51400000000000001</v>
      </c>
      <c r="AR143">
        <v>0.55400000000000005</v>
      </c>
      <c r="AS143">
        <v>2010</v>
      </c>
    </row>
    <row r="144" spans="1:45" x14ac:dyDescent="0.25">
      <c r="A144" s="6" t="str">
        <f>IFERROR(INDEX(MSCI[[#All],[Regionen A]],MATCH(Raw_data!C144,MSCI[[#All],[Länder]],0)),"Other")</f>
        <v>Frontier Markets</v>
      </c>
      <c r="B144" s="6" t="str">
        <f>IFERROR(INDEX(MSCI[[#All],[Regionen B]],MATCH(Raw_data!C144,MSCI[[#All],[Länder]],0)),"Other")</f>
        <v>Europe &amp; Middle East</v>
      </c>
      <c r="C144" t="s">
        <v>157</v>
      </c>
      <c r="D144" t="str">
        <f t="shared" si="2"/>
        <v>Frontier Markets Europe &amp; Middle East</v>
      </c>
      <c r="E144">
        <v>163.96799999999999</v>
      </c>
      <c r="F144">
        <v>183.56100000000001</v>
      </c>
      <c r="G144">
        <v>152.59399999999999</v>
      </c>
      <c r="H144">
        <v>128.60400000000001</v>
      </c>
      <c r="I144">
        <v>119.054</v>
      </c>
      <c r="J144">
        <v>103.681</v>
      </c>
      <c r="K144">
        <v>86.706999999999994</v>
      </c>
      <c r="L144">
        <v>85.406000000000006</v>
      </c>
      <c r="M144">
        <v>87.956999999999994</v>
      </c>
      <c r="N144">
        <v>95.022000000000006</v>
      </c>
      <c r="O144">
        <v>116.693</v>
      </c>
      <c r="P144">
        <v>131.839</v>
      </c>
      <c r="Q144">
        <v>136.66999999999999</v>
      </c>
      <c r="R144">
        <v>137.405</v>
      </c>
      <c r="S144">
        <v>139.65299999999999</v>
      </c>
      <c r="T144">
        <v>147.94</v>
      </c>
      <c r="U144">
        <v>163.43</v>
      </c>
      <c r="V144">
        <v>170.87799999999999</v>
      </c>
      <c r="W144">
        <v>151.95500000000001</v>
      </c>
      <c r="X144">
        <v>167.053</v>
      </c>
      <c r="Y144">
        <v>194.80799999999999</v>
      </c>
      <c r="Z144">
        <v>189.363</v>
      </c>
      <c r="AA144">
        <v>194.87799999999999</v>
      </c>
      <c r="AB144">
        <v>221.47</v>
      </c>
      <c r="AC144">
        <v>258.74200000000002</v>
      </c>
      <c r="AD144">
        <v>328.20499999999998</v>
      </c>
      <c r="AE144">
        <v>376.39800000000002</v>
      </c>
      <c r="AF144">
        <v>415.68700000000001</v>
      </c>
      <c r="AG144">
        <v>519.79600000000005</v>
      </c>
      <c r="AH144">
        <v>429.09800000000001</v>
      </c>
      <c r="AI144">
        <v>526.81100000000004</v>
      </c>
      <c r="AJ144">
        <v>669.50699999999995</v>
      </c>
      <c r="AK144">
        <v>733.95600000000002</v>
      </c>
      <c r="AL144">
        <v>748.45</v>
      </c>
      <c r="AM144">
        <v>777.87</v>
      </c>
      <c r="AN144">
        <v>805.22500000000002</v>
      </c>
      <c r="AO144">
        <v>839.77599999999995</v>
      </c>
      <c r="AP144">
        <v>876.64300000000003</v>
      </c>
      <c r="AQ144">
        <v>917.94</v>
      </c>
      <c r="AR144">
        <v>962.23900000000003</v>
      </c>
      <c r="AS144">
        <v>2013</v>
      </c>
    </row>
    <row r="145" spans="1:45" x14ac:dyDescent="0.25">
      <c r="A145" s="6" t="str">
        <f>IFERROR(INDEX(MSCI[[#All],[Regionen A]],MATCH(Raw_data!C145,MSCI[[#All],[Länder]],0)),"Other")</f>
        <v>Other</v>
      </c>
      <c r="B145" s="6" t="str">
        <f>IFERROR(INDEX(MSCI[[#All],[Regionen B]],MATCH(Raw_data!C145,MSCI[[#All],[Länder]],0)),"Other")</f>
        <v>Other</v>
      </c>
      <c r="C145" t="s">
        <v>158</v>
      </c>
      <c r="D145" t="str">
        <f t="shared" si="2"/>
        <v>Other Other</v>
      </c>
      <c r="E145">
        <v>3.5030000000000001</v>
      </c>
      <c r="F145">
        <v>3.177</v>
      </c>
      <c r="G145">
        <v>3.11</v>
      </c>
      <c r="H145">
        <v>2.774</v>
      </c>
      <c r="I145">
        <v>2.706</v>
      </c>
      <c r="J145">
        <v>2.9620000000000002</v>
      </c>
      <c r="K145">
        <v>4.1900000000000004</v>
      </c>
      <c r="L145">
        <v>5.0410000000000004</v>
      </c>
      <c r="M145">
        <v>4.9850000000000003</v>
      </c>
      <c r="N145">
        <v>4.9130000000000003</v>
      </c>
      <c r="O145">
        <v>5.7169999999999996</v>
      </c>
      <c r="P145">
        <v>5.617</v>
      </c>
      <c r="Q145">
        <v>6.0049999999999999</v>
      </c>
      <c r="R145">
        <v>5.6790000000000003</v>
      </c>
      <c r="S145">
        <v>3.8769999999999998</v>
      </c>
      <c r="T145">
        <v>4.8789999999999996</v>
      </c>
      <c r="U145">
        <v>5.0659999999999998</v>
      </c>
      <c r="V145">
        <v>4.6719999999999997</v>
      </c>
      <c r="W145">
        <v>5.0579999999999998</v>
      </c>
      <c r="X145">
        <v>5.1509999999999998</v>
      </c>
      <c r="Y145">
        <v>4.6929999999999996</v>
      </c>
      <c r="Z145">
        <v>4.8819999999999997</v>
      </c>
      <c r="AA145">
        <v>5.3520000000000003</v>
      </c>
      <c r="AB145">
        <v>6.8719999999999999</v>
      </c>
      <c r="AC145">
        <v>8.0419999999999998</v>
      </c>
      <c r="AD145">
        <v>8.7219999999999995</v>
      </c>
      <c r="AE145">
        <v>9.3670000000000009</v>
      </c>
      <c r="AF145">
        <v>11.301</v>
      </c>
      <c r="AG145">
        <v>13.449</v>
      </c>
      <c r="AH145">
        <v>12.846</v>
      </c>
      <c r="AI145">
        <v>12.936999999999999</v>
      </c>
      <c r="AJ145">
        <v>14.37</v>
      </c>
      <c r="AK145">
        <v>14.041</v>
      </c>
      <c r="AL145">
        <v>14.795999999999999</v>
      </c>
      <c r="AM145">
        <v>15.881</v>
      </c>
      <c r="AN145">
        <v>16.853000000000002</v>
      </c>
      <c r="AO145">
        <v>18.202000000000002</v>
      </c>
      <c r="AP145">
        <v>19.741</v>
      </c>
      <c r="AQ145">
        <v>21.370999999999999</v>
      </c>
      <c r="AR145">
        <v>23.02</v>
      </c>
      <c r="AS145">
        <v>2011</v>
      </c>
    </row>
    <row r="146" spans="1:45" x14ac:dyDescent="0.25">
      <c r="A146" s="6" t="str">
        <f>IFERROR(INDEX(MSCI[[#All],[Regionen A]],MATCH(Raw_data!C146,MSCI[[#All],[Länder]],0)),"Other")</f>
        <v>Frontier Markets</v>
      </c>
      <c r="B146" s="6" t="str">
        <f>IFERROR(INDEX(MSCI[[#All],[Regionen B]],MATCH(Raw_data!C146,MSCI[[#All],[Länder]],0)),"Other")</f>
        <v>Europe &amp; Middle East</v>
      </c>
      <c r="C146" t="s">
        <v>159</v>
      </c>
      <c r="D146" t="str">
        <f t="shared" si="2"/>
        <v>Frontier Markets Europe &amp; Middle East</v>
      </c>
      <c r="E146" t="s">
        <v>42</v>
      </c>
      <c r="F146" t="s">
        <v>42</v>
      </c>
      <c r="G146" t="s">
        <v>42</v>
      </c>
      <c r="H146" t="s">
        <v>42</v>
      </c>
      <c r="I146" t="s">
        <v>42</v>
      </c>
      <c r="J146" t="s">
        <v>42</v>
      </c>
      <c r="K146" t="s">
        <v>42</v>
      </c>
      <c r="L146" t="s">
        <v>42</v>
      </c>
      <c r="M146" t="s">
        <v>42</v>
      </c>
      <c r="N146" t="s">
        <v>42</v>
      </c>
      <c r="O146" t="s">
        <v>42</v>
      </c>
      <c r="P146" t="s">
        <v>42</v>
      </c>
      <c r="Q146" t="s">
        <v>42</v>
      </c>
      <c r="R146" t="s">
        <v>42</v>
      </c>
      <c r="S146" t="s">
        <v>42</v>
      </c>
      <c r="T146" t="s">
        <v>42</v>
      </c>
      <c r="U146" t="s">
        <v>42</v>
      </c>
      <c r="V146" t="s">
        <v>42</v>
      </c>
      <c r="W146" t="s">
        <v>42</v>
      </c>
      <c r="X146" t="s">
        <v>42</v>
      </c>
      <c r="Y146">
        <v>8.6609999999999996</v>
      </c>
      <c r="Z146">
        <v>11.433</v>
      </c>
      <c r="AA146">
        <v>15.159000000000001</v>
      </c>
      <c r="AB146">
        <v>19.579000000000001</v>
      </c>
      <c r="AC146">
        <v>23.536999999999999</v>
      </c>
      <c r="AD146">
        <v>25.064</v>
      </c>
      <c r="AE146">
        <v>29.329000000000001</v>
      </c>
      <c r="AF146">
        <v>39.155000000000001</v>
      </c>
      <c r="AG146">
        <v>47.668999999999997</v>
      </c>
      <c r="AH146">
        <v>40.244</v>
      </c>
      <c r="AI146">
        <v>36.677</v>
      </c>
      <c r="AJ146">
        <v>43.774000000000001</v>
      </c>
      <c r="AK146">
        <v>38.094000000000001</v>
      </c>
      <c r="AL146">
        <v>42.491999999999997</v>
      </c>
      <c r="AM146">
        <v>42.648000000000003</v>
      </c>
      <c r="AN146">
        <v>42.963000000000001</v>
      </c>
      <c r="AO146">
        <v>44.83</v>
      </c>
      <c r="AP146">
        <v>47.460999999999999</v>
      </c>
      <c r="AQ146">
        <v>50.524999999999999</v>
      </c>
      <c r="AR146">
        <v>54.08</v>
      </c>
      <c r="AS146">
        <v>2013</v>
      </c>
    </row>
    <row r="147" spans="1:45" x14ac:dyDescent="0.25">
      <c r="A147" s="6" t="str">
        <f>IFERROR(INDEX(MSCI[[#All],[Regionen A]],MATCH(Raw_data!C147,MSCI[[#All],[Länder]],0)),"Other")</f>
        <v>Other</v>
      </c>
      <c r="B147" s="6" t="str">
        <f>IFERROR(INDEX(MSCI[[#All],[Regionen B]],MATCH(Raw_data!C147,MSCI[[#All],[Länder]],0)),"Other")</f>
        <v>Other</v>
      </c>
      <c r="C147" t="s">
        <v>160</v>
      </c>
      <c r="D147" t="str">
        <f t="shared" si="2"/>
        <v>Other Other</v>
      </c>
      <c r="E147">
        <v>0.14699999999999999</v>
      </c>
      <c r="F147">
        <v>0.154</v>
      </c>
      <c r="G147">
        <v>0.14799999999999999</v>
      </c>
      <c r="H147">
        <v>0.14699999999999999</v>
      </c>
      <c r="I147">
        <v>0.151</v>
      </c>
      <c r="J147">
        <v>0.16900000000000001</v>
      </c>
      <c r="K147">
        <v>0.20799999999999999</v>
      </c>
      <c r="L147">
        <v>0.249</v>
      </c>
      <c r="M147">
        <v>0.28399999999999997</v>
      </c>
      <c r="N147">
        <v>0.30499999999999999</v>
      </c>
      <c r="O147">
        <v>0.36899999999999999</v>
      </c>
      <c r="P147">
        <v>0.374</v>
      </c>
      <c r="Q147">
        <v>0.434</v>
      </c>
      <c r="R147">
        <v>0.47399999999999998</v>
      </c>
      <c r="S147">
        <v>0.48599999999999999</v>
      </c>
      <c r="T147">
        <v>0.50800000000000001</v>
      </c>
      <c r="U147">
        <v>0.503</v>
      </c>
      <c r="V147">
        <v>0.56299999999999994</v>
      </c>
      <c r="W147">
        <v>0.60799999999999998</v>
      </c>
      <c r="X147">
        <v>0.623</v>
      </c>
      <c r="Y147">
        <v>0.61499999999999999</v>
      </c>
      <c r="Z147">
        <v>0.622</v>
      </c>
      <c r="AA147">
        <v>0.69799999999999995</v>
      </c>
      <c r="AB147">
        <v>0.70599999999999996</v>
      </c>
      <c r="AC147">
        <v>0.83899999999999997</v>
      </c>
      <c r="AD147">
        <v>0.91900000000000004</v>
      </c>
      <c r="AE147">
        <v>1.016</v>
      </c>
      <c r="AF147">
        <v>1.034</v>
      </c>
      <c r="AG147">
        <v>0.96699999999999997</v>
      </c>
      <c r="AH147">
        <v>0.84699999999999998</v>
      </c>
      <c r="AI147">
        <v>0.97</v>
      </c>
      <c r="AJ147">
        <v>1.075</v>
      </c>
      <c r="AK147">
        <v>1.129</v>
      </c>
      <c r="AL147">
        <v>1.3859999999999999</v>
      </c>
      <c r="AM147">
        <v>1.4730000000000001</v>
      </c>
      <c r="AN147">
        <v>1.5469999999999999</v>
      </c>
      <c r="AO147">
        <v>1.639</v>
      </c>
      <c r="AP147">
        <v>1.736</v>
      </c>
      <c r="AQ147">
        <v>1.839</v>
      </c>
      <c r="AR147">
        <v>1.9390000000000001</v>
      </c>
      <c r="AS147">
        <v>2012</v>
      </c>
    </row>
    <row r="148" spans="1:45" x14ac:dyDescent="0.25">
      <c r="A148" s="6" t="str">
        <f>IFERROR(INDEX(MSCI[[#All],[Regionen A]],MATCH(Raw_data!C148,MSCI[[#All],[Länder]],0)),"Other")</f>
        <v>Other</v>
      </c>
      <c r="B148" s="6" t="str">
        <f>IFERROR(INDEX(MSCI[[#All],[Regionen B]],MATCH(Raw_data!C148,MSCI[[#All],[Länder]],0)),"Other")</f>
        <v>Other</v>
      </c>
      <c r="C148" t="s">
        <v>161</v>
      </c>
      <c r="D148" t="str">
        <f t="shared" si="2"/>
        <v>Other Other</v>
      </c>
      <c r="E148">
        <v>1.7010000000000001</v>
      </c>
      <c r="F148">
        <v>1.823</v>
      </c>
      <c r="G148">
        <v>2.0499999999999998</v>
      </c>
      <c r="H148">
        <v>1.782</v>
      </c>
      <c r="I148">
        <v>2.0619999999999998</v>
      </c>
      <c r="J148">
        <v>1.7549999999999999</v>
      </c>
      <c r="K148">
        <v>1.3140000000000001</v>
      </c>
      <c r="L148">
        <v>1.145</v>
      </c>
      <c r="M148">
        <v>1.877</v>
      </c>
      <c r="N148">
        <v>1.724</v>
      </c>
      <c r="O148">
        <v>0.94799999999999995</v>
      </c>
      <c r="P148">
        <v>1.1379999999999999</v>
      </c>
      <c r="Q148">
        <v>0.99199999999999999</v>
      </c>
      <c r="R148">
        <v>1.1220000000000001</v>
      </c>
      <c r="S148">
        <v>1.33</v>
      </c>
      <c r="T148">
        <v>1.2729999999999999</v>
      </c>
      <c r="U148">
        <v>1.3740000000000001</v>
      </c>
      <c r="V148">
        <v>1.24</v>
      </c>
      <c r="W148">
        <v>0.98099999999999998</v>
      </c>
      <c r="X148">
        <v>0.97699999999999998</v>
      </c>
      <c r="Y148">
        <v>0.94099999999999995</v>
      </c>
      <c r="Z148">
        <v>1.0840000000000001</v>
      </c>
      <c r="AA148">
        <v>1.25</v>
      </c>
      <c r="AB148">
        <v>1.38</v>
      </c>
      <c r="AC148">
        <v>1.4390000000000001</v>
      </c>
      <c r="AD148">
        <v>1.649</v>
      </c>
      <c r="AE148">
        <v>1.887</v>
      </c>
      <c r="AF148">
        <v>2.1579999999999999</v>
      </c>
      <c r="AG148">
        <v>2.5110000000000001</v>
      </c>
      <c r="AH148">
        <v>2.4540000000000002</v>
      </c>
      <c r="AI148">
        <v>2.5779999999999998</v>
      </c>
      <c r="AJ148">
        <v>2.9329999999999998</v>
      </c>
      <c r="AK148">
        <v>3.7879999999999998</v>
      </c>
      <c r="AL148">
        <v>4.915</v>
      </c>
      <c r="AM148">
        <v>5.4109999999999996</v>
      </c>
      <c r="AN148">
        <v>6.1120000000000001</v>
      </c>
      <c r="AO148">
        <v>6.7910000000000004</v>
      </c>
      <c r="AP148">
        <v>7.2149999999999999</v>
      </c>
      <c r="AQ148">
        <v>7.6680000000000001</v>
      </c>
      <c r="AR148">
        <v>8.1639999999999997</v>
      </c>
      <c r="AS148">
        <v>2012</v>
      </c>
    </row>
    <row r="149" spans="1:45" x14ac:dyDescent="0.25">
      <c r="A149" s="6" t="str">
        <f>IFERROR(INDEX(MSCI[[#All],[Regionen A]],MATCH(Raw_data!C149,MSCI[[#All],[Länder]],0)),"Other")</f>
        <v>Developed Markets</v>
      </c>
      <c r="B149" s="6" t="str">
        <f>IFERROR(INDEX(MSCI[[#All],[Regionen B]],MATCH(Raw_data!C149,MSCI[[#All],[Länder]],0)),"Other")</f>
        <v>Pacific</v>
      </c>
      <c r="C149" t="s">
        <v>28</v>
      </c>
      <c r="D149" t="str">
        <f t="shared" si="2"/>
        <v>Developed Markets Pacific</v>
      </c>
      <c r="E149">
        <v>12.079000000000001</v>
      </c>
      <c r="F149">
        <v>14.363</v>
      </c>
      <c r="G149">
        <v>15.874000000000001</v>
      </c>
      <c r="H149">
        <v>18.001999999999999</v>
      </c>
      <c r="I149">
        <v>19.55</v>
      </c>
      <c r="J149">
        <v>18.555</v>
      </c>
      <c r="K149">
        <v>18.763000000000002</v>
      </c>
      <c r="L149">
        <v>21.606000000000002</v>
      </c>
      <c r="M149">
        <v>26.515000000000001</v>
      </c>
      <c r="N149">
        <v>31.393000000000001</v>
      </c>
      <c r="O149">
        <v>38.9</v>
      </c>
      <c r="P149">
        <v>45.472999999999999</v>
      </c>
      <c r="Q149">
        <v>52.156999999999996</v>
      </c>
      <c r="R149">
        <v>60.645000000000003</v>
      </c>
      <c r="S149">
        <v>73.775999999999996</v>
      </c>
      <c r="T149">
        <v>87.891999999999996</v>
      </c>
      <c r="U149">
        <v>96.400999999999996</v>
      </c>
      <c r="V149">
        <v>100.164</v>
      </c>
      <c r="W149">
        <v>85.706999999999994</v>
      </c>
      <c r="X149">
        <v>86.284999999999997</v>
      </c>
      <c r="Y149">
        <v>95.835999999999999</v>
      </c>
      <c r="Z149">
        <v>89.284999999999997</v>
      </c>
      <c r="AA149">
        <v>91.941999999999993</v>
      </c>
      <c r="AB149">
        <v>97.001999999999995</v>
      </c>
      <c r="AC149">
        <v>114.187</v>
      </c>
      <c r="AD149">
        <v>127.41800000000001</v>
      </c>
      <c r="AE149">
        <v>147.79400000000001</v>
      </c>
      <c r="AF149">
        <v>179.98099999999999</v>
      </c>
      <c r="AG149">
        <v>192.23099999999999</v>
      </c>
      <c r="AH149">
        <v>192.40600000000001</v>
      </c>
      <c r="AI149">
        <v>236.42</v>
      </c>
      <c r="AJ149">
        <v>274.065</v>
      </c>
      <c r="AK149">
        <v>286.90800000000002</v>
      </c>
      <c r="AL149">
        <v>297.94099999999997</v>
      </c>
      <c r="AM149">
        <v>307.08499999999998</v>
      </c>
      <c r="AN149">
        <v>320.245</v>
      </c>
      <c r="AO149">
        <v>331.35199999999998</v>
      </c>
      <c r="AP149">
        <v>343.25400000000002</v>
      </c>
      <c r="AQ149">
        <v>355.935</v>
      </c>
      <c r="AR149">
        <v>369.072</v>
      </c>
      <c r="AS149">
        <v>2013</v>
      </c>
    </row>
    <row r="150" spans="1:45" x14ac:dyDescent="0.25">
      <c r="A150" s="6" t="str">
        <f>IFERROR(INDEX(MSCI[[#All],[Regionen A]],MATCH(Raw_data!C150,MSCI[[#All],[Länder]],0)),"Other")</f>
        <v>Other</v>
      </c>
      <c r="B150" s="6" t="str">
        <f>IFERROR(INDEX(MSCI[[#All],[Regionen B]],MATCH(Raw_data!C150,MSCI[[#All],[Länder]],0)),"Other")</f>
        <v>Other</v>
      </c>
      <c r="C150" t="s">
        <v>29</v>
      </c>
      <c r="D150" t="str">
        <f t="shared" si="2"/>
        <v>Other Other</v>
      </c>
      <c r="E150" t="s">
        <v>42</v>
      </c>
      <c r="F150" t="s">
        <v>42</v>
      </c>
      <c r="G150" t="s">
        <v>42</v>
      </c>
      <c r="H150" t="s">
        <v>42</v>
      </c>
      <c r="I150" t="s">
        <v>42</v>
      </c>
      <c r="J150" t="s">
        <v>42</v>
      </c>
      <c r="K150" t="s">
        <v>42</v>
      </c>
      <c r="L150" t="s">
        <v>42</v>
      </c>
      <c r="M150" t="s">
        <v>42</v>
      </c>
      <c r="N150" t="s">
        <v>42</v>
      </c>
      <c r="O150" t="s">
        <v>42</v>
      </c>
      <c r="P150" t="s">
        <v>42</v>
      </c>
      <c r="Q150" t="s">
        <v>42</v>
      </c>
      <c r="R150">
        <v>13.414999999999999</v>
      </c>
      <c r="S150">
        <v>15.478999999999999</v>
      </c>
      <c r="T150">
        <v>19.594999999999999</v>
      </c>
      <c r="U150">
        <v>21.161999999999999</v>
      </c>
      <c r="V150">
        <v>21.399000000000001</v>
      </c>
      <c r="W150">
        <v>22.384</v>
      </c>
      <c r="X150">
        <v>20.521000000000001</v>
      </c>
      <c r="Y150">
        <v>20.481999999999999</v>
      </c>
      <c r="Z150">
        <v>21.117000000000001</v>
      </c>
      <c r="AA150">
        <v>24.539000000000001</v>
      </c>
      <c r="AB150">
        <v>33.341999999999999</v>
      </c>
      <c r="AC150">
        <v>42.241999999999997</v>
      </c>
      <c r="AD150">
        <v>47.975999999999999</v>
      </c>
      <c r="AE150">
        <v>55.914999999999999</v>
      </c>
      <c r="AF150">
        <v>75.143000000000001</v>
      </c>
      <c r="AG150">
        <v>94.710999999999999</v>
      </c>
      <c r="AH150">
        <v>87.46</v>
      </c>
      <c r="AI150">
        <v>87.438000000000002</v>
      </c>
      <c r="AJ150">
        <v>95.971000000000004</v>
      </c>
      <c r="AK150">
        <v>91.399000000000001</v>
      </c>
      <c r="AL150">
        <v>95.805000000000007</v>
      </c>
      <c r="AM150">
        <v>100.11</v>
      </c>
      <c r="AN150">
        <v>103.21</v>
      </c>
      <c r="AO150">
        <v>108.41</v>
      </c>
      <c r="AP150">
        <v>114.628</v>
      </c>
      <c r="AQ150">
        <v>121.161</v>
      </c>
      <c r="AR150">
        <v>127.907</v>
      </c>
      <c r="AS150">
        <v>2013</v>
      </c>
    </row>
    <row r="151" spans="1:45" x14ac:dyDescent="0.25">
      <c r="A151" s="6" t="str">
        <f>IFERROR(INDEX(MSCI[[#All],[Regionen A]],MATCH(Raw_data!C151,MSCI[[#All],[Länder]],0)),"Other")</f>
        <v>Frontier Markets</v>
      </c>
      <c r="B151" s="6" t="str">
        <f>IFERROR(INDEX(MSCI[[#All],[Regionen B]],MATCH(Raw_data!C151,MSCI[[#All],[Länder]],0)),"Other")</f>
        <v>Europe &amp; Middle East</v>
      </c>
      <c r="C151" t="s">
        <v>30</v>
      </c>
      <c r="D151" t="str">
        <f t="shared" si="2"/>
        <v>Frontier Markets Europe &amp; Middle East</v>
      </c>
      <c r="E151" t="s">
        <v>42</v>
      </c>
      <c r="F151" t="s">
        <v>42</v>
      </c>
      <c r="G151" t="s">
        <v>42</v>
      </c>
      <c r="H151" t="s">
        <v>42</v>
      </c>
      <c r="I151" t="s">
        <v>42</v>
      </c>
      <c r="J151" t="s">
        <v>42</v>
      </c>
      <c r="K151" t="s">
        <v>42</v>
      </c>
      <c r="L151" t="s">
        <v>42</v>
      </c>
      <c r="M151" t="s">
        <v>42</v>
      </c>
      <c r="N151" t="s">
        <v>42</v>
      </c>
      <c r="O151" t="s">
        <v>42</v>
      </c>
      <c r="P151" t="s">
        <v>42</v>
      </c>
      <c r="Q151">
        <v>19.2</v>
      </c>
      <c r="R151">
        <v>16.564</v>
      </c>
      <c r="S151">
        <v>16.783000000000001</v>
      </c>
      <c r="T151">
        <v>21.303999999999998</v>
      </c>
      <c r="U151">
        <v>21.489000000000001</v>
      </c>
      <c r="V151">
        <v>20.791</v>
      </c>
      <c r="W151">
        <v>22.146999999999998</v>
      </c>
      <c r="X151">
        <v>22.748000000000001</v>
      </c>
      <c r="Y151">
        <v>20.446000000000002</v>
      </c>
      <c r="Z151">
        <v>20.9</v>
      </c>
      <c r="AA151">
        <v>23.613</v>
      </c>
      <c r="AB151">
        <v>29.736000000000001</v>
      </c>
      <c r="AC151">
        <v>34.503999999999998</v>
      </c>
      <c r="AD151">
        <v>36.401000000000003</v>
      </c>
      <c r="AE151">
        <v>39.624000000000002</v>
      </c>
      <c r="AF151">
        <v>48.180999999999997</v>
      </c>
      <c r="AG151">
        <v>55.853000000000002</v>
      </c>
      <c r="AH151">
        <v>50.372</v>
      </c>
      <c r="AI151">
        <v>48.06</v>
      </c>
      <c r="AJ151">
        <v>51.298999999999999</v>
      </c>
      <c r="AK151">
        <v>46.287999999999997</v>
      </c>
      <c r="AL151">
        <v>48.005000000000003</v>
      </c>
      <c r="AM151">
        <v>49.927</v>
      </c>
      <c r="AN151">
        <v>50.707999999999998</v>
      </c>
      <c r="AO151">
        <v>52.594000000000001</v>
      </c>
      <c r="AP151">
        <v>54.869</v>
      </c>
      <c r="AQ151">
        <v>57.344999999999999</v>
      </c>
      <c r="AR151">
        <v>59.951000000000001</v>
      </c>
      <c r="AS151">
        <v>2013</v>
      </c>
    </row>
    <row r="152" spans="1:45" x14ac:dyDescent="0.25">
      <c r="A152" s="6" t="str">
        <f>IFERROR(INDEX(MSCI[[#All],[Regionen A]],MATCH(Raw_data!C152,MSCI[[#All],[Länder]],0)),"Other")</f>
        <v>Other</v>
      </c>
      <c r="B152" s="6" t="str">
        <f>IFERROR(INDEX(MSCI[[#All],[Regionen B]],MATCH(Raw_data!C152,MSCI[[#All],[Länder]],0)),"Other")</f>
        <v>Other</v>
      </c>
      <c r="C152" t="s">
        <v>162</v>
      </c>
      <c r="D152" t="str">
        <f t="shared" si="2"/>
        <v>Other Other</v>
      </c>
      <c r="E152">
        <v>0.18</v>
      </c>
      <c r="F152">
        <v>0.19</v>
      </c>
      <c r="G152">
        <v>0.19</v>
      </c>
      <c r="H152">
        <v>0.17799999999999999</v>
      </c>
      <c r="I152">
        <v>0.17799999999999999</v>
      </c>
      <c r="J152">
        <v>0.16300000000000001</v>
      </c>
      <c r="K152">
        <v>0.14499999999999999</v>
      </c>
      <c r="L152">
        <v>0.153</v>
      </c>
      <c r="M152">
        <v>0.17299999999999999</v>
      </c>
      <c r="N152">
        <v>0.17</v>
      </c>
      <c r="O152">
        <v>0.21099999999999999</v>
      </c>
      <c r="P152">
        <v>0.224</v>
      </c>
      <c r="Q152">
        <v>0.26500000000000001</v>
      </c>
      <c r="R152">
        <v>0.29599999999999999</v>
      </c>
      <c r="S152">
        <v>0.36899999999999999</v>
      </c>
      <c r="T152">
        <v>0.42899999999999999</v>
      </c>
      <c r="U152">
        <v>0.47299999999999998</v>
      </c>
      <c r="V152">
        <v>0.495</v>
      </c>
      <c r="W152">
        <v>0.42299999999999999</v>
      </c>
      <c r="X152">
        <v>0.44800000000000001</v>
      </c>
      <c r="Y152">
        <v>0.38100000000000001</v>
      </c>
      <c r="Z152">
        <v>0.38</v>
      </c>
      <c r="AA152">
        <v>0.32400000000000001</v>
      </c>
      <c r="AB152">
        <v>0.314</v>
      </c>
      <c r="AC152">
        <v>0.36299999999999999</v>
      </c>
      <c r="AD152">
        <v>0.42899999999999999</v>
      </c>
      <c r="AE152">
        <v>0.47099999999999997</v>
      </c>
      <c r="AF152">
        <v>0.51600000000000001</v>
      </c>
      <c r="AG152">
        <v>0.60799999999999998</v>
      </c>
      <c r="AH152">
        <v>0.59799999999999998</v>
      </c>
      <c r="AI152">
        <v>0.68200000000000005</v>
      </c>
      <c r="AJ152">
        <v>0.86899999999999999</v>
      </c>
      <c r="AK152">
        <v>0.99</v>
      </c>
      <c r="AL152">
        <v>1.0880000000000001</v>
      </c>
      <c r="AM152">
        <v>1.159</v>
      </c>
      <c r="AN152">
        <v>1.2609999999999999</v>
      </c>
      <c r="AO152">
        <v>1.387</v>
      </c>
      <c r="AP152">
        <v>1.5029999999999999</v>
      </c>
      <c r="AQ152">
        <v>1.6279999999999999</v>
      </c>
      <c r="AR152">
        <v>1.76</v>
      </c>
      <c r="AS152">
        <v>2012</v>
      </c>
    </row>
    <row r="153" spans="1:45" x14ac:dyDescent="0.25">
      <c r="A153" s="6" t="str">
        <f>IFERROR(INDEX(MSCI[[#All],[Regionen A]],MATCH(Raw_data!C153,MSCI[[#All],[Länder]],0)),"Other")</f>
        <v>Emerging Markets</v>
      </c>
      <c r="B153" s="6" t="str">
        <f>IFERROR(INDEX(MSCI[[#All],[Regionen B]],MATCH(Raw_data!C153,MSCI[[#All],[Länder]],0)),"Other")</f>
        <v>Europe &amp; Middle East</v>
      </c>
      <c r="C153" t="s">
        <v>163</v>
      </c>
      <c r="D153" t="str">
        <f t="shared" si="2"/>
        <v>Emerging Markets Europe &amp; Middle East</v>
      </c>
      <c r="E153">
        <v>80.546999999999997</v>
      </c>
      <c r="F153">
        <v>82.796999999999997</v>
      </c>
      <c r="G153">
        <v>75.938999999999993</v>
      </c>
      <c r="H153">
        <v>84.686999999999998</v>
      </c>
      <c r="I153">
        <v>74.936999999999998</v>
      </c>
      <c r="J153">
        <v>57.273000000000003</v>
      </c>
      <c r="K153">
        <v>65.424000000000007</v>
      </c>
      <c r="L153">
        <v>85.792000000000002</v>
      </c>
      <c r="M153">
        <v>92.234999999999999</v>
      </c>
      <c r="N153">
        <v>95.978999999999999</v>
      </c>
      <c r="O153">
        <v>111.998</v>
      </c>
      <c r="P153">
        <v>120.24299999999999</v>
      </c>
      <c r="Q153">
        <v>130.53200000000001</v>
      </c>
      <c r="R153">
        <v>130.44800000000001</v>
      </c>
      <c r="S153">
        <v>135.82</v>
      </c>
      <c r="T153">
        <v>151.11699999999999</v>
      </c>
      <c r="U153">
        <v>143.83099999999999</v>
      </c>
      <c r="V153">
        <v>148.83600000000001</v>
      </c>
      <c r="W153">
        <v>134.215</v>
      </c>
      <c r="X153">
        <v>133.10499999999999</v>
      </c>
      <c r="Y153">
        <v>132.96700000000001</v>
      </c>
      <c r="Z153">
        <v>118.56399999999999</v>
      </c>
      <c r="AA153">
        <v>111.357</v>
      </c>
      <c r="AB153">
        <v>168.21700000000001</v>
      </c>
      <c r="AC153">
        <v>219.41900000000001</v>
      </c>
      <c r="AD153">
        <v>246.95099999999999</v>
      </c>
      <c r="AE153">
        <v>261.17599999999999</v>
      </c>
      <c r="AF153">
        <v>285.80500000000001</v>
      </c>
      <c r="AG153">
        <v>273.45299999999997</v>
      </c>
      <c r="AH153">
        <v>285.416</v>
      </c>
      <c r="AI153">
        <v>365.16500000000002</v>
      </c>
      <c r="AJ153">
        <v>404.34300000000002</v>
      </c>
      <c r="AK153">
        <v>382.34</v>
      </c>
      <c r="AL153">
        <v>350.8</v>
      </c>
      <c r="AM153">
        <v>341.21600000000001</v>
      </c>
      <c r="AN153">
        <v>352.52800000000002</v>
      </c>
      <c r="AO153">
        <v>369.32600000000002</v>
      </c>
      <c r="AP153">
        <v>387.67899999999997</v>
      </c>
      <c r="AQ153">
        <v>406.642</v>
      </c>
      <c r="AR153">
        <v>426.81900000000002</v>
      </c>
      <c r="AS153">
        <v>2012</v>
      </c>
    </row>
    <row r="154" spans="1:45" x14ac:dyDescent="0.25">
      <c r="A154" s="6" t="str">
        <f>IFERROR(INDEX(MSCI[[#All],[Regionen A]],MATCH(Raw_data!C154,MSCI[[#All],[Länder]],0)),"Other")</f>
        <v>Other</v>
      </c>
      <c r="B154" s="6" t="str">
        <f>IFERROR(INDEX(MSCI[[#All],[Regionen B]],MATCH(Raw_data!C154,MSCI[[#All],[Länder]],0)),"Other")</f>
        <v>Other</v>
      </c>
      <c r="C154" t="s">
        <v>164</v>
      </c>
      <c r="D154" t="str">
        <f t="shared" si="2"/>
        <v>Other Other</v>
      </c>
      <c r="E154" t="s">
        <v>42</v>
      </c>
      <c r="F154" t="s">
        <v>42</v>
      </c>
      <c r="G154" t="s">
        <v>42</v>
      </c>
      <c r="H154" t="s">
        <v>42</v>
      </c>
      <c r="I154" t="s">
        <v>42</v>
      </c>
      <c r="J154" t="s">
        <v>42</v>
      </c>
      <c r="K154" t="s">
        <v>42</v>
      </c>
      <c r="L154" t="s">
        <v>42</v>
      </c>
      <c r="M154" t="s">
        <v>42</v>
      </c>
      <c r="N154" t="s">
        <v>42</v>
      </c>
      <c r="O154" t="s">
        <v>42</v>
      </c>
      <c r="P154" t="s">
        <v>42</v>
      </c>
      <c r="Q154" t="s">
        <v>42</v>
      </c>
      <c r="R154" t="s">
        <v>42</v>
      </c>
      <c r="S154" t="s">
        <v>42</v>
      </c>
      <c r="T154" t="s">
        <v>42</v>
      </c>
      <c r="U154" t="s">
        <v>42</v>
      </c>
      <c r="V154" t="s">
        <v>42</v>
      </c>
      <c r="W154" t="s">
        <v>42</v>
      </c>
      <c r="X154" t="s">
        <v>42</v>
      </c>
      <c r="Y154" t="s">
        <v>42</v>
      </c>
      <c r="Z154" t="s">
        <v>42</v>
      </c>
      <c r="AA154" t="s">
        <v>42</v>
      </c>
      <c r="AB154" t="s">
        <v>42</v>
      </c>
      <c r="AC154" t="s">
        <v>42</v>
      </c>
      <c r="AD154" t="s">
        <v>42</v>
      </c>
      <c r="AE154" t="s">
        <v>42</v>
      </c>
      <c r="AF154" t="s">
        <v>42</v>
      </c>
      <c r="AG154" t="s">
        <v>42</v>
      </c>
      <c r="AH154" t="s">
        <v>42</v>
      </c>
      <c r="AI154" t="s">
        <v>42</v>
      </c>
      <c r="AJ154">
        <v>18.498000000000001</v>
      </c>
      <c r="AK154">
        <v>10.220000000000001</v>
      </c>
      <c r="AL154">
        <v>14.031000000000001</v>
      </c>
      <c r="AM154">
        <v>11.893000000000001</v>
      </c>
      <c r="AN154">
        <v>13.616</v>
      </c>
      <c r="AO154">
        <v>12.557</v>
      </c>
      <c r="AP154">
        <v>14.143000000000001</v>
      </c>
      <c r="AQ154">
        <v>14.866</v>
      </c>
      <c r="AR154">
        <v>14.82</v>
      </c>
      <c r="AS154">
        <v>2011</v>
      </c>
    </row>
    <row r="155" spans="1:45" x14ac:dyDescent="0.25">
      <c r="A155" s="6" t="str">
        <f>IFERROR(INDEX(MSCI[[#All],[Regionen A]],MATCH(Raw_data!C155,MSCI[[#All],[Länder]],0)),"Other")</f>
        <v>Developed Markets</v>
      </c>
      <c r="B155" s="6" t="str">
        <f>IFERROR(INDEX(MSCI[[#All],[Regionen B]],MATCH(Raw_data!C155,MSCI[[#All],[Länder]],0)),"Other")</f>
        <v>Europe &amp; Middle East</v>
      </c>
      <c r="C155" t="s">
        <v>31</v>
      </c>
      <c r="D155" t="str">
        <f t="shared" si="2"/>
        <v>Developed Markets Europe &amp; Middle East</v>
      </c>
      <c r="E155">
        <v>224.36799999999999</v>
      </c>
      <c r="F155">
        <v>198.92099999999999</v>
      </c>
      <c r="G155">
        <v>192.16800000000001</v>
      </c>
      <c r="H155">
        <v>168.06800000000001</v>
      </c>
      <c r="I155">
        <v>167.607</v>
      </c>
      <c r="J155">
        <v>176.59</v>
      </c>
      <c r="K155">
        <v>244.34299999999999</v>
      </c>
      <c r="L155">
        <v>309.57100000000003</v>
      </c>
      <c r="M155">
        <v>363.70699999999999</v>
      </c>
      <c r="N155">
        <v>401.16300000000001</v>
      </c>
      <c r="O155">
        <v>520.41499999999996</v>
      </c>
      <c r="P155">
        <v>560.48</v>
      </c>
      <c r="Q155">
        <v>612.66899999999998</v>
      </c>
      <c r="R155">
        <v>514.65800000000002</v>
      </c>
      <c r="S155">
        <v>516.42600000000004</v>
      </c>
      <c r="T155">
        <v>596.94100000000003</v>
      </c>
      <c r="U155">
        <v>622.29899999999998</v>
      </c>
      <c r="V155">
        <v>573.05200000000002</v>
      </c>
      <c r="W155">
        <v>601.28499999999997</v>
      </c>
      <c r="X155">
        <v>618.34100000000001</v>
      </c>
      <c r="Y155">
        <v>582.048</v>
      </c>
      <c r="Z155">
        <v>609.37900000000002</v>
      </c>
      <c r="AA155">
        <v>688.72500000000002</v>
      </c>
      <c r="AB155">
        <v>885.53099999999995</v>
      </c>
      <c r="AC155">
        <v>1045.9839999999999</v>
      </c>
      <c r="AD155">
        <v>1132.7629999999999</v>
      </c>
      <c r="AE155">
        <v>1237.501</v>
      </c>
      <c r="AF155">
        <v>1443.5</v>
      </c>
      <c r="AG155">
        <v>1600.913</v>
      </c>
      <c r="AH155">
        <v>1458.1110000000001</v>
      </c>
      <c r="AI155">
        <v>1387.4269999999999</v>
      </c>
      <c r="AJ155">
        <v>1455.867</v>
      </c>
      <c r="AK155">
        <v>1323.2139999999999</v>
      </c>
      <c r="AL155">
        <v>1358.6869999999999</v>
      </c>
      <c r="AM155">
        <v>1400.4829999999999</v>
      </c>
      <c r="AN155">
        <v>1421.7090000000001</v>
      </c>
      <c r="AO155">
        <v>1469.105</v>
      </c>
      <c r="AP155">
        <v>1525.2919999999999</v>
      </c>
      <c r="AQ155">
        <v>1585.414</v>
      </c>
      <c r="AR155">
        <v>1650.1579999999999</v>
      </c>
      <c r="AS155">
        <v>2013</v>
      </c>
    </row>
    <row r="156" spans="1:45" x14ac:dyDescent="0.25">
      <c r="A156" s="6" t="str">
        <f>IFERROR(INDEX(MSCI[[#All],[Regionen A]],MATCH(Raw_data!C156,MSCI[[#All],[Länder]],0)),"Other")</f>
        <v>Frontier Markets</v>
      </c>
      <c r="B156" s="6" t="str">
        <f>IFERROR(INDEX(MSCI[[#All],[Regionen B]],MATCH(Raw_data!C156,MSCI[[#All],[Länder]],0)),"Other")</f>
        <v>Asia</v>
      </c>
      <c r="C156" t="s">
        <v>165</v>
      </c>
      <c r="D156" t="str">
        <f t="shared" si="2"/>
        <v>Frontier Markets Asia</v>
      </c>
      <c r="E156">
        <v>4.3899999999999997</v>
      </c>
      <c r="F156">
        <v>4.5679999999999996</v>
      </c>
      <c r="G156">
        <v>4.9320000000000004</v>
      </c>
      <c r="H156">
        <v>5.3239999999999998</v>
      </c>
      <c r="I156">
        <v>6.24</v>
      </c>
      <c r="J156">
        <v>6.173</v>
      </c>
      <c r="K156">
        <v>6.6150000000000002</v>
      </c>
      <c r="L156">
        <v>6.8890000000000002</v>
      </c>
      <c r="M156">
        <v>7.2</v>
      </c>
      <c r="N156">
        <v>7.2270000000000003</v>
      </c>
      <c r="O156">
        <v>8.2729999999999997</v>
      </c>
      <c r="P156">
        <v>9.0579999999999998</v>
      </c>
      <c r="Q156">
        <v>9.7650000000000006</v>
      </c>
      <c r="R156">
        <v>10.44</v>
      </c>
      <c r="S156">
        <v>12.041</v>
      </c>
      <c r="T156">
        <v>12.787000000000001</v>
      </c>
      <c r="U156">
        <v>14.025</v>
      </c>
      <c r="V156">
        <v>15.63</v>
      </c>
      <c r="W156">
        <v>16.103000000000002</v>
      </c>
      <c r="X156">
        <v>16.193000000000001</v>
      </c>
      <c r="Y156">
        <v>16.925999999999998</v>
      </c>
      <c r="Z156">
        <v>16.260999999999999</v>
      </c>
      <c r="AA156">
        <v>17.113</v>
      </c>
      <c r="AB156">
        <v>18.891999999999999</v>
      </c>
      <c r="AC156">
        <v>20.67</v>
      </c>
      <c r="AD156">
        <v>24.417999999999999</v>
      </c>
      <c r="AE156">
        <v>28.274000000000001</v>
      </c>
      <c r="AF156">
        <v>32.366999999999997</v>
      </c>
      <c r="AG156">
        <v>40.72</v>
      </c>
      <c r="AH156">
        <v>42.04</v>
      </c>
      <c r="AI156">
        <v>49.552</v>
      </c>
      <c r="AJ156">
        <v>59.156999999999996</v>
      </c>
      <c r="AK156">
        <v>59.378</v>
      </c>
      <c r="AL156">
        <v>66.721999999999994</v>
      </c>
      <c r="AM156">
        <v>71.566000000000003</v>
      </c>
      <c r="AN156">
        <v>78.495999999999995</v>
      </c>
      <c r="AO156">
        <v>85.688000000000002</v>
      </c>
      <c r="AP156">
        <v>93.54</v>
      </c>
      <c r="AQ156">
        <v>102.11</v>
      </c>
      <c r="AR156">
        <v>111.46599999999999</v>
      </c>
      <c r="AS156">
        <v>2012</v>
      </c>
    </row>
    <row r="157" spans="1:45" x14ac:dyDescent="0.25">
      <c r="A157" s="6" t="str">
        <f>IFERROR(INDEX(MSCI[[#All],[Regionen A]],MATCH(Raw_data!C157,MSCI[[#All],[Länder]],0)),"Other")</f>
        <v>Other</v>
      </c>
      <c r="B157" s="6" t="str">
        <f>IFERROR(INDEX(MSCI[[#All],[Regionen B]],MATCH(Raw_data!C157,MSCI[[#All],[Länder]],0)),"Other")</f>
        <v>Other</v>
      </c>
      <c r="C157" t="s">
        <v>166</v>
      </c>
      <c r="D157" t="str">
        <f t="shared" si="2"/>
        <v>Other Other</v>
      </c>
      <c r="E157">
        <v>5.8000000000000003E-2</v>
      </c>
      <c r="F157">
        <v>6.9000000000000006E-2</v>
      </c>
      <c r="G157">
        <v>7.9000000000000001E-2</v>
      </c>
      <c r="H157">
        <v>7.8E-2</v>
      </c>
      <c r="I157">
        <v>9.0999999999999998E-2</v>
      </c>
      <c r="J157">
        <v>0.10100000000000001</v>
      </c>
      <c r="K157">
        <v>0.11899999999999999</v>
      </c>
      <c r="L157">
        <v>0.13600000000000001</v>
      </c>
      <c r="M157">
        <v>0.161</v>
      </c>
      <c r="N157">
        <v>0.17899999999999999</v>
      </c>
      <c r="O157">
        <v>0.20300000000000001</v>
      </c>
      <c r="P157">
        <v>0.20100000000000001</v>
      </c>
      <c r="Q157">
        <v>0.223</v>
      </c>
      <c r="R157">
        <v>0.24299999999999999</v>
      </c>
      <c r="S157">
        <v>0.27200000000000002</v>
      </c>
      <c r="T157">
        <v>0.29299999999999998</v>
      </c>
      <c r="U157">
        <v>0.312</v>
      </c>
      <c r="V157">
        <v>0.35099999999999998</v>
      </c>
      <c r="W157">
        <v>0.36599999999999999</v>
      </c>
      <c r="X157">
        <v>0.38900000000000001</v>
      </c>
      <c r="Y157">
        <v>0.42</v>
      </c>
      <c r="Z157">
        <v>0.46</v>
      </c>
      <c r="AA157">
        <v>0.48</v>
      </c>
      <c r="AB157">
        <v>0.46300000000000002</v>
      </c>
      <c r="AC157">
        <v>0.501</v>
      </c>
      <c r="AD157">
        <v>0.54300000000000004</v>
      </c>
      <c r="AE157">
        <v>0.63600000000000001</v>
      </c>
      <c r="AF157">
        <v>0.68400000000000005</v>
      </c>
      <c r="AG157">
        <v>0.73499999999999999</v>
      </c>
      <c r="AH157">
        <v>0.70899999999999996</v>
      </c>
      <c r="AI157">
        <v>0.69199999999999995</v>
      </c>
      <c r="AJ157">
        <v>0.72799999999999998</v>
      </c>
      <c r="AK157">
        <v>0.73199999999999998</v>
      </c>
      <c r="AL157">
        <v>0.77500000000000002</v>
      </c>
      <c r="AM157">
        <v>0.81200000000000006</v>
      </c>
      <c r="AN157">
        <v>0.85099999999999998</v>
      </c>
      <c r="AO157">
        <v>0.89600000000000002</v>
      </c>
      <c r="AP157">
        <v>0.94099999999999995</v>
      </c>
      <c r="AQ157">
        <v>0.98799999999999999</v>
      </c>
      <c r="AR157">
        <v>1.04</v>
      </c>
      <c r="AS157">
        <v>2013</v>
      </c>
    </row>
    <row r="158" spans="1:45" x14ac:dyDescent="0.25">
      <c r="A158" s="6" t="str">
        <f>IFERROR(INDEX(MSCI[[#All],[Regionen A]],MATCH(Raw_data!C158,MSCI[[#All],[Länder]],0)),"Other")</f>
        <v>Other</v>
      </c>
      <c r="B158" s="6" t="str">
        <f>IFERROR(INDEX(MSCI[[#All],[Regionen B]],MATCH(Raw_data!C158,MSCI[[#All],[Länder]],0)),"Other")</f>
        <v>Other</v>
      </c>
      <c r="C158" t="s">
        <v>167</v>
      </c>
      <c r="D158" t="str">
        <f t="shared" si="2"/>
        <v>Other Other</v>
      </c>
      <c r="E158">
        <v>0.14799999999999999</v>
      </c>
      <c r="F158">
        <v>0.16800000000000001</v>
      </c>
      <c r="G158">
        <v>0.159</v>
      </c>
      <c r="H158">
        <v>0.17100000000000001</v>
      </c>
      <c r="I158">
        <v>0.218</v>
      </c>
      <c r="J158">
        <v>0.247</v>
      </c>
      <c r="K158">
        <v>0.29799999999999999</v>
      </c>
      <c r="L158">
        <v>0.32600000000000001</v>
      </c>
      <c r="M158">
        <v>0.371</v>
      </c>
      <c r="N158">
        <v>0.42</v>
      </c>
      <c r="O158">
        <v>0.46200000000000002</v>
      </c>
      <c r="P158">
        <v>0.50900000000000001</v>
      </c>
      <c r="Q158">
        <v>0.56200000000000006</v>
      </c>
      <c r="R158">
        <v>0.56499999999999995</v>
      </c>
      <c r="S158">
        <v>0.58799999999999997</v>
      </c>
      <c r="T158">
        <v>0.628</v>
      </c>
      <c r="U158">
        <v>0.64500000000000002</v>
      </c>
      <c r="V158">
        <v>0.65800000000000003</v>
      </c>
      <c r="W158">
        <v>0.72399999999999998</v>
      </c>
      <c r="X158">
        <v>0.76400000000000001</v>
      </c>
      <c r="Y158">
        <v>0.78100000000000003</v>
      </c>
      <c r="Z158">
        <v>0.73899999999999999</v>
      </c>
      <c r="AA158">
        <v>0.74199999999999999</v>
      </c>
      <c r="AB158">
        <v>0.80600000000000005</v>
      </c>
      <c r="AC158">
        <v>0.88500000000000001</v>
      </c>
      <c r="AD158">
        <v>0.93500000000000005</v>
      </c>
      <c r="AE158">
        <v>1.0669999999999999</v>
      </c>
      <c r="AF158">
        <v>1.143</v>
      </c>
      <c r="AG158">
        <v>1.171</v>
      </c>
      <c r="AH158">
        <v>1.177</v>
      </c>
      <c r="AI158">
        <v>1.244</v>
      </c>
      <c r="AJ158">
        <v>1.29</v>
      </c>
      <c r="AK158">
        <v>1.3029999999999999</v>
      </c>
      <c r="AL158">
        <v>1.3320000000000001</v>
      </c>
      <c r="AM158">
        <v>1.345</v>
      </c>
      <c r="AN158">
        <v>1.3939999999999999</v>
      </c>
      <c r="AO158">
        <v>1.446</v>
      </c>
      <c r="AP158">
        <v>1.5029999999999999</v>
      </c>
      <c r="AQ158">
        <v>1.5669999999999999</v>
      </c>
      <c r="AR158">
        <v>1.639</v>
      </c>
      <c r="AS158">
        <v>2013</v>
      </c>
    </row>
    <row r="159" spans="1:45" x14ac:dyDescent="0.25">
      <c r="A159" s="6" t="str">
        <f>IFERROR(INDEX(MSCI[[#All],[Regionen A]],MATCH(Raw_data!C159,MSCI[[#All],[Länder]],0)),"Other")</f>
        <v>Other</v>
      </c>
      <c r="B159" s="6" t="str">
        <f>IFERROR(INDEX(MSCI[[#All],[Regionen B]],MATCH(Raw_data!C159,MSCI[[#All],[Länder]],0)),"Other")</f>
        <v>Other</v>
      </c>
      <c r="C159" t="s">
        <v>168</v>
      </c>
      <c r="D159" t="str">
        <f t="shared" si="2"/>
        <v>Other Other</v>
      </c>
      <c r="E159">
        <v>7.0999999999999994E-2</v>
      </c>
      <c r="F159">
        <v>8.8999999999999996E-2</v>
      </c>
      <c r="G159">
        <v>0.10199999999999999</v>
      </c>
      <c r="H159">
        <v>0.109</v>
      </c>
      <c r="I159">
        <v>0.123</v>
      </c>
      <c r="J159">
        <v>0.13500000000000001</v>
      </c>
      <c r="K159">
        <v>0.153</v>
      </c>
      <c r="L159">
        <v>0.16900000000000001</v>
      </c>
      <c r="M159">
        <v>0.19600000000000001</v>
      </c>
      <c r="N159">
        <v>0.20799999999999999</v>
      </c>
      <c r="O159">
        <v>0.23400000000000001</v>
      </c>
      <c r="P159">
        <v>0.248</v>
      </c>
      <c r="Q159">
        <v>0.27200000000000002</v>
      </c>
      <c r="R159">
        <v>0.27900000000000003</v>
      </c>
      <c r="S159">
        <v>0.28199999999999997</v>
      </c>
      <c r="T159">
        <v>0.31</v>
      </c>
      <c r="U159">
        <v>0.32700000000000001</v>
      </c>
      <c r="V159">
        <v>0.34300000000000003</v>
      </c>
      <c r="W159">
        <v>0.37</v>
      </c>
      <c r="X159">
        <v>0.38600000000000001</v>
      </c>
      <c r="Y159">
        <v>0.39600000000000002</v>
      </c>
      <c r="Z159">
        <v>0.43</v>
      </c>
      <c r="AA159">
        <v>0.46200000000000002</v>
      </c>
      <c r="AB159">
        <v>0.48199999999999998</v>
      </c>
      <c r="AC159">
        <v>0.52200000000000002</v>
      </c>
      <c r="AD159">
        <v>0.55100000000000005</v>
      </c>
      <c r="AE159">
        <v>0.61099999999999999</v>
      </c>
      <c r="AF159">
        <v>0.68400000000000005</v>
      </c>
      <c r="AG159">
        <v>0.69499999999999995</v>
      </c>
      <c r="AH159">
        <v>0.67500000000000004</v>
      </c>
      <c r="AI159">
        <v>0.68100000000000005</v>
      </c>
      <c r="AJ159">
        <v>0.67700000000000005</v>
      </c>
      <c r="AK159">
        <v>0.69399999999999995</v>
      </c>
      <c r="AL159">
        <v>0.72</v>
      </c>
      <c r="AM159">
        <v>0.745</v>
      </c>
      <c r="AN159">
        <v>0.77200000000000002</v>
      </c>
      <c r="AO159">
        <v>0.80600000000000005</v>
      </c>
      <c r="AP159">
        <v>0.84199999999999997</v>
      </c>
      <c r="AQ159">
        <v>0.88200000000000001</v>
      </c>
      <c r="AR159">
        <v>0.92100000000000004</v>
      </c>
      <c r="AS159">
        <v>2013</v>
      </c>
    </row>
    <row r="160" spans="1:45" x14ac:dyDescent="0.25">
      <c r="A160" s="6" t="str">
        <f>IFERROR(INDEX(MSCI[[#All],[Regionen A]],MATCH(Raw_data!C160,MSCI[[#All],[Länder]],0)),"Other")</f>
        <v>Other</v>
      </c>
      <c r="B160" s="6" t="str">
        <f>IFERROR(INDEX(MSCI[[#All],[Regionen B]],MATCH(Raw_data!C160,MSCI[[#All],[Länder]],0)),"Other")</f>
        <v>Other</v>
      </c>
      <c r="C160" t="s">
        <v>169</v>
      </c>
      <c r="D160" t="str">
        <f t="shared" si="2"/>
        <v>Other Other</v>
      </c>
      <c r="E160">
        <v>9.9019999999999992</v>
      </c>
      <c r="F160">
        <v>7.109</v>
      </c>
      <c r="G160">
        <v>5.1689999999999996</v>
      </c>
      <c r="H160">
        <v>7.06</v>
      </c>
      <c r="I160">
        <v>8.7010000000000005</v>
      </c>
      <c r="J160">
        <v>6.0389999999999997</v>
      </c>
      <c r="K160">
        <v>8.0559999999999992</v>
      </c>
      <c r="L160">
        <v>13.025</v>
      </c>
      <c r="M160">
        <v>10.398</v>
      </c>
      <c r="N160">
        <v>18.347000000000001</v>
      </c>
      <c r="O160">
        <v>2.444</v>
      </c>
      <c r="P160">
        <v>2.7519999999999998</v>
      </c>
      <c r="Q160">
        <v>3.375</v>
      </c>
      <c r="R160">
        <v>5.7119999999999997</v>
      </c>
      <c r="S160">
        <v>6.49</v>
      </c>
      <c r="T160">
        <v>7.2880000000000003</v>
      </c>
      <c r="U160">
        <v>9.1219999999999999</v>
      </c>
      <c r="V160">
        <v>11.743</v>
      </c>
      <c r="W160">
        <v>11.308999999999999</v>
      </c>
      <c r="X160">
        <v>10.676</v>
      </c>
      <c r="Y160">
        <v>12.257</v>
      </c>
      <c r="Z160">
        <v>13.183</v>
      </c>
      <c r="AA160">
        <v>14.803000000000001</v>
      </c>
      <c r="AB160">
        <v>17.646000000000001</v>
      </c>
      <c r="AC160">
        <v>21.457999999999998</v>
      </c>
      <c r="AD160">
        <v>26.524999999999999</v>
      </c>
      <c r="AE160">
        <v>35.822000000000003</v>
      </c>
      <c r="AF160">
        <v>45.899000000000001</v>
      </c>
      <c r="AG160">
        <v>54.527999999999999</v>
      </c>
      <c r="AH160">
        <v>53.149000000000001</v>
      </c>
      <c r="AI160">
        <v>65.634</v>
      </c>
      <c r="AJ160">
        <v>67.326999999999998</v>
      </c>
      <c r="AK160">
        <v>63.162999999999997</v>
      </c>
      <c r="AL160">
        <v>66.748000000000005</v>
      </c>
      <c r="AM160">
        <v>70.03</v>
      </c>
      <c r="AN160">
        <v>64.495000000000005</v>
      </c>
      <c r="AO160">
        <v>65.691000000000003</v>
      </c>
      <c r="AP160">
        <v>69.176000000000002</v>
      </c>
      <c r="AQ160">
        <v>73.527000000000001</v>
      </c>
      <c r="AR160">
        <v>78.728999999999999</v>
      </c>
      <c r="AS160">
        <v>2010</v>
      </c>
    </row>
    <row r="161" spans="1:45" x14ac:dyDescent="0.25">
      <c r="A161" s="6" t="str">
        <f>IFERROR(INDEX(MSCI[[#All],[Regionen A]],MATCH(Raw_data!C161,MSCI[[#All],[Länder]],0)),"Other")</f>
        <v>Other</v>
      </c>
      <c r="B161" s="6" t="str">
        <f>IFERROR(INDEX(MSCI[[#All],[Regionen B]],MATCH(Raw_data!C161,MSCI[[#All],[Länder]],0)),"Other")</f>
        <v>Other</v>
      </c>
      <c r="C161" t="s">
        <v>170</v>
      </c>
      <c r="D161" t="str">
        <f t="shared" si="2"/>
        <v>Other Other</v>
      </c>
      <c r="E161">
        <v>1.1919999999999999</v>
      </c>
      <c r="F161">
        <v>1.333</v>
      </c>
      <c r="G161">
        <v>1.3720000000000001</v>
      </c>
      <c r="H161">
        <v>1.325</v>
      </c>
      <c r="I161">
        <v>1.296</v>
      </c>
      <c r="J161">
        <v>1.3089999999999999</v>
      </c>
      <c r="K161">
        <v>1.3360000000000001</v>
      </c>
      <c r="L161">
        <v>1.4690000000000001</v>
      </c>
      <c r="M161">
        <v>1.7410000000000001</v>
      </c>
      <c r="N161">
        <v>2.0339999999999998</v>
      </c>
      <c r="O161">
        <v>0.53900000000000003</v>
      </c>
      <c r="P161">
        <v>0.59399999999999997</v>
      </c>
      <c r="Q161">
        <v>0.55100000000000005</v>
      </c>
      <c r="R161">
        <v>0.434</v>
      </c>
      <c r="S161">
        <v>0.48799999999999999</v>
      </c>
      <c r="T161">
        <v>0.92700000000000005</v>
      </c>
      <c r="U161">
        <v>1.153</v>
      </c>
      <c r="V161">
        <v>1.2350000000000001</v>
      </c>
      <c r="W161">
        <v>1.4830000000000001</v>
      </c>
      <c r="X161">
        <v>1.222</v>
      </c>
      <c r="Y161">
        <v>1.266</v>
      </c>
      <c r="Z161">
        <v>1.0900000000000001</v>
      </c>
      <c r="AA161">
        <v>1.3759999999999999</v>
      </c>
      <c r="AB161">
        <v>1.615</v>
      </c>
      <c r="AC161">
        <v>1.8680000000000001</v>
      </c>
      <c r="AD161">
        <v>2.2349999999999999</v>
      </c>
      <c r="AE161">
        <v>2.6259999999999999</v>
      </c>
      <c r="AF161">
        <v>2.9359999999999999</v>
      </c>
      <c r="AG161">
        <v>3.5329999999999999</v>
      </c>
      <c r="AH161">
        <v>3.8759999999999999</v>
      </c>
      <c r="AI161">
        <v>4.3680000000000003</v>
      </c>
      <c r="AJ161">
        <v>4.3630000000000004</v>
      </c>
      <c r="AK161">
        <v>4.8259999999999996</v>
      </c>
      <c r="AL161">
        <v>5.0380000000000003</v>
      </c>
      <c r="AM161">
        <v>5.2729999999999997</v>
      </c>
      <c r="AN161">
        <v>5.6520000000000001</v>
      </c>
      <c r="AO161">
        <v>6.0430000000000001</v>
      </c>
      <c r="AP161">
        <v>6.49</v>
      </c>
      <c r="AQ161">
        <v>7.0010000000000003</v>
      </c>
      <c r="AR161">
        <v>7.5179999999999998</v>
      </c>
      <c r="AS161">
        <v>2011</v>
      </c>
    </row>
    <row r="162" spans="1:45" x14ac:dyDescent="0.25">
      <c r="A162" s="6" t="str">
        <f>IFERROR(INDEX(MSCI[[#All],[Regionen A]],MATCH(Raw_data!C162,MSCI[[#All],[Länder]],0)),"Other")</f>
        <v>Other</v>
      </c>
      <c r="B162" s="6" t="str">
        <f>IFERROR(INDEX(MSCI[[#All],[Regionen B]],MATCH(Raw_data!C162,MSCI[[#All],[Länder]],0)),"Other")</f>
        <v>Other</v>
      </c>
      <c r="C162" t="s">
        <v>171</v>
      </c>
      <c r="D162" t="str">
        <f t="shared" si="2"/>
        <v>Other Other</v>
      </c>
      <c r="E162">
        <v>0.98199999999999998</v>
      </c>
      <c r="F162">
        <v>0.99099999999999999</v>
      </c>
      <c r="G162">
        <v>0.94099999999999995</v>
      </c>
      <c r="H162">
        <v>1.0189999999999999</v>
      </c>
      <c r="I162">
        <v>0.88</v>
      </c>
      <c r="J162">
        <v>0.625</v>
      </c>
      <c r="K162">
        <v>0.66500000000000004</v>
      </c>
      <c r="L162">
        <v>0.88300000000000001</v>
      </c>
      <c r="M162">
        <v>0.89500000000000002</v>
      </c>
      <c r="N162">
        <v>0.89900000000000002</v>
      </c>
      <c r="O162">
        <v>1.123</v>
      </c>
      <c r="P162">
        <v>1.1659999999999999</v>
      </c>
      <c r="Q162">
        <v>1.294</v>
      </c>
      <c r="R162">
        <v>1.3680000000000001</v>
      </c>
      <c r="S162">
        <v>1.43</v>
      </c>
      <c r="T162">
        <v>1.7110000000000001</v>
      </c>
      <c r="U162">
        <v>1.6240000000000001</v>
      </c>
      <c r="V162">
        <v>1.73</v>
      </c>
      <c r="W162">
        <v>1.5860000000000001</v>
      </c>
      <c r="X162">
        <v>1.5449999999999999</v>
      </c>
      <c r="Y162">
        <v>1.526</v>
      </c>
      <c r="Z162">
        <v>1.3560000000000001</v>
      </c>
      <c r="AA162">
        <v>1.2270000000000001</v>
      </c>
      <c r="AB162">
        <v>1.8540000000000001</v>
      </c>
      <c r="AC162">
        <v>2.4239999999999999</v>
      </c>
      <c r="AD162">
        <v>2.5830000000000002</v>
      </c>
      <c r="AE162">
        <v>2.95</v>
      </c>
      <c r="AF162">
        <v>3.05</v>
      </c>
      <c r="AG162">
        <v>3.0230000000000001</v>
      </c>
      <c r="AH162">
        <v>3.1749999999999998</v>
      </c>
      <c r="AI162">
        <v>3.891</v>
      </c>
      <c r="AJ162">
        <v>4.1529999999999996</v>
      </c>
      <c r="AK162">
        <v>4.05</v>
      </c>
      <c r="AL162">
        <v>3.7949999999999999</v>
      </c>
      <c r="AM162">
        <v>3.8420000000000001</v>
      </c>
      <c r="AN162">
        <v>4.03</v>
      </c>
      <c r="AO162">
        <v>4.2089999999999996</v>
      </c>
      <c r="AP162">
        <v>4.3920000000000003</v>
      </c>
      <c r="AQ162">
        <v>4.577</v>
      </c>
      <c r="AR162">
        <v>4.7699999999999996</v>
      </c>
      <c r="AS162">
        <v>2010</v>
      </c>
    </row>
    <row r="163" spans="1:45" x14ac:dyDescent="0.25">
      <c r="A163" s="6" t="str">
        <f>IFERROR(INDEX(MSCI[[#All],[Regionen A]],MATCH(Raw_data!C163,MSCI[[#All],[Länder]],0)),"Other")</f>
        <v>Developed Markets</v>
      </c>
      <c r="B163" s="6" t="str">
        <f>IFERROR(INDEX(MSCI[[#All],[Regionen B]],MATCH(Raw_data!C163,MSCI[[#All],[Länder]],0)),"Other")</f>
        <v>Europe &amp; Middle East</v>
      </c>
      <c r="C163" t="s">
        <v>32</v>
      </c>
      <c r="D163" t="str">
        <f t="shared" si="2"/>
        <v>Developed Markets Europe &amp; Middle East</v>
      </c>
      <c r="E163">
        <v>131.268</v>
      </c>
      <c r="F163">
        <v>119.815</v>
      </c>
      <c r="G163">
        <v>105.53100000000001</v>
      </c>
      <c r="H163">
        <v>97.012</v>
      </c>
      <c r="I163">
        <v>100.887</v>
      </c>
      <c r="J163">
        <v>105.675</v>
      </c>
      <c r="K163">
        <v>139.88200000000001</v>
      </c>
      <c r="L163">
        <v>170.41</v>
      </c>
      <c r="M163">
        <v>192.53899999999999</v>
      </c>
      <c r="N163">
        <v>202.98699999999999</v>
      </c>
      <c r="O163">
        <v>242.88300000000001</v>
      </c>
      <c r="P163">
        <v>256.262</v>
      </c>
      <c r="Q163">
        <v>265.30700000000002</v>
      </c>
      <c r="R163">
        <v>202.03700000000001</v>
      </c>
      <c r="S163">
        <v>217.547</v>
      </c>
      <c r="T163">
        <v>253.68100000000001</v>
      </c>
      <c r="U163">
        <v>276.45800000000003</v>
      </c>
      <c r="V163">
        <v>253.178</v>
      </c>
      <c r="W163">
        <v>254.72399999999999</v>
      </c>
      <c r="X163">
        <v>258.81299999999999</v>
      </c>
      <c r="Y163">
        <v>247.25899999999999</v>
      </c>
      <c r="Z163">
        <v>227.35900000000001</v>
      </c>
      <c r="AA163">
        <v>250.96</v>
      </c>
      <c r="AB163">
        <v>314.71300000000002</v>
      </c>
      <c r="AC163">
        <v>362.09</v>
      </c>
      <c r="AD163">
        <v>370.58</v>
      </c>
      <c r="AE163">
        <v>399.07600000000002</v>
      </c>
      <c r="AF163">
        <v>462.51299999999998</v>
      </c>
      <c r="AG163">
        <v>486.15899999999999</v>
      </c>
      <c r="AH163">
        <v>405.78300000000002</v>
      </c>
      <c r="AI163">
        <v>463.06200000000001</v>
      </c>
      <c r="AJ163">
        <v>536.00099999999998</v>
      </c>
      <c r="AK163">
        <v>523.94100000000003</v>
      </c>
      <c r="AL163">
        <v>558.94899999999996</v>
      </c>
      <c r="AM163">
        <v>559.11300000000006</v>
      </c>
      <c r="AN163">
        <v>572.68899999999996</v>
      </c>
      <c r="AO163">
        <v>604.48400000000004</v>
      </c>
      <c r="AP163">
        <v>643.32899999999995</v>
      </c>
      <c r="AQ163">
        <v>683.92700000000002</v>
      </c>
      <c r="AR163">
        <v>725.19899999999996</v>
      </c>
      <c r="AS163">
        <v>2013</v>
      </c>
    </row>
    <row r="164" spans="1:45" x14ac:dyDescent="0.25">
      <c r="A164" s="6" t="str">
        <f>IFERROR(INDEX(MSCI[[#All],[Regionen A]],MATCH(Raw_data!C164,MSCI[[#All],[Länder]],0)),"Other")</f>
        <v>Developed Markets</v>
      </c>
      <c r="B164" s="6" t="str">
        <f>IFERROR(INDEX(MSCI[[#All],[Regionen B]],MATCH(Raw_data!C164,MSCI[[#All],[Länder]],0)),"Other")</f>
        <v>Europe &amp; Middle East</v>
      </c>
      <c r="C164" t="s">
        <v>33</v>
      </c>
      <c r="D164" t="str">
        <f t="shared" si="2"/>
        <v>Developed Markets Europe &amp; Middle East</v>
      </c>
      <c r="E164">
        <v>112.53100000000001</v>
      </c>
      <c r="F164">
        <v>103.06</v>
      </c>
      <c r="G164">
        <v>105.633</v>
      </c>
      <c r="H164">
        <v>105.254</v>
      </c>
      <c r="I164">
        <v>100.502</v>
      </c>
      <c r="J164">
        <v>101.9</v>
      </c>
      <c r="K164">
        <v>146.07400000000001</v>
      </c>
      <c r="L164">
        <v>182.93899999999999</v>
      </c>
      <c r="M164">
        <v>197.90799999999999</v>
      </c>
      <c r="N164">
        <v>191.07900000000001</v>
      </c>
      <c r="O164">
        <v>244.03</v>
      </c>
      <c r="P164">
        <v>246.905</v>
      </c>
      <c r="Q164">
        <v>257.01900000000001</v>
      </c>
      <c r="R164">
        <v>249.964</v>
      </c>
      <c r="S164">
        <v>276.72199999999998</v>
      </c>
      <c r="T164">
        <v>323.98</v>
      </c>
      <c r="U164">
        <v>312.029</v>
      </c>
      <c r="V164">
        <v>272.26799999999997</v>
      </c>
      <c r="W164">
        <v>278.90199999999999</v>
      </c>
      <c r="X164">
        <v>273.55599999999998</v>
      </c>
      <c r="Y164">
        <v>256.036</v>
      </c>
      <c r="Z164">
        <v>262.64499999999998</v>
      </c>
      <c r="AA164">
        <v>286.65699999999998</v>
      </c>
      <c r="AB164">
        <v>334.58699999999999</v>
      </c>
      <c r="AC164">
        <v>374.22500000000002</v>
      </c>
      <c r="AD164">
        <v>384.755</v>
      </c>
      <c r="AE164">
        <v>405.18299999999999</v>
      </c>
      <c r="AF164">
        <v>450.53</v>
      </c>
      <c r="AG164">
        <v>524.28899999999999</v>
      </c>
      <c r="AH164">
        <v>509.46600000000001</v>
      </c>
      <c r="AI164">
        <v>549.10500000000002</v>
      </c>
      <c r="AJ164">
        <v>658.86699999999996</v>
      </c>
      <c r="AK164">
        <v>631.18399999999997</v>
      </c>
      <c r="AL164">
        <v>650.43100000000004</v>
      </c>
      <c r="AM164">
        <v>679.02800000000002</v>
      </c>
      <c r="AN164">
        <v>680.11199999999997</v>
      </c>
      <c r="AO164">
        <v>691.37199999999996</v>
      </c>
      <c r="AP164">
        <v>707.55100000000004</v>
      </c>
      <c r="AQ164">
        <v>722.48400000000004</v>
      </c>
      <c r="AR164">
        <v>736.69200000000001</v>
      </c>
      <c r="AS164">
        <v>2013</v>
      </c>
    </row>
    <row r="165" spans="1:45" x14ac:dyDescent="0.25">
      <c r="A165" s="6" t="str">
        <f>IFERROR(INDEX(MSCI[[#All],[Regionen A]],MATCH(Raw_data!C165,MSCI[[#All],[Länder]],0)),"Other")</f>
        <v>Other</v>
      </c>
      <c r="B165" s="6" t="str">
        <f>IFERROR(INDEX(MSCI[[#All],[Regionen B]],MATCH(Raw_data!C165,MSCI[[#All],[Länder]],0)),"Other")</f>
        <v>Other</v>
      </c>
      <c r="C165" t="s">
        <v>172</v>
      </c>
      <c r="D165" t="str">
        <f t="shared" si="2"/>
        <v>Other Other</v>
      </c>
      <c r="E165">
        <v>12.98</v>
      </c>
      <c r="F165">
        <v>16.652000000000001</v>
      </c>
      <c r="G165">
        <v>17.414999999999999</v>
      </c>
      <c r="H165">
        <v>18.649000000000001</v>
      </c>
      <c r="I165">
        <v>19.170999999999999</v>
      </c>
      <c r="J165">
        <v>21.177</v>
      </c>
      <c r="K165">
        <v>25.428000000000001</v>
      </c>
      <c r="L165">
        <v>32.497</v>
      </c>
      <c r="M165">
        <v>16.538</v>
      </c>
      <c r="N165">
        <v>9.8490000000000002</v>
      </c>
      <c r="O165">
        <v>12.303000000000001</v>
      </c>
      <c r="P165">
        <v>12.738</v>
      </c>
      <c r="Q165">
        <v>13.263</v>
      </c>
      <c r="R165">
        <v>13.795999999999999</v>
      </c>
      <c r="S165">
        <v>15.105</v>
      </c>
      <c r="T165">
        <v>16.556000000000001</v>
      </c>
      <c r="U165">
        <v>17.760999999999999</v>
      </c>
      <c r="V165">
        <v>16.573</v>
      </c>
      <c r="W165">
        <v>16.143999999999998</v>
      </c>
      <c r="X165">
        <v>16.785</v>
      </c>
      <c r="Y165">
        <v>19.861000000000001</v>
      </c>
      <c r="Z165">
        <v>20.978999999999999</v>
      </c>
      <c r="AA165">
        <v>22.757999999999999</v>
      </c>
      <c r="AB165">
        <v>21.702000000000002</v>
      </c>
      <c r="AC165">
        <v>25.204000000000001</v>
      </c>
      <c r="AD165">
        <v>28.881</v>
      </c>
      <c r="AE165">
        <v>33.823999999999998</v>
      </c>
      <c r="AF165">
        <v>40.488</v>
      </c>
      <c r="AG165">
        <v>52.631</v>
      </c>
      <c r="AH165">
        <v>53.939</v>
      </c>
      <c r="AI165">
        <v>60.042999999999999</v>
      </c>
      <c r="AJ165" t="s">
        <v>42</v>
      </c>
      <c r="AK165" t="s">
        <v>42</v>
      </c>
      <c r="AL165" t="s">
        <v>42</v>
      </c>
      <c r="AM165" t="s">
        <v>42</v>
      </c>
      <c r="AN165" t="s">
        <v>42</v>
      </c>
      <c r="AO165" t="s">
        <v>42</v>
      </c>
      <c r="AP165" t="s">
        <v>42</v>
      </c>
      <c r="AQ165" t="s">
        <v>42</v>
      </c>
      <c r="AR165" t="s">
        <v>42</v>
      </c>
      <c r="AS165">
        <v>2010</v>
      </c>
    </row>
    <row r="166" spans="1:45" x14ac:dyDescent="0.25">
      <c r="A166" s="6" t="str">
        <f>IFERROR(INDEX(MSCI[[#All],[Regionen A]],MATCH(Raw_data!C166,MSCI[[#All],[Länder]],0)),"Other")</f>
        <v>Emerging Markets</v>
      </c>
      <c r="B166" s="6" t="str">
        <f>IFERROR(INDEX(MSCI[[#All],[Regionen B]],MATCH(Raw_data!C166,MSCI[[#All],[Länder]],0)),"Other")</f>
        <v>Asia</v>
      </c>
      <c r="C166" t="s">
        <v>34</v>
      </c>
      <c r="D166" t="str">
        <f t="shared" si="2"/>
        <v>Emerging Markets Asia</v>
      </c>
      <c r="E166">
        <v>42.225000000000001</v>
      </c>
      <c r="F166">
        <v>49.143000000000001</v>
      </c>
      <c r="G166">
        <v>49.616</v>
      </c>
      <c r="H166">
        <v>54.115000000000002</v>
      </c>
      <c r="I166">
        <v>60.973999999999997</v>
      </c>
      <c r="J166">
        <v>63.167000000000002</v>
      </c>
      <c r="K166">
        <v>77.629000000000005</v>
      </c>
      <c r="L166">
        <v>103.372</v>
      </c>
      <c r="M166">
        <v>122.027</v>
      </c>
      <c r="N166">
        <v>151.59700000000001</v>
      </c>
      <c r="O166">
        <v>164.97399999999999</v>
      </c>
      <c r="P166">
        <v>184.90600000000001</v>
      </c>
      <c r="Q166">
        <v>219.93799999999999</v>
      </c>
      <c r="R166">
        <v>231.55699999999999</v>
      </c>
      <c r="S166">
        <v>252.69800000000001</v>
      </c>
      <c r="T166">
        <v>274.77300000000002</v>
      </c>
      <c r="U166">
        <v>287.93299999999999</v>
      </c>
      <c r="V166">
        <v>298.74299999999999</v>
      </c>
      <c r="W166">
        <v>275.11599999999999</v>
      </c>
      <c r="X166">
        <v>299.01299999999998</v>
      </c>
      <c r="Y166">
        <v>326.16199999999998</v>
      </c>
      <c r="Z166">
        <v>293.68400000000003</v>
      </c>
      <c r="AA166">
        <v>301.09800000000001</v>
      </c>
      <c r="AB166">
        <v>310.76400000000001</v>
      </c>
      <c r="AC166">
        <v>340.01400000000001</v>
      </c>
      <c r="AD166">
        <v>364.84899999999999</v>
      </c>
      <c r="AE166">
        <v>376.334</v>
      </c>
      <c r="AF166">
        <v>393.10199999999998</v>
      </c>
      <c r="AG166">
        <v>400.20600000000002</v>
      </c>
      <c r="AH166">
        <v>377.56799999999998</v>
      </c>
      <c r="AI166">
        <v>428.221</v>
      </c>
      <c r="AJ166">
        <v>465.20499999999998</v>
      </c>
      <c r="AK166">
        <v>475.327</v>
      </c>
      <c r="AL166">
        <v>489.089</v>
      </c>
      <c r="AM166">
        <v>505.452</v>
      </c>
      <c r="AN166">
        <v>545.63699999999994</v>
      </c>
      <c r="AO166">
        <v>588.33399999999995</v>
      </c>
      <c r="AP166">
        <v>638.18499999999995</v>
      </c>
      <c r="AQ166">
        <v>693.029</v>
      </c>
      <c r="AR166">
        <v>750.85599999999999</v>
      </c>
      <c r="AS166">
        <v>2013</v>
      </c>
    </row>
    <row r="167" spans="1:45" x14ac:dyDescent="0.25">
      <c r="A167" s="6" t="str">
        <f>IFERROR(INDEX(MSCI[[#All],[Regionen A]],MATCH(Raw_data!C167,MSCI[[#All],[Länder]],0)),"Other")</f>
        <v>Other</v>
      </c>
      <c r="B167" s="6" t="str">
        <f>IFERROR(INDEX(MSCI[[#All],[Regionen B]],MATCH(Raw_data!C167,MSCI[[#All],[Länder]],0)),"Other")</f>
        <v>Other</v>
      </c>
      <c r="C167" t="s">
        <v>173</v>
      </c>
      <c r="D167" t="str">
        <f t="shared" si="2"/>
        <v>Other Other</v>
      </c>
      <c r="E167" t="s">
        <v>42</v>
      </c>
      <c r="F167" t="s">
        <v>42</v>
      </c>
      <c r="G167" t="s">
        <v>42</v>
      </c>
      <c r="H167" t="s">
        <v>42</v>
      </c>
      <c r="I167" t="s">
        <v>42</v>
      </c>
      <c r="J167" t="s">
        <v>42</v>
      </c>
      <c r="K167" t="s">
        <v>42</v>
      </c>
      <c r="L167" t="s">
        <v>42</v>
      </c>
      <c r="M167" t="s">
        <v>42</v>
      </c>
      <c r="N167" t="s">
        <v>42</v>
      </c>
      <c r="O167" t="s">
        <v>42</v>
      </c>
      <c r="P167" t="s">
        <v>42</v>
      </c>
      <c r="Q167">
        <v>0.29099999999999998</v>
      </c>
      <c r="R167">
        <v>0.67800000000000005</v>
      </c>
      <c r="S167">
        <v>0.82899999999999996</v>
      </c>
      <c r="T167">
        <v>0.56899999999999995</v>
      </c>
      <c r="U167">
        <v>1.052</v>
      </c>
      <c r="V167">
        <v>1.121</v>
      </c>
      <c r="W167">
        <v>1.32</v>
      </c>
      <c r="X167">
        <v>1.087</v>
      </c>
      <c r="Y167">
        <v>0.99099999999999999</v>
      </c>
      <c r="Z167">
        <v>1.0569999999999999</v>
      </c>
      <c r="AA167">
        <v>1.212</v>
      </c>
      <c r="AB167">
        <v>1.5549999999999999</v>
      </c>
      <c r="AC167">
        <v>2.073</v>
      </c>
      <c r="AD167">
        <v>2.3109999999999999</v>
      </c>
      <c r="AE167">
        <v>2.8109999999999999</v>
      </c>
      <c r="AF167">
        <v>3.7120000000000002</v>
      </c>
      <c r="AG167">
        <v>5.1349999999999998</v>
      </c>
      <c r="AH167">
        <v>4.9770000000000003</v>
      </c>
      <c r="AI167">
        <v>5.6420000000000003</v>
      </c>
      <c r="AJ167">
        <v>6.5229999999999997</v>
      </c>
      <c r="AK167">
        <v>7.5919999999999996</v>
      </c>
      <c r="AL167">
        <v>8.4969999999999999</v>
      </c>
      <c r="AM167">
        <v>9.1560000000000006</v>
      </c>
      <c r="AN167">
        <v>9.69</v>
      </c>
      <c r="AO167">
        <v>10.592000000000001</v>
      </c>
      <c r="AP167">
        <v>11.595000000000001</v>
      </c>
      <c r="AQ167">
        <v>12.644</v>
      </c>
      <c r="AR167">
        <v>13.848000000000001</v>
      </c>
      <c r="AS167">
        <v>2012</v>
      </c>
    </row>
    <row r="168" spans="1:45" x14ac:dyDescent="0.25">
      <c r="A168" s="6" t="str">
        <f>IFERROR(INDEX(MSCI[[#All],[Regionen A]],MATCH(Raw_data!C168,MSCI[[#All],[Länder]],0)),"Other")</f>
        <v>Other</v>
      </c>
      <c r="B168" s="6" t="str">
        <f>IFERROR(INDEX(MSCI[[#All],[Regionen B]],MATCH(Raw_data!C168,MSCI[[#All],[Länder]],0)),"Other")</f>
        <v>Other</v>
      </c>
      <c r="C168" t="s">
        <v>174</v>
      </c>
      <c r="D168" t="str">
        <f t="shared" si="2"/>
        <v>Other Other</v>
      </c>
      <c r="E168">
        <v>6.2560000000000002</v>
      </c>
      <c r="F168">
        <v>7.4820000000000002</v>
      </c>
      <c r="G168">
        <v>8.5909999999999993</v>
      </c>
      <c r="H168">
        <v>8.7989999999999995</v>
      </c>
      <c r="I168">
        <v>8.0060000000000002</v>
      </c>
      <c r="J168">
        <v>7.2240000000000002</v>
      </c>
      <c r="K168">
        <v>9.1329999999999991</v>
      </c>
      <c r="L168">
        <v>4.4989999999999997</v>
      </c>
      <c r="M168">
        <v>6.91</v>
      </c>
      <c r="N168">
        <v>5.9580000000000002</v>
      </c>
      <c r="O168">
        <v>4.7809999999999997</v>
      </c>
      <c r="P168">
        <v>5.5650000000000004</v>
      </c>
      <c r="Q168">
        <v>5.1660000000000004</v>
      </c>
      <c r="R168">
        <v>4.78</v>
      </c>
      <c r="S168">
        <v>5.0650000000000004</v>
      </c>
      <c r="T168">
        <v>6.3220000000000001</v>
      </c>
      <c r="U168">
        <v>7.2560000000000002</v>
      </c>
      <c r="V168">
        <v>8.5500000000000007</v>
      </c>
      <c r="W168">
        <v>9.3919999999999995</v>
      </c>
      <c r="X168">
        <v>9.6950000000000003</v>
      </c>
      <c r="Y168">
        <v>10.186</v>
      </c>
      <c r="Z168">
        <v>10.384</v>
      </c>
      <c r="AA168">
        <v>10.805999999999999</v>
      </c>
      <c r="AB168">
        <v>11.659000000000001</v>
      </c>
      <c r="AC168">
        <v>12.826000000000001</v>
      </c>
      <c r="AD168">
        <v>14.141999999999999</v>
      </c>
      <c r="AE168">
        <v>14.331</v>
      </c>
      <c r="AF168">
        <v>16.850000000000001</v>
      </c>
      <c r="AG168">
        <v>20.591000000000001</v>
      </c>
      <c r="AH168">
        <v>21.367999999999999</v>
      </c>
      <c r="AI168">
        <v>22.901</v>
      </c>
      <c r="AJ168">
        <v>23.89</v>
      </c>
      <c r="AK168">
        <v>28.452000000000002</v>
      </c>
      <c r="AL168">
        <v>33.284999999999997</v>
      </c>
      <c r="AM168">
        <v>36.619999999999997</v>
      </c>
      <c r="AN168">
        <v>40.244</v>
      </c>
      <c r="AO168">
        <v>44.319000000000003</v>
      </c>
      <c r="AP168">
        <v>48.404000000000003</v>
      </c>
      <c r="AQ168">
        <v>52.76</v>
      </c>
      <c r="AR168">
        <v>57.392000000000003</v>
      </c>
      <c r="AS168">
        <v>2012</v>
      </c>
    </row>
    <row r="169" spans="1:45" x14ac:dyDescent="0.25">
      <c r="A169" s="6" t="str">
        <f>IFERROR(INDEX(MSCI[[#All],[Regionen A]],MATCH(Raw_data!C169,MSCI[[#All],[Länder]],0)),"Other")</f>
        <v>Emerging Markets</v>
      </c>
      <c r="B169" s="6" t="str">
        <f>IFERROR(INDEX(MSCI[[#All],[Regionen B]],MATCH(Raw_data!C169,MSCI[[#All],[Länder]],0)),"Other")</f>
        <v>Asia</v>
      </c>
      <c r="C169" t="s">
        <v>175</v>
      </c>
      <c r="D169" t="str">
        <f t="shared" si="2"/>
        <v>Emerging Markets Asia</v>
      </c>
      <c r="E169">
        <v>32.353000000000002</v>
      </c>
      <c r="F169">
        <v>34.847999999999999</v>
      </c>
      <c r="G169">
        <v>36.591000000000001</v>
      </c>
      <c r="H169">
        <v>40.042999999999999</v>
      </c>
      <c r="I169">
        <v>41.798999999999999</v>
      </c>
      <c r="J169">
        <v>38.9</v>
      </c>
      <c r="K169">
        <v>43.097000000000001</v>
      </c>
      <c r="L169">
        <v>50.534999999999997</v>
      </c>
      <c r="M169">
        <v>61.667000000000002</v>
      </c>
      <c r="N169">
        <v>72.251000000000005</v>
      </c>
      <c r="O169">
        <v>85.64</v>
      </c>
      <c r="P169">
        <v>96.188000000000002</v>
      </c>
      <c r="Q169">
        <v>109.426</v>
      </c>
      <c r="R169">
        <v>121.79600000000001</v>
      </c>
      <c r="S169">
        <v>144.30799999999999</v>
      </c>
      <c r="T169">
        <v>168.01900000000001</v>
      </c>
      <c r="U169">
        <v>181.94800000000001</v>
      </c>
      <c r="V169">
        <v>150.89099999999999</v>
      </c>
      <c r="W169">
        <v>111.86</v>
      </c>
      <c r="X169">
        <v>122.63</v>
      </c>
      <c r="Y169">
        <v>122.72499999999999</v>
      </c>
      <c r="Z169">
        <v>115.536</v>
      </c>
      <c r="AA169">
        <v>126.877</v>
      </c>
      <c r="AB169">
        <v>142.63999999999999</v>
      </c>
      <c r="AC169">
        <v>161.34</v>
      </c>
      <c r="AD169">
        <v>176.352</v>
      </c>
      <c r="AE169">
        <v>207.089</v>
      </c>
      <c r="AF169">
        <v>246.977</v>
      </c>
      <c r="AG169">
        <v>272.57799999999997</v>
      </c>
      <c r="AH169">
        <v>263.71100000000001</v>
      </c>
      <c r="AI169">
        <v>318.90800000000002</v>
      </c>
      <c r="AJ169">
        <v>345.67200000000003</v>
      </c>
      <c r="AK169">
        <v>365.96600000000001</v>
      </c>
      <c r="AL169">
        <v>387.25299999999999</v>
      </c>
      <c r="AM169">
        <v>380.49099999999999</v>
      </c>
      <c r="AN169">
        <v>397.47500000000002</v>
      </c>
      <c r="AO169">
        <v>417.79500000000002</v>
      </c>
      <c r="AP169">
        <v>441.19799999999998</v>
      </c>
      <c r="AQ169">
        <v>466.54399999999998</v>
      </c>
      <c r="AR169">
        <v>493.26299999999998</v>
      </c>
      <c r="AS169">
        <v>2013</v>
      </c>
    </row>
    <row r="170" spans="1:45" x14ac:dyDescent="0.25">
      <c r="A170" s="6" t="str">
        <f>IFERROR(INDEX(MSCI[[#All],[Regionen A]],MATCH(Raw_data!C170,MSCI[[#All],[Länder]],0)),"Other")</f>
        <v>Other</v>
      </c>
      <c r="B170" s="6" t="str">
        <f>IFERROR(INDEX(MSCI[[#All],[Regionen B]],MATCH(Raw_data!C170,MSCI[[#All],[Länder]],0)),"Other")</f>
        <v>Other</v>
      </c>
      <c r="C170" t="s">
        <v>176</v>
      </c>
      <c r="D170" t="str">
        <f t="shared" si="2"/>
        <v>Other Other</v>
      </c>
      <c r="E170" t="s">
        <v>42</v>
      </c>
      <c r="F170" t="s">
        <v>42</v>
      </c>
      <c r="G170" t="s">
        <v>42</v>
      </c>
      <c r="H170" t="s">
        <v>42</v>
      </c>
      <c r="I170" t="s">
        <v>42</v>
      </c>
      <c r="J170" t="s">
        <v>42</v>
      </c>
      <c r="K170" t="s">
        <v>42</v>
      </c>
      <c r="L170" t="s">
        <v>42</v>
      </c>
      <c r="M170" t="s">
        <v>42</v>
      </c>
      <c r="N170" t="s">
        <v>42</v>
      </c>
      <c r="O170" t="s">
        <v>42</v>
      </c>
      <c r="P170" t="s">
        <v>42</v>
      </c>
      <c r="Q170" t="s">
        <v>42</v>
      </c>
      <c r="R170" t="s">
        <v>42</v>
      </c>
      <c r="S170" t="s">
        <v>42</v>
      </c>
      <c r="T170" t="s">
        <v>42</v>
      </c>
      <c r="U170" t="s">
        <v>42</v>
      </c>
      <c r="V170" t="s">
        <v>42</v>
      </c>
      <c r="W170" t="s">
        <v>42</v>
      </c>
      <c r="X170" t="s">
        <v>42</v>
      </c>
      <c r="Y170">
        <v>0.441</v>
      </c>
      <c r="Z170">
        <v>0.48699999999999999</v>
      </c>
      <c r="AA170">
        <v>0.48</v>
      </c>
      <c r="AB170">
        <v>0.501</v>
      </c>
      <c r="AC170">
        <v>1.0900000000000001</v>
      </c>
      <c r="AD170">
        <v>1.8140000000000001</v>
      </c>
      <c r="AE170">
        <v>2.8260000000000001</v>
      </c>
      <c r="AF170">
        <v>2.964</v>
      </c>
      <c r="AG170">
        <v>4.4390000000000001</v>
      </c>
      <c r="AH170">
        <v>3.298</v>
      </c>
      <c r="AI170">
        <v>4.2149999999999999</v>
      </c>
      <c r="AJ170">
        <v>5.726</v>
      </c>
      <c r="AK170">
        <v>5.5789999999999997</v>
      </c>
      <c r="AL170">
        <v>4.9409999999999998</v>
      </c>
      <c r="AM170">
        <v>4.51</v>
      </c>
      <c r="AN170">
        <v>4.9119999999999999</v>
      </c>
      <c r="AO170">
        <v>4.8159999999999998</v>
      </c>
      <c r="AP170">
        <v>4.5519999999999996</v>
      </c>
      <c r="AQ170">
        <v>4.5570000000000004</v>
      </c>
      <c r="AR170">
        <v>4.1959999999999997</v>
      </c>
      <c r="AS170">
        <v>2011</v>
      </c>
    </row>
    <row r="171" spans="1:45" x14ac:dyDescent="0.25">
      <c r="A171" s="6" t="str">
        <f>IFERROR(INDEX(MSCI[[#All],[Regionen A]],MATCH(Raw_data!C171,MSCI[[#All],[Länder]],0)),"Other")</f>
        <v>Other</v>
      </c>
      <c r="B171" s="6" t="str">
        <f>IFERROR(INDEX(MSCI[[#All],[Regionen B]],MATCH(Raw_data!C171,MSCI[[#All],[Länder]],0)),"Other")</f>
        <v>Other</v>
      </c>
      <c r="C171" t="s">
        <v>177</v>
      </c>
      <c r="D171" t="str">
        <f t="shared" si="2"/>
        <v>Other Other</v>
      </c>
      <c r="E171">
        <v>1.0449999999999999</v>
      </c>
      <c r="F171">
        <v>0.86699999999999999</v>
      </c>
      <c r="G171">
        <v>0.73099999999999998</v>
      </c>
      <c r="H171">
        <v>0.70199999999999996</v>
      </c>
      <c r="I171">
        <v>0.61899999999999999</v>
      </c>
      <c r="J171">
        <v>0.67500000000000004</v>
      </c>
      <c r="K171">
        <v>1.06</v>
      </c>
      <c r="L171">
        <v>1.248</v>
      </c>
      <c r="M171">
        <v>1.512</v>
      </c>
      <c r="N171">
        <v>1.484</v>
      </c>
      <c r="O171">
        <v>1.7869999999999999</v>
      </c>
      <c r="P171">
        <v>1.7649999999999999</v>
      </c>
      <c r="Q171">
        <v>1.851</v>
      </c>
      <c r="R171">
        <v>1.411</v>
      </c>
      <c r="S171">
        <v>1.0940000000000001</v>
      </c>
      <c r="T171">
        <v>1.444</v>
      </c>
      <c r="U171">
        <v>1.579</v>
      </c>
      <c r="V171">
        <v>1.6080000000000001</v>
      </c>
      <c r="W171">
        <v>1.522</v>
      </c>
      <c r="X171">
        <v>1.5269999999999999</v>
      </c>
      <c r="Y171">
        <v>1.2969999999999999</v>
      </c>
      <c r="Z171">
        <v>1.3320000000000001</v>
      </c>
      <c r="AA171">
        <v>1.4790000000000001</v>
      </c>
      <c r="AB171">
        <v>1.675</v>
      </c>
      <c r="AC171">
        <v>1.9379999999999999</v>
      </c>
      <c r="AD171">
        <v>2.1150000000000002</v>
      </c>
      <c r="AE171">
        <v>2.202</v>
      </c>
      <c r="AF171">
        <v>2.524</v>
      </c>
      <c r="AG171">
        <v>3.1739999999999999</v>
      </c>
      <c r="AH171">
        <v>3.1709999999999998</v>
      </c>
      <c r="AI171">
        <v>3.1789999999999998</v>
      </c>
      <c r="AJ171">
        <v>3.7589999999999999</v>
      </c>
      <c r="AK171">
        <v>3.9180000000000001</v>
      </c>
      <c r="AL171">
        <v>4.34</v>
      </c>
      <c r="AM171">
        <v>4.8380000000000001</v>
      </c>
      <c r="AN171">
        <v>5.3109999999999999</v>
      </c>
      <c r="AO171">
        <v>5.8079999999999998</v>
      </c>
      <c r="AP171">
        <v>6.359</v>
      </c>
      <c r="AQ171">
        <v>6.9669999999999996</v>
      </c>
      <c r="AR171">
        <v>7.617</v>
      </c>
      <c r="AS171">
        <v>2012</v>
      </c>
    </row>
    <row r="172" spans="1:45" x14ac:dyDescent="0.25">
      <c r="A172" s="6" t="str">
        <f>IFERROR(INDEX(MSCI[[#All],[Regionen A]],MATCH(Raw_data!C172,MSCI[[#All],[Länder]],0)),"Other")</f>
        <v>Other</v>
      </c>
      <c r="B172" s="6" t="str">
        <f>IFERROR(INDEX(MSCI[[#All],[Regionen B]],MATCH(Raw_data!C172,MSCI[[#All],[Länder]],0)),"Other")</f>
        <v>Other</v>
      </c>
      <c r="C172" t="s">
        <v>178</v>
      </c>
      <c r="D172" t="str">
        <f t="shared" si="2"/>
        <v>Other Other</v>
      </c>
      <c r="E172">
        <v>7.3999999999999996E-2</v>
      </c>
      <c r="F172">
        <v>8.2000000000000003E-2</v>
      </c>
      <c r="G172">
        <v>8.1000000000000003E-2</v>
      </c>
      <c r="H172">
        <v>0.08</v>
      </c>
      <c r="I172">
        <v>8.4000000000000005E-2</v>
      </c>
      <c r="J172">
        <v>7.9000000000000001E-2</v>
      </c>
      <c r="K172">
        <v>9.4E-2</v>
      </c>
      <c r="L172">
        <v>0.10199999999999999</v>
      </c>
      <c r="M172">
        <v>0.11899999999999999</v>
      </c>
      <c r="N172">
        <v>0.14399999999999999</v>
      </c>
      <c r="O172">
        <v>0.14799999999999999</v>
      </c>
      <c r="P172">
        <v>0.17699999999999999</v>
      </c>
      <c r="Q172">
        <v>0.184</v>
      </c>
      <c r="R172">
        <v>0.19</v>
      </c>
      <c r="S172">
        <v>0.19600000000000001</v>
      </c>
      <c r="T172">
        <v>0.21099999999999999</v>
      </c>
      <c r="U172">
        <v>0.22900000000000001</v>
      </c>
      <c r="V172">
        <v>0.22700000000000001</v>
      </c>
      <c r="W172">
        <v>0.219</v>
      </c>
      <c r="X172">
        <v>0.2</v>
      </c>
      <c r="Y172">
        <v>0.192</v>
      </c>
      <c r="Z172">
        <v>0.182</v>
      </c>
      <c r="AA172">
        <v>0.193</v>
      </c>
      <c r="AB172">
        <v>0.217</v>
      </c>
      <c r="AC172">
        <v>0.248</v>
      </c>
      <c r="AD172">
        <v>0.28100000000000003</v>
      </c>
      <c r="AE172">
        <v>0.29799999999999999</v>
      </c>
      <c r="AF172">
        <v>0.32400000000000001</v>
      </c>
      <c r="AG172">
        <v>0.33300000000000002</v>
      </c>
      <c r="AH172">
        <v>0.34300000000000003</v>
      </c>
      <c r="AI172">
        <v>0.39600000000000002</v>
      </c>
      <c r="AJ172">
        <v>0.44700000000000001</v>
      </c>
      <c r="AK172">
        <v>0.46800000000000003</v>
      </c>
      <c r="AL172">
        <v>0.47299999999999998</v>
      </c>
      <c r="AM172">
        <v>0.49399999999999999</v>
      </c>
      <c r="AN172">
        <v>0.51600000000000001</v>
      </c>
      <c r="AO172">
        <v>0.53700000000000003</v>
      </c>
      <c r="AP172">
        <v>0.55600000000000005</v>
      </c>
      <c r="AQ172">
        <v>0.57399999999999995</v>
      </c>
      <c r="AR172">
        <v>0.59499999999999997</v>
      </c>
      <c r="AS172">
        <v>2012</v>
      </c>
    </row>
    <row r="173" spans="1:45" x14ac:dyDescent="0.25">
      <c r="A173" s="6" t="str">
        <f>IFERROR(INDEX(MSCI[[#All],[Regionen A]],MATCH(Raw_data!C173,MSCI[[#All],[Länder]],0)),"Other")</f>
        <v>Frontier Markets</v>
      </c>
      <c r="B173" s="6" t="str">
        <f>IFERROR(INDEX(MSCI[[#All],[Regionen B]],MATCH(Raw_data!C173,MSCI[[#All],[Länder]],0)),"Other")</f>
        <v>Americas</v>
      </c>
      <c r="C173" t="s">
        <v>179</v>
      </c>
      <c r="D173" t="str">
        <f t="shared" si="2"/>
        <v>Frontier Markets Americas</v>
      </c>
      <c r="E173">
        <v>6.2359999999999998</v>
      </c>
      <c r="F173">
        <v>6.992</v>
      </c>
      <c r="G173">
        <v>8.14</v>
      </c>
      <c r="H173">
        <v>7.7640000000000002</v>
      </c>
      <c r="I173">
        <v>7.7569999999999997</v>
      </c>
      <c r="J173">
        <v>7.53</v>
      </c>
      <c r="K173">
        <v>4.7939999999999996</v>
      </c>
      <c r="L173">
        <v>4.798</v>
      </c>
      <c r="M173">
        <v>4.5010000000000003</v>
      </c>
      <c r="N173">
        <v>4.3230000000000004</v>
      </c>
      <c r="O173">
        <v>5.0679999999999996</v>
      </c>
      <c r="P173">
        <v>5.2030000000000003</v>
      </c>
      <c r="Q173">
        <v>5.3179999999999996</v>
      </c>
      <c r="R173">
        <v>4.5810000000000004</v>
      </c>
      <c r="S173">
        <v>4.9470000000000001</v>
      </c>
      <c r="T173">
        <v>5.3289999999999997</v>
      </c>
      <c r="U173">
        <v>5.76</v>
      </c>
      <c r="V173">
        <v>5.7380000000000004</v>
      </c>
      <c r="W173">
        <v>6.0430000000000001</v>
      </c>
      <c r="X173">
        <v>6.8079999999999998</v>
      </c>
      <c r="Y173">
        <v>8.1539999999999999</v>
      </c>
      <c r="Z173">
        <v>8.8249999999999993</v>
      </c>
      <c r="AA173">
        <v>9.0079999999999991</v>
      </c>
      <c r="AB173">
        <v>11.305</v>
      </c>
      <c r="AC173">
        <v>13.28</v>
      </c>
      <c r="AD173">
        <v>15.981999999999999</v>
      </c>
      <c r="AE173">
        <v>18.369</v>
      </c>
      <c r="AF173">
        <v>21.641999999999999</v>
      </c>
      <c r="AG173">
        <v>27.87</v>
      </c>
      <c r="AH173">
        <v>19.175000000000001</v>
      </c>
      <c r="AI173">
        <v>20.593</v>
      </c>
      <c r="AJ173">
        <v>23.462</v>
      </c>
      <c r="AK173">
        <v>26.404</v>
      </c>
      <c r="AL173">
        <v>27.719000000000001</v>
      </c>
      <c r="AM173">
        <v>29.629000000000001</v>
      </c>
      <c r="AN173">
        <v>30.704999999999998</v>
      </c>
      <c r="AO173">
        <v>31.62</v>
      </c>
      <c r="AP173">
        <v>32.634999999999998</v>
      </c>
      <c r="AQ173">
        <v>33.792999999999999</v>
      </c>
      <c r="AR173">
        <v>35.131</v>
      </c>
      <c r="AS173">
        <v>2012</v>
      </c>
    </row>
    <row r="174" spans="1:45" x14ac:dyDescent="0.25">
      <c r="A174" s="6" t="str">
        <f>IFERROR(INDEX(MSCI[[#All],[Regionen A]],MATCH(Raw_data!C174,MSCI[[#All],[Länder]],0)),"Other")</f>
        <v>Frontier Markets</v>
      </c>
      <c r="B174" s="6" t="str">
        <f>IFERROR(INDEX(MSCI[[#All],[Regionen B]],MATCH(Raw_data!C174,MSCI[[#All],[Länder]],0)),"Other")</f>
        <v>Africa</v>
      </c>
      <c r="C174" t="s">
        <v>180</v>
      </c>
      <c r="D174" t="str">
        <f t="shared" si="2"/>
        <v>Frontier Markets Africa</v>
      </c>
      <c r="E174">
        <v>9.5660000000000007</v>
      </c>
      <c r="F174">
        <v>9.2230000000000008</v>
      </c>
      <c r="G174">
        <v>8.9</v>
      </c>
      <c r="H174">
        <v>9.1370000000000005</v>
      </c>
      <c r="I174">
        <v>9.0329999999999995</v>
      </c>
      <c r="J174">
        <v>9.2029999999999994</v>
      </c>
      <c r="K174">
        <v>9.8680000000000003</v>
      </c>
      <c r="L174">
        <v>10.61</v>
      </c>
      <c r="M174">
        <v>11.048</v>
      </c>
      <c r="N174">
        <v>11.054</v>
      </c>
      <c r="O174">
        <v>13.475</v>
      </c>
      <c r="P174">
        <v>14.202999999999999</v>
      </c>
      <c r="Q174">
        <v>16.978999999999999</v>
      </c>
      <c r="R174">
        <v>15.945</v>
      </c>
      <c r="S174">
        <v>17.050999999999998</v>
      </c>
      <c r="T174">
        <v>19.654</v>
      </c>
      <c r="U174">
        <v>21.283000000000001</v>
      </c>
      <c r="V174">
        <v>20.747</v>
      </c>
      <c r="W174">
        <v>21.803000000000001</v>
      </c>
      <c r="X174">
        <v>22.943000000000001</v>
      </c>
      <c r="Y174">
        <v>21.472999999999999</v>
      </c>
      <c r="Z174">
        <v>22.065999999999999</v>
      </c>
      <c r="AA174">
        <v>23.141999999999999</v>
      </c>
      <c r="AB174">
        <v>27.454000000000001</v>
      </c>
      <c r="AC174">
        <v>31.184000000000001</v>
      </c>
      <c r="AD174">
        <v>32.271999999999998</v>
      </c>
      <c r="AE174">
        <v>34.377000000000002</v>
      </c>
      <c r="AF174">
        <v>38.909999999999997</v>
      </c>
      <c r="AG174">
        <v>44.854999999999997</v>
      </c>
      <c r="AH174">
        <v>43.613999999999997</v>
      </c>
      <c r="AI174">
        <v>44.054000000000002</v>
      </c>
      <c r="AJ174">
        <v>45.951000000000001</v>
      </c>
      <c r="AK174">
        <v>45.238999999999997</v>
      </c>
      <c r="AL174">
        <v>46.994999999999997</v>
      </c>
      <c r="AM174">
        <v>49.122</v>
      </c>
      <c r="AN174">
        <v>50.026000000000003</v>
      </c>
      <c r="AO174">
        <v>51.466999999999999</v>
      </c>
      <c r="AP174">
        <v>53.334000000000003</v>
      </c>
      <c r="AQ174">
        <v>55.216999999999999</v>
      </c>
      <c r="AR174">
        <v>57.311</v>
      </c>
      <c r="AS174">
        <v>2012</v>
      </c>
    </row>
    <row r="175" spans="1:45" x14ac:dyDescent="0.25">
      <c r="A175" s="6" t="str">
        <f>IFERROR(INDEX(MSCI[[#All],[Regionen A]],MATCH(Raw_data!C175,MSCI[[#All],[Länder]],0)),"Other")</f>
        <v>Emerging Markets</v>
      </c>
      <c r="B175" s="6" t="str">
        <f>IFERROR(INDEX(MSCI[[#All],[Regionen B]],MATCH(Raw_data!C175,MSCI[[#All],[Länder]],0)),"Other")</f>
        <v>Europe &amp; Middle East</v>
      </c>
      <c r="C175" t="s">
        <v>181</v>
      </c>
      <c r="D175" t="str">
        <f t="shared" si="2"/>
        <v>Emerging Markets Europe &amp; Middle East</v>
      </c>
      <c r="E175">
        <v>94.257999999999996</v>
      </c>
      <c r="F175">
        <v>95.495999999999995</v>
      </c>
      <c r="G175">
        <v>86.766000000000005</v>
      </c>
      <c r="H175">
        <v>82.911000000000001</v>
      </c>
      <c r="I175">
        <v>80.641999999999996</v>
      </c>
      <c r="J175">
        <v>90.58</v>
      </c>
      <c r="K175">
        <v>100.483</v>
      </c>
      <c r="L175">
        <v>115.898</v>
      </c>
      <c r="M175">
        <v>121.901</v>
      </c>
      <c r="N175">
        <v>144.08500000000001</v>
      </c>
      <c r="O175">
        <v>202.24700000000001</v>
      </c>
      <c r="P175">
        <v>203.49100000000001</v>
      </c>
      <c r="Q175">
        <v>213.78299999999999</v>
      </c>
      <c r="R175">
        <v>242.46799999999999</v>
      </c>
      <c r="S175">
        <v>174.99</v>
      </c>
      <c r="T175">
        <v>227.81</v>
      </c>
      <c r="U175">
        <v>244.386</v>
      </c>
      <c r="V175">
        <v>255.64699999999999</v>
      </c>
      <c r="W175">
        <v>269.52800000000002</v>
      </c>
      <c r="X175">
        <v>250.334</v>
      </c>
      <c r="Y175">
        <v>266.67099999999999</v>
      </c>
      <c r="Z175">
        <v>196.05699999999999</v>
      </c>
      <c r="AA175">
        <v>232.45</v>
      </c>
      <c r="AB175">
        <v>303.12299999999999</v>
      </c>
      <c r="AC175">
        <v>392.233</v>
      </c>
      <c r="AD175">
        <v>482.73700000000002</v>
      </c>
      <c r="AE175">
        <v>529.27800000000002</v>
      </c>
      <c r="AF175">
        <v>646.42499999999995</v>
      </c>
      <c r="AG175">
        <v>730.62800000000004</v>
      </c>
      <c r="AH175">
        <v>614.38900000000001</v>
      </c>
      <c r="AI175">
        <v>731.53899999999999</v>
      </c>
      <c r="AJ175">
        <v>774.72900000000004</v>
      </c>
      <c r="AK175">
        <v>788.60500000000002</v>
      </c>
      <c r="AL175">
        <v>819.99</v>
      </c>
      <c r="AM175">
        <v>813.31600000000003</v>
      </c>
      <c r="AN175">
        <v>861.07899999999995</v>
      </c>
      <c r="AO175">
        <v>910.93</v>
      </c>
      <c r="AP175">
        <v>965.45</v>
      </c>
      <c r="AQ175">
        <v>1021.982</v>
      </c>
      <c r="AR175">
        <v>1081.7139999999999</v>
      </c>
      <c r="AS175">
        <v>2013</v>
      </c>
    </row>
    <row r="176" spans="1:45" x14ac:dyDescent="0.25">
      <c r="A176" s="6" t="str">
        <f>IFERROR(INDEX(MSCI[[#All],[Regionen A]],MATCH(Raw_data!C176,MSCI[[#All],[Länder]],0)),"Other")</f>
        <v>Other</v>
      </c>
      <c r="B176" s="6" t="str">
        <f>IFERROR(INDEX(MSCI[[#All],[Regionen B]],MATCH(Raw_data!C176,MSCI[[#All],[Länder]],0)),"Other")</f>
        <v>Other</v>
      </c>
      <c r="C176" t="s">
        <v>182</v>
      </c>
      <c r="D176" t="str">
        <f t="shared" si="2"/>
        <v>Other Other</v>
      </c>
      <c r="E176" t="s">
        <v>42</v>
      </c>
      <c r="F176" t="s">
        <v>42</v>
      </c>
      <c r="G176" t="s">
        <v>42</v>
      </c>
      <c r="H176" t="s">
        <v>42</v>
      </c>
      <c r="I176" t="s">
        <v>42</v>
      </c>
      <c r="J176" t="s">
        <v>42</v>
      </c>
      <c r="K176" t="s">
        <v>42</v>
      </c>
      <c r="L176" t="s">
        <v>42</v>
      </c>
      <c r="M176" t="s">
        <v>42</v>
      </c>
      <c r="N176" t="s">
        <v>42</v>
      </c>
      <c r="O176" t="s">
        <v>42</v>
      </c>
      <c r="P176" t="s">
        <v>42</v>
      </c>
      <c r="Q176">
        <v>0.95099999999999996</v>
      </c>
      <c r="R176">
        <v>5.3630000000000004</v>
      </c>
      <c r="S176">
        <v>4.5419999999999998</v>
      </c>
      <c r="T176">
        <v>5.8739999999999997</v>
      </c>
      <c r="U176">
        <v>2.379</v>
      </c>
      <c r="V176">
        <v>2.681</v>
      </c>
      <c r="W176">
        <v>2.8620000000000001</v>
      </c>
      <c r="X176">
        <v>3.8570000000000002</v>
      </c>
      <c r="Y176">
        <v>5.0220000000000002</v>
      </c>
      <c r="Z176">
        <v>6.9329999999999998</v>
      </c>
      <c r="AA176">
        <v>8.6999999999999993</v>
      </c>
      <c r="AB176">
        <v>11.423999999999999</v>
      </c>
      <c r="AC176">
        <v>14.196</v>
      </c>
      <c r="AD176">
        <v>17.173999999999999</v>
      </c>
      <c r="AE176">
        <v>21.393000000000001</v>
      </c>
      <c r="AF176">
        <v>25.962</v>
      </c>
      <c r="AG176">
        <v>21.515999999999998</v>
      </c>
      <c r="AH176">
        <v>20.213999999999999</v>
      </c>
      <c r="AI176">
        <v>22.148</v>
      </c>
      <c r="AJ176">
        <v>29.233000000000001</v>
      </c>
      <c r="AK176">
        <v>35.164000000000001</v>
      </c>
      <c r="AL176">
        <v>40.826000000000001</v>
      </c>
      <c r="AM176">
        <v>47.542000000000002</v>
      </c>
      <c r="AN176">
        <v>54.237000000000002</v>
      </c>
      <c r="AO176">
        <v>62.558999999999997</v>
      </c>
      <c r="AP176">
        <v>71.105000000000004</v>
      </c>
      <c r="AQ176">
        <v>80.02</v>
      </c>
      <c r="AR176">
        <v>90.155000000000001</v>
      </c>
      <c r="AS176">
        <v>2012</v>
      </c>
    </row>
    <row r="177" spans="1:45" x14ac:dyDescent="0.25">
      <c r="A177" s="6" t="str">
        <f>IFERROR(INDEX(MSCI[[#All],[Regionen A]],MATCH(Raw_data!C177,MSCI[[#All],[Länder]],0)),"Other")</f>
        <v>Other</v>
      </c>
      <c r="B177" s="6" t="str">
        <f>IFERROR(INDEX(MSCI[[#All],[Regionen B]],MATCH(Raw_data!C177,MSCI[[#All],[Länder]],0)),"Other")</f>
        <v>Other</v>
      </c>
      <c r="C177" t="s">
        <v>183</v>
      </c>
      <c r="D177" t="str">
        <f t="shared" si="2"/>
        <v>Other Other</v>
      </c>
      <c r="E177" t="s">
        <v>42</v>
      </c>
      <c r="F177" t="s">
        <v>42</v>
      </c>
      <c r="G177" t="s">
        <v>42</v>
      </c>
      <c r="H177" t="s">
        <v>42</v>
      </c>
      <c r="I177" t="s">
        <v>42</v>
      </c>
      <c r="J177" t="s">
        <v>42</v>
      </c>
      <c r="K177" t="s">
        <v>42</v>
      </c>
      <c r="L177" t="s">
        <v>42</v>
      </c>
      <c r="M177" t="s">
        <v>42</v>
      </c>
      <c r="N177" t="s">
        <v>42</v>
      </c>
      <c r="O177" t="s">
        <v>42</v>
      </c>
      <c r="P177" t="s">
        <v>42</v>
      </c>
      <c r="Q177" t="s">
        <v>42</v>
      </c>
      <c r="R177" t="s">
        <v>42</v>
      </c>
      <c r="S177" t="s">
        <v>42</v>
      </c>
      <c r="T177" t="s">
        <v>42</v>
      </c>
      <c r="U177" t="s">
        <v>42</v>
      </c>
      <c r="V177" t="s">
        <v>42</v>
      </c>
      <c r="W177" t="s">
        <v>42</v>
      </c>
      <c r="X177" t="s">
        <v>42</v>
      </c>
      <c r="Y177">
        <v>1.4E-2</v>
      </c>
      <c r="Z177">
        <v>1.2999999999999999E-2</v>
      </c>
      <c r="AA177">
        <v>1.6E-2</v>
      </c>
      <c r="AB177">
        <v>1.7999999999999999E-2</v>
      </c>
      <c r="AC177">
        <v>2.1999999999999999E-2</v>
      </c>
      <c r="AD177">
        <v>2.1999999999999999E-2</v>
      </c>
      <c r="AE177">
        <v>2.3E-2</v>
      </c>
      <c r="AF177">
        <v>2.7E-2</v>
      </c>
      <c r="AG177">
        <v>3.1E-2</v>
      </c>
      <c r="AH177">
        <v>2.8000000000000001E-2</v>
      </c>
      <c r="AI177">
        <v>3.2000000000000001E-2</v>
      </c>
      <c r="AJ177">
        <v>3.9E-2</v>
      </c>
      <c r="AK177">
        <v>0.04</v>
      </c>
      <c r="AL177">
        <v>3.7999999999999999E-2</v>
      </c>
      <c r="AM177">
        <v>3.9E-2</v>
      </c>
      <c r="AN177">
        <v>4.1000000000000002E-2</v>
      </c>
      <c r="AO177">
        <v>4.2000000000000003E-2</v>
      </c>
      <c r="AP177">
        <v>4.2999999999999997E-2</v>
      </c>
      <c r="AQ177">
        <v>4.3999999999999997E-2</v>
      </c>
      <c r="AR177">
        <v>4.5999999999999999E-2</v>
      </c>
      <c r="AS177">
        <v>2012</v>
      </c>
    </row>
    <row r="178" spans="1:45" x14ac:dyDescent="0.25">
      <c r="A178" s="6" t="str">
        <f>IFERROR(INDEX(MSCI[[#All],[Regionen A]],MATCH(Raw_data!C178,MSCI[[#All],[Länder]],0)),"Other")</f>
        <v>Other</v>
      </c>
      <c r="B178" s="6" t="str">
        <f>IFERROR(INDEX(MSCI[[#All],[Regionen B]],MATCH(Raw_data!C178,MSCI[[#All],[Länder]],0)),"Other")</f>
        <v>Other</v>
      </c>
      <c r="C178" t="s">
        <v>184</v>
      </c>
      <c r="D178" t="str">
        <f t="shared" si="2"/>
        <v>Other Other</v>
      </c>
      <c r="E178">
        <v>4.9409999999999998</v>
      </c>
      <c r="F178">
        <v>7.9989999999999997</v>
      </c>
      <c r="G178">
        <v>5.55</v>
      </c>
      <c r="H178">
        <v>6.3490000000000002</v>
      </c>
      <c r="I178">
        <v>4.883</v>
      </c>
      <c r="J178">
        <v>4.4690000000000003</v>
      </c>
      <c r="K178">
        <v>4.452</v>
      </c>
      <c r="L178">
        <v>7.18</v>
      </c>
      <c r="M178">
        <v>7.4370000000000003</v>
      </c>
      <c r="N178">
        <v>6.03</v>
      </c>
      <c r="O178">
        <v>4.9180000000000001</v>
      </c>
      <c r="P178">
        <v>1.9650000000000001</v>
      </c>
      <c r="Q178">
        <v>2.9510000000000001</v>
      </c>
      <c r="R178">
        <v>3.319</v>
      </c>
      <c r="S178">
        <v>4.0970000000000004</v>
      </c>
      <c r="T178">
        <v>5.976</v>
      </c>
      <c r="U178">
        <v>6.3019999999999996</v>
      </c>
      <c r="V178">
        <v>6.5579999999999998</v>
      </c>
      <c r="W178">
        <v>7.0410000000000004</v>
      </c>
      <c r="X178">
        <v>6.4320000000000004</v>
      </c>
      <c r="Y178">
        <v>6.0990000000000002</v>
      </c>
      <c r="Z178">
        <v>6.3410000000000002</v>
      </c>
      <c r="AA178">
        <v>6.67</v>
      </c>
      <c r="AB178">
        <v>7.05</v>
      </c>
      <c r="AC178">
        <v>8.4359999999999999</v>
      </c>
      <c r="AD178">
        <v>10.039999999999999</v>
      </c>
      <c r="AE178">
        <v>11.010999999999999</v>
      </c>
      <c r="AF178">
        <v>13.548999999999999</v>
      </c>
      <c r="AG178">
        <v>16.376999999999999</v>
      </c>
      <c r="AH178">
        <v>16.545999999999999</v>
      </c>
      <c r="AI178">
        <v>17.181000000000001</v>
      </c>
      <c r="AJ178">
        <v>18.212</v>
      </c>
      <c r="AK178">
        <v>21.242000000000001</v>
      </c>
      <c r="AL178">
        <v>22.925999999999998</v>
      </c>
      <c r="AM178">
        <v>26.085999999999999</v>
      </c>
      <c r="AN178">
        <v>26.92</v>
      </c>
      <c r="AO178">
        <v>28.713000000000001</v>
      </c>
      <c r="AP178">
        <v>30.948</v>
      </c>
      <c r="AQ178">
        <v>33.668999999999997</v>
      </c>
      <c r="AR178">
        <v>37.012</v>
      </c>
      <c r="AS178">
        <v>2013</v>
      </c>
    </row>
    <row r="179" spans="1:45" x14ac:dyDescent="0.25">
      <c r="A179" s="6" t="str">
        <f>IFERROR(INDEX(MSCI[[#All],[Regionen A]],MATCH(Raw_data!C179,MSCI[[#All],[Länder]],0)),"Other")</f>
        <v>Frontier Markets</v>
      </c>
      <c r="B179" s="6" t="str">
        <f>IFERROR(INDEX(MSCI[[#All],[Regionen B]],MATCH(Raw_data!C179,MSCI[[#All],[Länder]],0)),"Other")</f>
        <v>Europe &amp; Middle East</v>
      </c>
      <c r="C179" t="s">
        <v>185</v>
      </c>
      <c r="D179" t="str">
        <f t="shared" si="2"/>
        <v>Frontier Markets Europe &amp; Middle East</v>
      </c>
      <c r="E179" t="s">
        <v>42</v>
      </c>
      <c r="F179" t="s">
        <v>42</v>
      </c>
      <c r="G179" t="s">
        <v>42</v>
      </c>
      <c r="H179" t="s">
        <v>42</v>
      </c>
      <c r="I179" t="s">
        <v>42</v>
      </c>
      <c r="J179" t="s">
        <v>42</v>
      </c>
      <c r="K179" t="s">
        <v>42</v>
      </c>
      <c r="L179" t="s">
        <v>42</v>
      </c>
      <c r="M179" t="s">
        <v>42</v>
      </c>
      <c r="N179" t="s">
        <v>42</v>
      </c>
      <c r="O179" t="s">
        <v>42</v>
      </c>
      <c r="P179" t="s">
        <v>42</v>
      </c>
      <c r="Q179">
        <v>21.459</v>
      </c>
      <c r="R179">
        <v>33.866</v>
      </c>
      <c r="S179">
        <v>36.755000000000003</v>
      </c>
      <c r="T179">
        <v>37.009</v>
      </c>
      <c r="U179">
        <v>44.558999999999997</v>
      </c>
      <c r="V179">
        <v>50.152000000000001</v>
      </c>
      <c r="W179">
        <v>41.883000000000003</v>
      </c>
      <c r="X179">
        <v>31.581</v>
      </c>
      <c r="Y179">
        <v>31.262</v>
      </c>
      <c r="Z179">
        <v>38.009</v>
      </c>
      <c r="AA179">
        <v>42.393000000000001</v>
      </c>
      <c r="AB179">
        <v>50.133000000000003</v>
      </c>
      <c r="AC179">
        <v>64.888000000000005</v>
      </c>
      <c r="AD179">
        <v>86.183000000000007</v>
      </c>
      <c r="AE179">
        <v>107.753</v>
      </c>
      <c r="AF179">
        <v>142.71899999999999</v>
      </c>
      <c r="AG179">
        <v>180.11600000000001</v>
      </c>
      <c r="AH179">
        <v>117.227</v>
      </c>
      <c r="AI179">
        <v>136.417</v>
      </c>
      <c r="AJ179">
        <v>163.423</v>
      </c>
      <c r="AK179">
        <v>176.529</v>
      </c>
      <c r="AL179">
        <v>178.31299999999999</v>
      </c>
      <c r="AM179">
        <v>134.88499999999999</v>
      </c>
      <c r="AN179">
        <v>136.06700000000001</v>
      </c>
      <c r="AO179">
        <v>148.45699999999999</v>
      </c>
      <c r="AP179">
        <v>163.67500000000001</v>
      </c>
      <c r="AQ179">
        <v>179.80699999999999</v>
      </c>
      <c r="AR179">
        <v>196.27099999999999</v>
      </c>
      <c r="AS179">
        <v>2013</v>
      </c>
    </row>
    <row r="180" spans="1:45" x14ac:dyDescent="0.25">
      <c r="A180" s="6" t="str">
        <f>IFERROR(INDEX(MSCI[[#All],[Regionen A]],MATCH(Raw_data!C180,MSCI[[#All],[Länder]],0)),"Other")</f>
        <v>Emerging Markets</v>
      </c>
      <c r="B180" s="6" t="str">
        <f>IFERROR(INDEX(MSCI[[#All],[Regionen B]],MATCH(Raw_data!C180,MSCI[[#All],[Länder]],0)),"Other")</f>
        <v>Europe &amp; Middle East</v>
      </c>
      <c r="C180" t="s">
        <v>186</v>
      </c>
      <c r="D180" t="str">
        <f t="shared" si="2"/>
        <v>Emerging Markets Europe &amp; Middle East</v>
      </c>
      <c r="E180">
        <v>40.414999999999999</v>
      </c>
      <c r="F180">
        <v>45.002000000000002</v>
      </c>
      <c r="G180">
        <v>41.847999999999999</v>
      </c>
      <c r="H180">
        <v>38.344999999999999</v>
      </c>
      <c r="I180">
        <v>38.012</v>
      </c>
      <c r="J180">
        <v>37.31</v>
      </c>
      <c r="K180">
        <v>29.568000000000001</v>
      </c>
      <c r="L180">
        <v>32.466000000000001</v>
      </c>
      <c r="M180">
        <v>32.999000000000002</v>
      </c>
      <c r="N180">
        <v>38.090000000000003</v>
      </c>
      <c r="O180">
        <v>49.09</v>
      </c>
      <c r="P180">
        <v>49.820999999999998</v>
      </c>
      <c r="Q180">
        <v>52.207999999999998</v>
      </c>
      <c r="R180">
        <v>53.438000000000002</v>
      </c>
      <c r="S180">
        <v>57.45</v>
      </c>
      <c r="T180">
        <v>63.637</v>
      </c>
      <c r="U180">
        <v>70.991</v>
      </c>
      <c r="V180">
        <v>76.201999999999998</v>
      </c>
      <c r="W180">
        <v>73.394000000000005</v>
      </c>
      <c r="X180">
        <v>82.864999999999995</v>
      </c>
      <c r="Y180">
        <v>103.893</v>
      </c>
      <c r="Z180">
        <v>103.312</v>
      </c>
      <c r="AA180">
        <v>109.816</v>
      </c>
      <c r="AB180">
        <v>124.346</v>
      </c>
      <c r="AC180">
        <v>147.82400000000001</v>
      </c>
      <c r="AD180">
        <v>180.61699999999999</v>
      </c>
      <c r="AE180">
        <v>222.11699999999999</v>
      </c>
      <c r="AF180">
        <v>257.916</v>
      </c>
      <c r="AG180">
        <v>315.47500000000002</v>
      </c>
      <c r="AH180">
        <v>253.547</v>
      </c>
      <c r="AI180">
        <v>286.04899999999998</v>
      </c>
      <c r="AJ180">
        <v>347.45400000000001</v>
      </c>
      <c r="AK180">
        <v>372.31400000000002</v>
      </c>
      <c r="AL180">
        <v>402.34</v>
      </c>
      <c r="AM180">
        <v>416.44400000000002</v>
      </c>
      <c r="AN180">
        <v>440.18099999999998</v>
      </c>
      <c r="AO180">
        <v>461.90300000000002</v>
      </c>
      <c r="AP180">
        <v>488.98700000000002</v>
      </c>
      <c r="AQ180">
        <v>522.18899999999996</v>
      </c>
      <c r="AR180">
        <v>562.53899999999999</v>
      </c>
      <c r="AS180">
        <v>2012</v>
      </c>
    </row>
    <row r="181" spans="1:45" x14ac:dyDescent="0.25">
      <c r="A181" s="6" t="str">
        <f>IFERROR(INDEX(MSCI[[#All],[Regionen A]],MATCH(Raw_data!C181,MSCI[[#All],[Länder]],0)),"Other")</f>
        <v>Developed Markets</v>
      </c>
      <c r="B181" s="6" t="str">
        <f>IFERROR(INDEX(MSCI[[#All],[Regionen B]],MATCH(Raw_data!C181,MSCI[[#All],[Länder]],0)),"Other")</f>
        <v>Europe &amp; Middle East</v>
      </c>
      <c r="C181" t="s">
        <v>35</v>
      </c>
      <c r="D181" t="str">
        <f t="shared" si="2"/>
        <v>Developed Markets Europe &amp; Middle East</v>
      </c>
      <c r="E181">
        <v>542.452</v>
      </c>
      <c r="F181">
        <v>520.03599999999994</v>
      </c>
      <c r="G181">
        <v>492.334</v>
      </c>
      <c r="H181">
        <v>466.36200000000002</v>
      </c>
      <c r="I181">
        <v>441.02499999999998</v>
      </c>
      <c r="J181">
        <v>468.95800000000003</v>
      </c>
      <c r="K181">
        <v>570.88400000000001</v>
      </c>
      <c r="L181">
        <v>704.09400000000005</v>
      </c>
      <c r="M181">
        <v>855.77599999999995</v>
      </c>
      <c r="N181">
        <v>865.95699999999999</v>
      </c>
      <c r="O181">
        <v>1024.558</v>
      </c>
      <c r="P181">
        <v>1069.905</v>
      </c>
      <c r="Q181">
        <v>1112.8589999999999</v>
      </c>
      <c r="R181">
        <v>998.34900000000005</v>
      </c>
      <c r="S181">
        <v>1080.8399999999999</v>
      </c>
      <c r="T181">
        <v>1181.009</v>
      </c>
      <c r="U181">
        <v>1243.1679999999999</v>
      </c>
      <c r="V181">
        <v>1384.54</v>
      </c>
      <c r="W181">
        <v>1477.9680000000001</v>
      </c>
      <c r="X181">
        <v>1518.5139999999999</v>
      </c>
      <c r="Y181">
        <v>1496.606</v>
      </c>
      <c r="Z181">
        <v>1485.6569999999999</v>
      </c>
      <c r="AA181">
        <v>1623.558</v>
      </c>
      <c r="AB181">
        <v>1877.117</v>
      </c>
      <c r="AC181">
        <v>2221.915</v>
      </c>
      <c r="AD181">
        <v>2324.1840000000002</v>
      </c>
      <c r="AE181">
        <v>2486.598</v>
      </c>
      <c r="AF181">
        <v>2858.1759999999999</v>
      </c>
      <c r="AG181">
        <v>2709.5729999999999</v>
      </c>
      <c r="AH181">
        <v>2217.4270000000001</v>
      </c>
      <c r="AI181">
        <v>2296.9299999999998</v>
      </c>
      <c r="AJ181">
        <v>2464.6390000000001</v>
      </c>
      <c r="AK181">
        <v>2470.5650000000001</v>
      </c>
      <c r="AL181">
        <v>2523.2159999999999</v>
      </c>
      <c r="AM181">
        <v>2847.6039999999998</v>
      </c>
      <c r="AN181">
        <v>3002.9470000000001</v>
      </c>
      <c r="AO181">
        <v>3149.1469999999999</v>
      </c>
      <c r="AP181">
        <v>3321.8290000000002</v>
      </c>
      <c r="AQ181">
        <v>3508.498</v>
      </c>
      <c r="AR181">
        <v>3704.0990000000002</v>
      </c>
      <c r="AS181">
        <v>2013</v>
      </c>
    </row>
    <row r="182" spans="1:45" x14ac:dyDescent="0.25">
      <c r="A182" s="6" t="str">
        <f>IFERROR(INDEX(MSCI[[#All],[Regionen A]],MATCH(Raw_data!C182,MSCI[[#All],[Länder]],0)),"Other")</f>
        <v>Developed Markets</v>
      </c>
      <c r="B182" s="6" t="str">
        <f>IFERROR(INDEX(MSCI[[#All],[Regionen B]],MATCH(Raw_data!C182,MSCI[[#All],[Länder]],0)),"Other")</f>
        <v>Americas</v>
      </c>
      <c r="C182" t="s">
        <v>36</v>
      </c>
      <c r="D182" t="str">
        <f t="shared" si="2"/>
        <v>Developed Markets Americas</v>
      </c>
      <c r="E182">
        <v>2862.4749999999999</v>
      </c>
      <c r="F182">
        <v>3210.95</v>
      </c>
      <c r="G182">
        <v>3345</v>
      </c>
      <c r="H182">
        <v>3638.125</v>
      </c>
      <c r="I182">
        <v>4040.7</v>
      </c>
      <c r="J182">
        <v>4346.75</v>
      </c>
      <c r="K182">
        <v>4590.125</v>
      </c>
      <c r="L182">
        <v>4870.2250000000004</v>
      </c>
      <c r="M182">
        <v>5252.625</v>
      </c>
      <c r="N182">
        <v>5657.7</v>
      </c>
      <c r="O182">
        <v>5979.5749999999998</v>
      </c>
      <c r="P182">
        <v>6174.05</v>
      </c>
      <c r="Q182">
        <v>6539.3</v>
      </c>
      <c r="R182">
        <v>6878.7</v>
      </c>
      <c r="S182">
        <v>7308.7749999999996</v>
      </c>
      <c r="T182">
        <v>7664.05</v>
      </c>
      <c r="U182">
        <v>8100.1750000000002</v>
      </c>
      <c r="V182">
        <v>8608.5249999999996</v>
      </c>
      <c r="W182">
        <v>9089.15</v>
      </c>
      <c r="X182">
        <v>9660.625</v>
      </c>
      <c r="Y182">
        <v>10284.75</v>
      </c>
      <c r="Z182">
        <v>10621.825000000001</v>
      </c>
      <c r="AA182">
        <v>10977.525</v>
      </c>
      <c r="AB182">
        <v>11510.674999999999</v>
      </c>
      <c r="AC182">
        <v>12274.924999999999</v>
      </c>
      <c r="AD182">
        <v>13093.7</v>
      </c>
      <c r="AE182">
        <v>13855.9</v>
      </c>
      <c r="AF182">
        <v>14477.625</v>
      </c>
      <c r="AG182">
        <v>14718.575000000001</v>
      </c>
      <c r="AH182">
        <v>14418.725</v>
      </c>
      <c r="AI182">
        <v>14964.4</v>
      </c>
      <c r="AJ182">
        <v>15517.924999999999</v>
      </c>
      <c r="AK182">
        <v>16163.15</v>
      </c>
      <c r="AL182">
        <v>16768.05</v>
      </c>
      <c r="AM182">
        <v>17416.253000000001</v>
      </c>
      <c r="AN182">
        <v>18286.685000000001</v>
      </c>
      <c r="AO182">
        <v>19196.546999999999</v>
      </c>
      <c r="AP182">
        <v>20168.827000000001</v>
      </c>
      <c r="AQ182">
        <v>21157.725999999999</v>
      </c>
      <c r="AR182">
        <v>22147.837</v>
      </c>
      <c r="AS182">
        <v>2013</v>
      </c>
    </row>
    <row r="183" spans="1:45" x14ac:dyDescent="0.25">
      <c r="A183" s="6" t="str">
        <f>IFERROR(INDEX(MSCI[[#All],[Regionen A]],MATCH(Raw_data!C183,MSCI[[#All],[Länder]],0)),"Other")</f>
        <v>Other</v>
      </c>
      <c r="B183" s="6" t="str">
        <f>IFERROR(INDEX(MSCI[[#All],[Regionen B]],MATCH(Raw_data!C183,MSCI[[#All],[Länder]],0)),"Other")</f>
        <v>Other</v>
      </c>
      <c r="C183" t="s">
        <v>187</v>
      </c>
      <c r="D183" t="str">
        <f t="shared" si="2"/>
        <v>Other Other</v>
      </c>
      <c r="E183">
        <v>11.199</v>
      </c>
      <c r="F183">
        <v>12.499000000000001</v>
      </c>
      <c r="G183">
        <v>10.218</v>
      </c>
      <c r="H183">
        <v>5.609</v>
      </c>
      <c r="I183">
        <v>5.3339999999999996</v>
      </c>
      <c r="J183">
        <v>5.2119999999999997</v>
      </c>
      <c r="K183">
        <v>6.47</v>
      </c>
      <c r="L183">
        <v>8.0950000000000006</v>
      </c>
      <c r="M183">
        <v>8.375</v>
      </c>
      <c r="N183">
        <v>8.827</v>
      </c>
      <c r="O183">
        <v>10.27</v>
      </c>
      <c r="P183">
        <v>12.375999999999999</v>
      </c>
      <c r="Q183">
        <v>14.223000000000001</v>
      </c>
      <c r="R183">
        <v>16.568000000000001</v>
      </c>
      <c r="S183">
        <v>19.298999999999999</v>
      </c>
      <c r="T183">
        <v>21.312000000000001</v>
      </c>
      <c r="U183">
        <v>22.657</v>
      </c>
      <c r="V183">
        <v>23.974</v>
      </c>
      <c r="W183">
        <v>25.393999999999998</v>
      </c>
      <c r="X183">
        <v>23.995000000000001</v>
      </c>
      <c r="Y183">
        <v>22.832000000000001</v>
      </c>
      <c r="Z183">
        <v>20.907</v>
      </c>
      <c r="AA183">
        <v>13.632</v>
      </c>
      <c r="AB183">
        <v>12.067</v>
      </c>
      <c r="AC183">
        <v>13.708</v>
      </c>
      <c r="AD183">
        <v>17.398</v>
      </c>
      <c r="AE183">
        <v>19.62</v>
      </c>
      <c r="AF183">
        <v>23.460999999999999</v>
      </c>
      <c r="AG183">
        <v>30.366</v>
      </c>
      <c r="AH183">
        <v>30.460999999999999</v>
      </c>
      <c r="AI183">
        <v>38.881</v>
      </c>
      <c r="AJ183">
        <v>47.237000000000002</v>
      </c>
      <c r="AK183">
        <v>50.005000000000003</v>
      </c>
      <c r="AL183">
        <v>55.707999999999998</v>
      </c>
      <c r="AM183">
        <v>55.597000000000001</v>
      </c>
      <c r="AN183">
        <v>58.057000000000002</v>
      </c>
      <c r="AO183">
        <v>60.719000000000001</v>
      </c>
      <c r="AP183">
        <v>63.902000000000001</v>
      </c>
      <c r="AQ183">
        <v>67.567999999999998</v>
      </c>
      <c r="AR183">
        <v>71.388000000000005</v>
      </c>
      <c r="AS183">
        <v>2012</v>
      </c>
    </row>
    <row r="184" spans="1:45" x14ac:dyDescent="0.25">
      <c r="A184" s="6" t="str">
        <f>IFERROR(INDEX(MSCI[[#All],[Regionen A]],MATCH(Raw_data!C184,MSCI[[#All],[Länder]],0)),"Other")</f>
        <v>Other</v>
      </c>
      <c r="B184" s="6" t="str">
        <f>IFERROR(INDEX(MSCI[[#All],[Regionen B]],MATCH(Raw_data!C184,MSCI[[#All],[Länder]],0)),"Other")</f>
        <v>Other</v>
      </c>
      <c r="C184" t="s">
        <v>188</v>
      </c>
      <c r="D184" t="str">
        <f t="shared" si="2"/>
        <v>Other Other</v>
      </c>
      <c r="E184" t="s">
        <v>42</v>
      </c>
      <c r="F184" t="s">
        <v>42</v>
      </c>
      <c r="G184" t="s">
        <v>42</v>
      </c>
      <c r="H184" t="s">
        <v>42</v>
      </c>
      <c r="I184" t="s">
        <v>42</v>
      </c>
      <c r="J184" t="s">
        <v>42</v>
      </c>
      <c r="K184" t="s">
        <v>42</v>
      </c>
      <c r="L184" t="s">
        <v>42</v>
      </c>
      <c r="M184" t="s">
        <v>42</v>
      </c>
      <c r="N184" t="s">
        <v>42</v>
      </c>
      <c r="O184" t="s">
        <v>42</v>
      </c>
      <c r="P184" t="s">
        <v>42</v>
      </c>
      <c r="Q184">
        <v>3.5710000000000002</v>
      </c>
      <c r="R184">
        <v>5.5019999999999998</v>
      </c>
      <c r="S184">
        <v>6.5209999999999999</v>
      </c>
      <c r="T184">
        <v>10.167999999999999</v>
      </c>
      <c r="U184">
        <v>13.922000000000001</v>
      </c>
      <c r="V184">
        <v>14.705</v>
      </c>
      <c r="W184">
        <v>14.948</v>
      </c>
      <c r="X184">
        <v>17.041</v>
      </c>
      <c r="Y184">
        <v>13.717000000000001</v>
      </c>
      <c r="Z184">
        <v>11.632</v>
      </c>
      <c r="AA184">
        <v>9.657</v>
      </c>
      <c r="AB184">
        <v>10.129</v>
      </c>
      <c r="AC184">
        <v>12.000999999999999</v>
      </c>
      <c r="AD184">
        <v>14.31</v>
      </c>
      <c r="AE184">
        <v>17.027000000000001</v>
      </c>
      <c r="AF184">
        <v>22.306999999999999</v>
      </c>
      <c r="AG184">
        <v>28.605</v>
      </c>
      <c r="AH184">
        <v>33.460999999999999</v>
      </c>
      <c r="AI184">
        <v>38.963000000000001</v>
      </c>
      <c r="AJ184">
        <v>45.420999999999999</v>
      </c>
      <c r="AK184">
        <v>51.185000000000002</v>
      </c>
      <c r="AL184">
        <v>56.805</v>
      </c>
      <c r="AM184">
        <v>63.079000000000001</v>
      </c>
      <c r="AN184">
        <v>67.888000000000005</v>
      </c>
      <c r="AO184">
        <v>74.575000000000003</v>
      </c>
      <c r="AP184">
        <v>81.566999999999993</v>
      </c>
      <c r="AQ184">
        <v>89.218999999999994</v>
      </c>
      <c r="AR184">
        <v>97.59</v>
      </c>
      <c r="AS184">
        <v>2012</v>
      </c>
    </row>
    <row r="185" spans="1:45" x14ac:dyDescent="0.25">
      <c r="A185" s="6" t="str">
        <f>IFERROR(INDEX(MSCI[[#All],[Regionen A]],MATCH(Raw_data!C185,MSCI[[#All],[Länder]],0)),"Other")</f>
        <v>Other</v>
      </c>
      <c r="B185" s="6" t="str">
        <f>IFERROR(INDEX(MSCI[[#All],[Regionen B]],MATCH(Raw_data!C185,MSCI[[#All],[Länder]],0)),"Other")</f>
        <v>Other</v>
      </c>
      <c r="C185" t="s">
        <v>189</v>
      </c>
      <c r="D185" t="str">
        <f t="shared" si="2"/>
        <v>Other Other</v>
      </c>
      <c r="E185">
        <v>0.121</v>
      </c>
      <c r="F185">
        <v>0.114</v>
      </c>
      <c r="G185">
        <v>0.114</v>
      </c>
      <c r="H185">
        <v>0.11700000000000001</v>
      </c>
      <c r="I185">
        <v>0.14399999999999999</v>
      </c>
      <c r="J185">
        <v>0.13200000000000001</v>
      </c>
      <c r="K185">
        <v>0.128</v>
      </c>
      <c r="L185">
        <v>0.13900000000000001</v>
      </c>
      <c r="M185">
        <v>0.158</v>
      </c>
      <c r="N185">
        <v>0.154</v>
      </c>
      <c r="O185">
        <v>0.16900000000000001</v>
      </c>
      <c r="P185">
        <v>0.20100000000000001</v>
      </c>
      <c r="Q185">
        <v>0.20899999999999999</v>
      </c>
      <c r="R185">
        <v>0.2</v>
      </c>
      <c r="S185">
        <v>0.23400000000000001</v>
      </c>
      <c r="T185">
        <v>0.249</v>
      </c>
      <c r="U185">
        <v>0.26100000000000001</v>
      </c>
      <c r="V185">
        <v>0.27300000000000002</v>
      </c>
      <c r="W185">
        <v>0.26200000000000001</v>
      </c>
      <c r="X185">
        <v>0.26800000000000002</v>
      </c>
      <c r="Y185">
        <v>0.27200000000000002</v>
      </c>
      <c r="Z185">
        <v>0.25800000000000001</v>
      </c>
      <c r="AA185">
        <v>0.26300000000000001</v>
      </c>
      <c r="AB185">
        <v>0.314</v>
      </c>
      <c r="AC185">
        <v>0.36499999999999999</v>
      </c>
      <c r="AD185">
        <v>0.39500000000000002</v>
      </c>
      <c r="AE185">
        <v>0.439</v>
      </c>
      <c r="AF185">
        <v>0.52600000000000002</v>
      </c>
      <c r="AG185">
        <v>0.60799999999999998</v>
      </c>
      <c r="AH185">
        <v>0.61</v>
      </c>
      <c r="AI185">
        <v>0.70099999999999996</v>
      </c>
      <c r="AJ185">
        <v>0.78600000000000003</v>
      </c>
      <c r="AK185">
        <v>0.78700000000000003</v>
      </c>
      <c r="AL185">
        <v>0.79800000000000004</v>
      </c>
      <c r="AM185">
        <v>0.81599999999999995</v>
      </c>
      <c r="AN185">
        <v>0.86699999999999999</v>
      </c>
      <c r="AO185">
        <v>0.92500000000000004</v>
      </c>
      <c r="AP185">
        <v>0.98599999999999999</v>
      </c>
      <c r="AQ185">
        <v>1.044</v>
      </c>
      <c r="AR185">
        <v>1.1000000000000001</v>
      </c>
      <c r="AS185">
        <v>2012</v>
      </c>
    </row>
    <row r="186" spans="1:45" x14ac:dyDescent="0.25">
      <c r="A186" s="6" t="str">
        <f>IFERROR(INDEX(MSCI[[#All],[Regionen A]],MATCH(Raw_data!C186,MSCI[[#All],[Länder]],0)),"Other")</f>
        <v>Other</v>
      </c>
      <c r="B186" s="6" t="str">
        <f>IFERROR(INDEX(MSCI[[#All],[Regionen B]],MATCH(Raw_data!C186,MSCI[[#All],[Länder]],0)),"Other")</f>
        <v>Other</v>
      </c>
      <c r="C186" t="s">
        <v>190</v>
      </c>
      <c r="D186" t="str">
        <f t="shared" si="2"/>
        <v>Other Other</v>
      </c>
      <c r="E186">
        <v>69.843000000000004</v>
      </c>
      <c r="F186">
        <v>78.369</v>
      </c>
      <c r="G186">
        <v>80</v>
      </c>
      <c r="H186">
        <v>79.674999999999997</v>
      </c>
      <c r="I186">
        <v>57.826999999999998</v>
      </c>
      <c r="J186">
        <v>59.866999999999997</v>
      </c>
      <c r="K186">
        <v>60.878</v>
      </c>
      <c r="L186">
        <v>46.854999999999997</v>
      </c>
      <c r="M186">
        <v>60.378999999999998</v>
      </c>
      <c r="N186">
        <v>44.673000000000002</v>
      </c>
      <c r="O186">
        <v>48.393000000000001</v>
      </c>
      <c r="P186">
        <v>53.383000000000003</v>
      </c>
      <c r="Q186">
        <v>60.402000000000001</v>
      </c>
      <c r="R186">
        <v>59.866999999999997</v>
      </c>
      <c r="S186">
        <v>58.359000000000002</v>
      </c>
      <c r="T186">
        <v>77.430000000000007</v>
      </c>
      <c r="U186">
        <v>70.537999999999997</v>
      </c>
      <c r="V186">
        <v>85.668999999999997</v>
      </c>
      <c r="W186">
        <v>91.903000000000006</v>
      </c>
      <c r="X186">
        <v>97.24</v>
      </c>
      <c r="Y186">
        <v>117.676</v>
      </c>
      <c r="Z186">
        <v>123.15600000000001</v>
      </c>
      <c r="AA186">
        <v>95.572000000000003</v>
      </c>
      <c r="AB186">
        <v>83.67</v>
      </c>
      <c r="AC186">
        <v>112.18899999999999</v>
      </c>
      <c r="AD186">
        <v>143.32599999999999</v>
      </c>
      <c r="AE186">
        <v>177.72200000000001</v>
      </c>
      <c r="AF186">
        <v>221.274</v>
      </c>
      <c r="AG186">
        <v>291.55900000000003</v>
      </c>
      <c r="AH186">
        <v>235.05699999999999</v>
      </c>
      <c r="AI186">
        <v>271.96100000000001</v>
      </c>
      <c r="AJ186">
        <v>297.637</v>
      </c>
      <c r="AK186">
        <v>298.38</v>
      </c>
      <c r="AL186">
        <v>227.17500000000001</v>
      </c>
      <c r="AM186">
        <v>209.226</v>
      </c>
      <c r="AN186">
        <v>226.31700000000001</v>
      </c>
      <c r="AO186">
        <v>242.48</v>
      </c>
      <c r="AP186">
        <v>247.35300000000001</v>
      </c>
      <c r="AQ186">
        <v>262.40300000000002</v>
      </c>
      <c r="AR186">
        <v>270.005</v>
      </c>
      <c r="AS186">
        <v>2013</v>
      </c>
    </row>
    <row r="187" spans="1:45" x14ac:dyDescent="0.25">
      <c r="A187" s="6" t="str">
        <f>IFERROR(INDEX(MSCI[[#All],[Regionen A]],MATCH(Raw_data!C187,MSCI[[#All],[Länder]],0)),"Other")</f>
        <v>Frontier Markets</v>
      </c>
      <c r="B187" s="6" t="str">
        <f>IFERROR(INDEX(MSCI[[#All],[Regionen B]],MATCH(Raw_data!C187,MSCI[[#All],[Länder]],0)),"Other")</f>
        <v>Asia</v>
      </c>
      <c r="C187" t="s">
        <v>191</v>
      </c>
      <c r="D187" t="str">
        <f t="shared" si="2"/>
        <v>Frontier Markets Asia</v>
      </c>
      <c r="E187">
        <v>27.847000000000001</v>
      </c>
      <c r="F187">
        <v>13.875</v>
      </c>
      <c r="G187">
        <v>18.405000000000001</v>
      </c>
      <c r="H187">
        <v>27.725999999999999</v>
      </c>
      <c r="I187">
        <v>48.177</v>
      </c>
      <c r="J187">
        <v>14.999000000000001</v>
      </c>
      <c r="K187">
        <v>33.872999999999998</v>
      </c>
      <c r="L187">
        <v>42.045000000000002</v>
      </c>
      <c r="M187">
        <v>23.234000000000002</v>
      </c>
      <c r="N187">
        <v>6.2930000000000001</v>
      </c>
      <c r="O187">
        <v>6.4720000000000004</v>
      </c>
      <c r="P187">
        <v>7.6420000000000003</v>
      </c>
      <c r="Q187">
        <v>9.8670000000000009</v>
      </c>
      <c r="R187">
        <v>13.180999999999999</v>
      </c>
      <c r="S187">
        <v>16.312000000000001</v>
      </c>
      <c r="T187">
        <v>20.797999999999998</v>
      </c>
      <c r="U187">
        <v>24.692</v>
      </c>
      <c r="V187">
        <v>26.891999999999999</v>
      </c>
      <c r="W187">
        <v>27.234000000000002</v>
      </c>
      <c r="X187">
        <v>28.702000000000002</v>
      </c>
      <c r="Y187">
        <v>31.175999999999998</v>
      </c>
      <c r="Z187">
        <v>32.524000000000001</v>
      </c>
      <c r="AA187">
        <v>35.097000000000001</v>
      </c>
      <c r="AB187">
        <v>39.563000000000002</v>
      </c>
      <c r="AC187">
        <v>49.52</v>
      </c>
      <c r="AD187">
        <v>57.648000000000003</v>
      </c>
      <c r="AE187">
        <v>66.393000000000001</v>
      </c>
      <c r="AF187">
        <v>77.52</v>
      </c>
      <c r="AG187">
        <v>98.269000000000005</v>
      </c>
      <c r="AH187">
        <v>101.634</v>
      </c>
      <c r="AI187">
        <v>112.771</v>
      </c>
      <c r="AJ187">
        <v>134.59800000000001</v>
      </c>
      <c r="AK187">
        <v>155.565</v>
      </c>
      <c r="AL187">
        <v>170.565</v>
      </c>
      <c r="AM187">
        <v>187.84800000000001</v>
      </c>
      <c r="AN187">
        <v>204.53899999999999</v>
      </c>
      <c r="AO187">
        <v>219.37899999999999</v>
      </c>
      <c r="AP187">
        <v>238.81100000000001</v>
      </c>
      <c r="AQ187">
        <v>259.00200000000001</v>
      </c>
      <c r="AR187">
        <v>281.41399999999999</v>
      </c>
      <c r="AS187">
        <v>2013</v>
      </c>
    </row>
    <row r="188" spans="1:45" x14ac:dyDescent="0.25">
      <c r="A188" s="6" t="str">
        <f>IFERROR(INDEX(MSCI[[#All],[Regionen A]],MATCH(Raw_data!C188,MSCI[[#All],[Länder]],0)),"Other")</f>
        <v>Other</v>
      </c>
      <c r="B188" s="6" t="str">
        <f>IFERROR(INDEX(MSCI[[#All],[Regionen B]],MATCH(Raw_data!C188,MSCI[[#All],[Länder]],0)),"Other")</f>
        <v>Other</v>
      </c>
      <c r="C188" t="s">
        <v>192</v>
      </c>
      <c r="D188" t="str">
        <f t="shared" si="2"/>
        <v>Other Other</v>
      </c>
      <c r="E188" t="s">
        <v>42</v>
      </c>
      <c r="F188" t="s">
        <v>42</v>
      </c>
      <c r="G188" t="s">
        <v>42</v>
      </c>
      <c r="H188" t="s">
        <v>42</v>
      </c>
      <c r="I188" t="s">
        <v>42</v>
      </c>
      <c r="J188" t="s">
        <v>42</v>
      </c>
      <c r="K188" t="s">
        <v>42</v>
      </c>
      <c r="L188" t="s">
        <v>42</v>
      </c>
      <c r="M188" t="s">
        <v>42</v>
      </c>
      <c r="N188" t="s">
        <v>42</v>
      </c>
      <c r="O188">
        <v>12.644</v>
      </c>
      <c r="P188">
        <v>14.664999999999999</v>
      </c>
      <c r="Q188">
        <v>17.959</v>
      </c>
      <c r="R188">
        <v>21.736999999999998</v>
      </c>
      <c r="S188">
        <v>28.018999999999998</v>
      </c>
      <c r="T188">
        <v>12.795999999999999</v>
      </c>
      <c r="U188">
        <v>6.4960000000000004</v>
      </c>
      <c r="V188">
        <v>6.8380000000000001</v>
      </c>
      <c r="W188">
        <v>6.3220000000000001</v>
      </c>
      <c r="X188">
        <v>7.6390000000000002</v>
      </c>
      <c r="Y188">
        <v>9.6790000000000003</v>
      </c>
      <c r="Z188">
        <v>9.8529999999999998</v>
      </c>
      <c r="AA188">
        <v>10.693</v>
      </c>
      <c r="AB188">
        <v>11.778</v>
      </c>
      <c r="AC188">
        <v>13.868</v>
      </c>
      <c r="AD188">
        <v>16.731999999999999</v>
      </c>
      <c r="AE188">
        <v>19.062999999999999</v>
      </c>
      <c r="AF188">
        <v>21.651</v>
      </c>
      <c r="AG188">
        <v>26.911000000000001</v>
      </c>
      <c r="AH188">
        <v>25.13</v>
      </c>
      <c r="AI188">
        <v>30.907</v>
      </c>
      <c r="AJ188">
        <v>32.725999999999999</v>
      </c>
      <c r="AK188">
        <v>35.401000000000003</v>
      </c>
      <c r="AL188">
        <v>40.414999999999999</v>
      </c>
      <c r="AM188">
        <v>45.451999999999998</v>
      </c>
      <c r="AN188">
        <v>50.966000000000001</v>
      </c>
      <c r="AO188">
        <v>53.395000000000003</v>
      </c>
      <c r="AP188">
        <v>56.551000000000002</v>
      </c>
      <c r="AQ188">
        <v>60.186999999999998</v>
      </c>
      <c r="AR188">
        <v>63.683999999999997</v>
      </c>
      <c r="AS188">
        <v>2008</v>
      </c>
    </row>
    <row r="189" spans="1:45" x14ac:dyDescent="0.25">
      <c r="A189" s="6" t="str">
        <f>IFERROR(INDEX(MSCI[[#All],[Regionen A]],MATCH(Raw_data!C189,MSCI[[#All],[Länder]],0)),"Other")</f>
        <v>Other</v>
      </c>
      <c r="B189" s="6" t="str">
        <f>IFERROR(INDEX(MSCI[[#All],[Regionen B]],MATCH(Raw_data!C189,MSCI[[#All],[Länder]],0)),"Other")</f>
        <v>Other</v>
      </c>
      <c r="C189" t="s">
        <v>193</v>
      </c>
      <c r="D189" t="str">
        <f t="shared" si="2"/>
        <v>Other Other</v>
      </c>
      <c r="E189">
        <v>4.3209999999999997</v>
      </c>
      <c r="F189">
        <v>4.4630000000000001</v>
      </c>
      <c r="G189">
        <v>4.3070000000000004</v>
      </c>
      <c r="H189">
        <v>3.718</v>
      </c>
      <c r="I189">
        <v>3.056</v>
      </c>
      <c r="J189">
        <v>2.8980000000000001</v>
      </c>
      <c r="K189">
        <v>1.9970000000000001</v>
      </c>
      <c r="L189">
        <v>2.4740000000000002</v>
      </c>
      <c r="M189">
        <v>4.1680000000000001</v>
      </c>
      <c r="N189">
        <v>4.4420000000000002</v>
      </c>
      <c r="O189">
        <v>4.157</v>
      </c>
      <c r="P189">
        <v>3.7549999999999999</v>
      </c>
      <c r="Q189">
        <v>3.6779999999999999</v>
      </c>
      <c r="R189">
        <v>3.613</v>
      </c>
      <c r="S189">
        <v>3.722</v>
      </c>
      <c r="T189">
        <v>3.859</v>
      </c>
      <c r="U189">
        <v>3.6379999999999999</v>
      </c>
      <c r="V189">
        <v>4.3490000000000002</v>
      </c>
      <c r="W189">
        <v>3.601</v>
      </c>
      <c r="X189">
        <v>3.4830000000000001</v>
      </c>
      <c r="Y189">
        <v>3.601</v>
      </c>
      <c r="Z189">
        <v>4.0940000000000003</v>
      </c>
      <c r="AA189">
        <v>4.194</v>
      </c>
      <c r="AB189">
        <v>4.9020000000000001</v>
      </c>
      <c r="AC189">
        <v>6.2210000000000001</v>
      </c>
      <c r="AD189">
        <v>8.3320000000000007</v>
      </c>
      <c r="AE189">
        <v>12.757</v>
      </c>
      <c r="AF189">
        <v>14.057</v>
      </c>
      <c r="AG189">
        <v>17.911000000000001</v>
      </c>
      <c r="AH189">
        <v>15.327999999999999</v>
      </c>
      <c r="AI189">
        <v>20.265000000000001</v>
      </c>
      <c r="AJ189">
        <v>23.731999999999999</v>
      </c>
      <c r="AK189">
        <v>24.94</v>
      </c>
      <c r="AL189">
        <v>26.831</v>
      </c>
      <c r="AM189">
        <v>25.611000000000001</v>
      </c>
      <c r="AN189">
        <v>28.864000000000001</v>
      </c>
      <c r="AO189">
        <v>31.841999999999999</v>
      </c>
      <c r="AP189">
        <v>34.890999999999998</v>
      </c>
      <c r="AQ189">
        <v>38.08</v>
      </c>
      <c r="AR189">
        <v>41.701000000000001</v>
      </c>
      <c r="AS189">
        <v>2013</v>
      </c>
    </row>
    <row r="190" spans="1:45" x14ac:dyDescent="0.25">
      <c r="A190" s="6" t="str">
        <f>IFERROR(INDEX(MSCI[[#All],[Regionen A]],MATCH(Raw_data!C190,MSCI[[#All],[Länder]],0)),"Other")</f>
        <v>Frontier Markets</v>
      </c>
      <c r="B190" s="6" t="str">
        <f>IFERROR(INDEX(MSCI[[#All],[Regionen B]],MATCH(Raw_data!C190,MSCI[[#All],[Länder]],0)),"Other")</f>
        <v>Africa</v>
      </c>
      <c r="C190" t="s">
        <v>194</v>
      </c>
      <c r="D190" t="str">
        <f t="shared" si="2"/>
        <v>Frontier Markets Africa</v>
      </c>
      <c r="E190" t="s">
        <v>42</v>
      </c>
      <c r="F190" t="s">
        <v>42</v>
      </c>
      <c r="G190" t="s">
        <v>42</v>
      </c>
      <c r="H190" t="s">
        <v>42</v>
      </c>
      <c r="I190" t="s">
        <v>42</v>
      </c>
      <c r="J190" t="s">
        <v>42</v>
      </c>
      <c r="K190" t="s">
        <v>42</v>
      </c>
      <c r="L190" t="s">
        <v>42</v>
      </c>
      <c r="M190" t="s">
        <v>42</v>
      </c>
      <c r="N190" t="s">
        <v>42</v>
      </c>
      <c r="O190" t="s">
        <v>42</v>
      </c>
      <c r="P190" t="s">
        <v>42</v>
      </c>
      <c r="Q190" t="s">
        <v>42</v>
      </c>
      <c r="R190" t="s">
        <v>42</v>
      </c>
      <c r="S190" t="s">
        <v>42</v>
      </c>
      <c r="T190" t="s">
        <v>42</v>
      </c>
      <c r="U190" t="s">
        <v>42</v>
      </c>
      <c r="V190" t="s">
        <v>42</v>
      </c>
      <c r="W190" t="s">
        <v>42</v>
      </c>
      <c r="X190" t="s">
        <v>42</v>
      </c>
      <c r="Y190">
        <v>9.8260000000000005</v>
      </c>
      <c r="Z190">
        <v>9.6720000000000006</v>
      </c>
      <c r="AA190">
        <v>9.2309999999999999</v>
      </c>
      <c r="AB190">
        <v>8.1379999999999999</v>
      </c>
      <c r="AC190">
        <v>8.0809999999999995</v>
      </c>
      <c r="AD190">
        <v>7.702</v>
      </c>
      <c r="AE190">
        <v>7.1219999999999999</v>
      </c>
      <c r="AF190">
        <v>6.8810000000000002</v>
      </c>
      <c r="AG190">
        <v>5.9</v>
      </c>
      <c r="AH190">
        <v>8.157</v>
      </c>
      <c r="AI190">
        <v>9.4450000000000003</v>
      </c>
      <c r="AJ190">
        <v>10.956</v>
      </c>
      <c r="AK190">
        <v>12.472</v>
      </c>
      <c r="AL190">
        <v>13.206</v>
      </c>
      <c r="AM190">
        <v>13.739000000000001</v>
      </c>
      <c r="AN190">
        <v>14.38</v>
      </c>
      <c r="AO190">
        <v>15.321999999999999</v>
      </c>
      <c r="AP190">
        <v>16.347999999999999</v>
      </c>
      <c r="AQ190">
        <v>17.678999999999998</v>
      </c>
      <c r="AR190">
        <v>18.911000000000001</v>
      </c>
      <c r="AS190">
        <v>2012</v>
      </c>
    </row>
    <row r="192" spans="1:45" x14ac:dyDescent="0.25">
      <c r="C192" t="s">
        <v>207</v>
      </c>
      <c r="E192" s="11">
        <f>SUM(E2:E190)</f>
        <v>11035.448000000002</v>
      </c>
      <c r="F192" s="11">
        <f t="shared" ref="F192:AR192" si="3">SUM(F2:F190)</f>
        <v>11275.874000000003</v>
      </c>
      <c r="G192" s="11">
        <f t="shared" si="3"/>
        <v>11049.803000000004</v>
      </c>
      <c r="H192" s="11">
        <f t="shared" si="3"/>
        <v>11327.092000000001</v>
      </c>
      <c r="I192" s="11">
        <f t="shared" si="3"/>
        <v>11751.44</v>
      </c>
      <c r="J192" s="11">
        <f t="shared" si="3"/>
        <v>12189.705999999996</v>
      </c>
      <c r="K192" s="11">
        <f t="shared" si="3"/>
        <v>14327.526000000003</v>
      </c>
      <c r="L192" s="11">
        <f t="shared" si="3"/>
        <v>16434.297999999995</v>
      </c>
      <c r="M192" s="11">
        <f t="shared" si="3"/>
        <v>18445.390000000003</v>
      </c>
      <c r="N192" s="11">
        <f t="shared" si="3"/>
        <v>19372.393000000007</v>
      </c>
      <c r="O192" s="11">
        <f t="shared" si="3"/>
        <v>21556.081999999999</v>
      </c>
      <c r="P192" s="11">
        <f t="shared" si="3"/>
        <v>22827.791999999994</v>
      </c>
      <c r="Q192" s="11">
        <f t="shared" si="3"/>
        <v>24760.251999999993</v>
      </c>
      <c r="R192" s="11">
        <f t="shared" si="3"/>
        <v>25439.776999999998</v>
      </c>
      <c r="S192" s="11">
        <f t="shared" si="3"/>
        <v>27281.975000000024</v>
      </c>
      <c r="T192" s="11">
        <f t="shared" si="3"/>
        <v>30318.995999999996</v>
      </c>
      <c r="U192" s="11">
        <f t="shared" si="3"/>
        <v>31105.752999999993</v>
      </c>
      <c r="V192" s="11">
        <f t="shared" si="3"/>
        <v>30966.206999999991</v>
      </c>
      <c r="W192" s="11">
        <f t="shared" si="3"/>
        <v>30740.557999999997</v>
      </c>
      <c r="X192" s="11">
        <f t="shared" si="3"/>
        <v>31935.118999999988</v>
      </c>
      <c r="Y192" s="11">
        <f t="shared" si="3"/>
        <v>32902.656000000003</v>
      </c>
      <c r="Z192" s="11">
        <f t="shared" si="3"/>
        <v>32701.588999999996</v>
      </c>
      <c r="AA192" s="11">
        <f t="shared" si="3"/>
        <v>33985.558000000005</v>
      </c>
      <c r="AB192" s="11">
        <f t="shared" si="3"/>
        <v>38188.985000000001</v>
      </c>
      <c r="AC192" s="11">
        <f t="shared" si="3"/>
        <v>43003.434999999998</v>
      </c>
      <c r="AD192" s="11">
        <f t="shared" si="3"/>
        <v>46556.389000000017</v>
      </c>
      <c r="AE192" s="11">
        <f t="shared" si="3"/>
        <v>50454.882000000005</v>
      </c>
      <c r="AF192" s="11">
        <f t="shared" si="3"/>
        <v>56838.626999999993</v>
      </c>
      <c r="AG192" s="11">
        <f t="shared" si="3"/>
        <v>62308.29500000002</v>
      </c>
      <c r="AH192" s="11">
        <f t="shared" si="3"/>
        <v>59063.465000000018</v>
      </c>
      <c r="AI192" s="11">
        <f t="shared" si="3"/>
        <v>64524.891000000003</v>
      </c>
      <c r="AJ192" s="11">
        <f t="shared" si="3"/>
        <v>71422.741999999969</v>
      </c>
      <c r="AK192" s="11">
        <f t="shared" si="3"/>
        <v>72687.65800000001</v>
      </c>
      <c r="AL192" s="11">
        <f t="shared" si="3"/>
        <v>74699.250999999975</v>
      </c>
      <c r="AM192" s="11">
        <f t="shared" si="3"/>
        <v>77358.604000000036</v>
      </c>
      <c r="AN192" s="11">
        <f t="shared" si="3"/>
        <v>81273.699000000066</v>
      </c>
      <c r="AO192" s="11">
        <f t="shared" si="3"/>
        <v>85717.221000000005</v>
      </c>
      <c r="AP192" s="11">
        <f t="shared" si="3"/>
        <v>90616.166999999958</v>
      </c>
      <c r="AQ192" s="11">
        <f t="shared" si="3"/>
        <v>95711.266999999978</v>
      </c>
      <c r="AR192" s="11">
        <f t="shared" si="3"/>
        <v>101041.57400000008</v>
      </c>
    </row>
  </sheetData>
  <autoFilter ref="A1:AS190"/>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16:F19"/>
  <sheetViews>
    <sheetView zoomScale="115" zoomScaleNormal="115" workbookViewId="0">
      <selection activeCell="F21" sqref="F21"/>
    </sheetView>
  </sheetViews>
  <sheetFormatPr baseColWidth="10" defaultRowHeight="15" x14ac:dyDescent="0.25"/>
  <sheetData>
    <row r="16" spans="5:6" x14ac:dyDescent="0.25">
      <c r="E16" s="1"/>
      <c r="F16" s="2"/>
    </row>
    <row r="17" spans="5:6" x14ac:dyDescent="0.25">
      <c r="E17" s="1"/>
      <c r="F17" s="2"/>
    </row>
    <row r="18" spans="5:6" x14ac:dyDescent="0.25">
      <c r="E18" s="1"/>
      <c r="F18" s="2"/>
    </row>
    <row r="19" spans="5:6" x14ac:dyDescent="0.25">
      <c r="E19" s="1"/>
      <c r="F19" s="2"/>
    </row>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Dashboard</vt:lpstr>
      <vt:lpstr>aaa</vt:lpstr>
      <vt:lpstr>Raw_data</vt:lpstr>
      <vt:lpstr>Raw</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2015-05-13T20:46:05Z</dcterms:created>
  <dcterms:modified xsi:type="dcterms:W3CDTF">2015-10-29T22:16:54Z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icrosoft.ReportingServices.InteractiveReport.Excel.SheetName">
    <vt:i4>3</vt:i4>
  </property>
</Properties>
</file>