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255" windowHeight="10485"/>
  </bookViews>
  <sheets>
    <sheet name="Tabelle1" sheetId="1" r:id="rId1"/>
    <sheet name="Tabelle2" sheetId="2" r:id="rId2"/>
    <sheet name="Tabelle3" sheetId="3" r:id="rId3"/>
  </sheets>
  <calcPr calcId="124519"/>
</workbook>
</file>

<file path=xl/calcChain.xml><?xml version="1.0" encoding="utf-8"?>
<calcChain xmlns="http://schemas.openxmlformats.org/spreadsheetml/2006/main">
  <c r="D32" i="1"/>
  <c r="F3"/>
  <c r="E3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4"/>
  <c r="G3" l="1"/>
  <c r="G4" s="1"/>
  <c r="G5" s="1"/>
  <c r="G6" s="1"/>
  <c r="G7" s="1"/>
  <c r="G8" s="1"/>
  <c r="G9" s="1"/>
  <c r="G10" s="1"/>
  <c r="G11" s="1"/>
  <c r="G12" s="1"/>
  <c r="G13" s="1"/>
  <c r="G14" s="1"/>
  <c r="G15" s="1"/>
  <c r="F4"/>
  <c r="F5" s="1"/>
  <c r="F6" s="1"/>
  <c r="F7" s="1"/>
  <c r="F8" s="1"/>
  <c r="F9" s="1"/>
  <c r="E4"/>
  <c r="E5" s="1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G16" l="1"/>
  <c r="G17" s="1"/>
  <c r="G18" s="1"/>
  <c r="G19" s="1"/>
  <c r="G20" s="1"/>
  <c r="G21" s="1"/>
  <c r="G22" s="1"/>
  <c r="G23" s="1"/>
  <c r="F10"/>
  <c r="F11" s="1"/>
  <c r="F12" s="1"/>
  <c r="F13" s="1"/>
  <c r="F14" s="1"/>
  <c r="F15" s="1"/>
  <c r="G24" l="1"/>
  <c r="G25" s="1"/>
  <c r="G26" s="1"/>
  <c r="F16"/>
  <c r="F17" s="1"/>
  <c r="F18" s="1"/>
  <c r="F19" s="1"/>
  <c r="F20" s="1"/>
  <c r="F21" s="1"/>
  <c r="F22" s="1"/>
  <c r="F23" s="1"/>
  <c r="G27" l="1"/>
  <c r="G28" s="1"/>
  <c r="G29" s="1"/>
  <c r="G30" s="1"/>
  <c r="G31" s="1"/>
  <c r="F24"/>
  <c r="F25" s="1"/>
  <c r="F26" s="1"/>
  <c r="F27" l="1"/>
  <c r="F28" s="1"/>
  <c r="F29" s="1"/>
  <c r="F30" s="1"/>
  <c r="F31" s="1"/>
</calcChain>
</file>

<file path=xl/sharedStrings.xml><?xml version="1.0" encoding="utf-8"?>
<sst xmlns="http://schemas.openxmlformats.org/spreadsheetml/2006/main" count="8" uniqueCount="8">
  <si>
    <t>Einzahlung</t>
  </si>
  <si>
    <t>Ohne Kosten</t>
  </si>
  <si>
    <t>Jahr</t>
  </si>
  <si>
    <t>DAX-Punkte</t>
  </si>
  <si>
    <t>Konservativ</t>
  </si>
  <si>
    <t>Mit Kosten</t>
  </si>
  <si>
    <t>Vergleich ModernKlassik vs. Klassische Anlage</t>
  </si>
  <si>
    <t>Rendite [%]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</si>
</sst>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9" fontId="0" fillId="0" borderId="0" xfId="0" applyNumberFormat="1"/>
    <xf numFmtId="0" fontId="0" fillId="2" borderId="0" xfId="0" applyFill="1"/>
    <xf numFmtId="10" fontId="0" fillId="2" borderId="0" xfId="0" applyNumberFormat="1" applyFill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H23" sqref="H23"/>
    </sheetView>
  </sheetViews>
  <sheetFormatPr baseColWidth="10" defaultRowHeight="15"/>
  <cols>
    <col min="6" max="6" width="12.7109375" customWidth="1"/>
  </cols>
  <sheetData>
    <row r="1" spans="1:7">
      <c r="A1" s="5" t="s">
        <v>6</v>
      </c>
      <c r="B1" s="5"/>
      <c r="C1" s="5"/>
      <c r="D1" s="5"/>
      <c r="E1" s="5"/>
      <c r="F1" s="5"/>
      <c r="G1" s="5"/>
    </row>
    <row r="2" spans="1:7">
      <c r="A2" s="6" t="s">
        <v>2</v>
      </c>
      <c r="B2" s="6" t="s">
        <v>3</v>
      </c>
      <c r="C2" s="6" t="s">
        <v>7</v>
      </c>
      <c r="D2" s="6" t="s">
        <v>0</v>
      </c>
      <c r="E2" s="6" t="s">
        <v>4</v>
      </c>
      <c r="F2" s="6" t="s">
        <v>1</v>
      </c>
      <c r="G2" s="6" t="s">
        <v>5</v>
      </c>
    </row>
    <row r="3" spans="1:7">
      <c r="A3">
        <v>1987</v>
      </c>
      <c r="B3">
        <v>1000</v>
      </c>
      <c r="C3" s="2">
        <v>0</v>
      </c>
      <c r="D3">
        <v>2000</v>
      </c>
      <c r="E3">
        <f>D3*(1+C3)</f>
        <v>2000</v>
      </c>
      <c r="F3">
        <f>D3*(1+C3)</f>
        <v>2000</v>
      </c>
      <c r="G3">
        <f>D3-(0.025*$D$32/5)-0.1*D3</f>
        <v>1510</v>
      </c>
    </row>
    <row r="4" spans="1:7">
      <c r="A4">
        <v>1988</v>
      </c>
      <c r="B4">
        <v>1327.87</v>
      </c>
      <c r="C4" s="1">
        <f>B4/B3-1</f>
        <v>0.32786999999999988</v>
      </c>
      <c r="D4">
        <v>2000</v>
      </c>
      <c r="E4">
        <f>D4+(E3*(1+C4))</f>
        <v>4655.74</v>
      </c>
      <c r="F4">
        <f>D4+(F3*(1+C4*0.71))</f>
        <v>4465.5753999999997</v>
      </c>
      <c r="G4">
        <f>D4-(0.025*$D$32/5)+(G3*(1+C4*0.71))-0.1*D4-0.0014*G3</f>
        <v>3369.3954269999999</v>
      </c>
    </row>
    <row r="5" spans="1:7">
      <c r="A5">
        <v>1989</v>
      </c>
      <c r="B5">
        <v>1790.37</v>
      </c>
      <c r="C5" s="1">
        <f t="shared" ref="C5:C31" si="0">B5/B4-1</f>
        <v>0.34830216813392889</v>
      </c>
      <c r="D5">
        <v>2000</v>
      </c>
      <c r="E5">
        <f>D5+(E4*(1+C5))</f>
        <v>8277.344336267859</v>
      </c>
      <c r="F5">
        <f>D5+(F4*(1+C5*0.71))</f>
        <v>7569.8878115877314</v>
      </c>
      <c r="G5">
        <f>D5-(0.025*$D$32/5)+(G4*(1+C5*0.71))-0.1*D5-0.0014*G4</f>
        <v>5707.9113634946989</v>
      </c>
    </row>
    <row r="6" spans="1:7">
      <c r="A6" s="3">
        <v>1990</v>
      </c>
      <c r="B6" s="3">
        <v>1398.23</v>
      </c>
      <c r="C6" s="4">
        <f t="shared" si="0"/>
        <v>-0.21902735188815714</v>
      </c>
      <c r="D6" s="3">
        <v>2000</v>
      </c>
      <c r="E6" s="3">
        <f t="shared" ref="E6:E31" si="1">D6+(E5*(1+C6))</f>
        <v>8464.3795256286739</v>
      </c>
      <c r="F6" s="3">
        <f>D6+(F5*(1+C6*0))</f>
        <v>9569.8878115877305</v>
      </c>
      <c r="G6" s="3">
        <f>D6-(0.025*$D$32/5)+(G5*(1+C6*0))-0.1*D6-0.0014*G5</f>
        <v>7209.9202875858064</v>
      </c>
    </row>
    <row r="7" spans="1:7">
      <c r="A7">
        <v>1991</v>
      </c>
      <c r="B7">
        <v>1577.98</v>
      </c>
      <c r="C7" s="1">
        <f t="shared" si="0"/>
        <v>0.12855538788325238</v>
      </c>
      <c r="D7">
        <v>2000</v>
      </c>
      <c r="E7">
        <f t="shared" si="1"/>
        <v>11552.521118736928</v>
      </c>
      <c r="F7">
        <f t="shared" ref="F7:F31" si="2">D7+(F6*(1+C7*0.71))</f>
        <v>12443.372865716417</v>
      </c>
      <c r="G7">
        <f>D7-(0.025*$D$32/5)+(G6*(1+C7*0.71))-0.1*D7-0.0014</f>
        <v>9377.9994980021329</v>
      </c>
    </row>
    <row r="8" spans="1:7">
      <c r="A8" s="3">
        <v>1992</v>
      </c>
      <c r="B8" s="3">
        <v>1545.05</v>
      </c>
      <c r="C8" s="4">
        <f t="shared" si="0"/>
        <v>-2.0868452071635901E-2</v>
      </c>
      <c r="D8" s="3">
        <v>2000</v>
      </c>
      <c r="E8" s="3">
        <f t="shared" si="1"/>
        <v>13311.437885464005</v>
      </c>
      <c r="F8" s="3">
        <f>D8+(F7*(1+C8*0))</f>
        <v>14443.372865716417</v>
      </c>
      <c r="G8" s="3">
        <f>D8-(0.015/3*$D$32)+(G7*(1+C8*0))-0.1*D8-0.0014*G7</f>
        <v>10874.870298704929</v>
      </c>
    </row>
    <row r="9" spans="1:7">
      <c r="A9">
        <v>1993</v>
      </c>
      <c r="B9">
        <v>2266.6799999999998</v>
      </c>
      <c r="C9" s="1">
        <f t="shared" si="0"/>
        <v>0.467059318468658</v>
      </c>
      <c r="D9">
        <v>2000</v>
      </c>
      <c r="E9">
        <f t="shared" si="1"/>
        <v>21528.668992086699</v>
      </c>
      <c r="F9">
        <f t="shared" si="2"/>
        <v>21232.970305522071</v>
      </c>
      <c r="G9">
        <f>D9-(0.015/3*$D$32)+(G8*(1+C9*0.71))-0.1*D9-0.0014*G8</f>
        <v>15975.884232491948</v>
      </c>
    </row>
    <row r="10" spans="1:7">
      <c r="A10" s="3">
        <v>1994</v>
      </c>
      <c r="B10" s="3">
        <v>2106.58</v>
      </c>
      <c r="C10" s="4">
        <f t="shared" si="0"/>
        <v>-7.0631937459191385E-2</v>
      </c>
      <c r="D10" s="3">
        <v>2000</v>
      </c>
      <c r="E10" s="3">
        <f t="shared" si="1"/>
        <v>22008.057390258</v>
      </c>
      <c r="F10" s="3">
        <f>D10+(F9*(1+C10*0))</f>
        <v>23232.970305522071</v>
      </c>
      <c r="G10" s="3">
        <f>D10-(0.015/3*$D$32)+(G9*(1+C10*0))-0.1*D10-0.0014*G9</f>
        <v>17463.517994566457</v>
      </c>
    </row>
    <row r="11" spans="1:7">
      <c r="A11">
        <v>1995</v>
      </c>
      <c r="B11">
        <v>2253.88</v>
      </c>
      <c r="C11" s="1">
        <f t="shared" si="0"/>
        <v>6.9923762686439739E-2</v>
      </c>
      <c r="D11">
        <v>2000</v>
      </c>
      <c r="E11">
        <f t="shared" si="1"/>
        <v>25546.943572403947</v>
      </c>
      <c r="F11">
        <f t="shared" si="2"/>
        <v>26386.391364044612</v>
      </c>
      <c r="G11">
        <f>D11+(G10*(1+C11*0.71))-0.1*D10-0.0014*G9</f>
        <v>20108.143327065896</v>
      </c>
    </row>
    <row r="12" spans="1:7">
      <c r="A12">
        <v>1996</v>
      </c>
      <c r="B12">
        <v>2888.69</v>
      </c>
      <c r="C12" s="1">
        <f t="shared" si="0"/>
        <v>0.28165208440555833</v>
      </c>
      <c r="D12">
        <v>2000</v>
      </c>
      <c r="E12">
        <f t="shared" si="1"/>
        <v>34742.293479762695</v>
      </c>
      <c r="F12">
        <f t="shared" si="2"/>
        <v>33662.956674657646</v>
      </c>
      <c r="G12">
        <f>D12+(G11*(1+C12*0.71))-0.1*D11-0.0014*G10</f>
        <v>25904.779743805124</v>
      </c>
    </row>
    <row r="13" spans="1:7">
      <c r="A13">
        <v>1997</v>
      </c>
      <c r="B13">
        <v>4249.6899999999996</v>
      </c>
      <c r="C13" s="1">
        <f t="shared" si="0"/>
        <v>0.47114782133077604</v>
      </c>
      <c r="D13">
        <v>2000</v>
      </c>
      <c r="E13">
        <f t="shared" si="1"/>
        <v>53111.049360787314</v>
      </c>
      <c r="F13">
        <f t="shared" si="2"/>
        <v>46923.7190493979</v>
      </c>
      <c r="G13">
        <f>D13+(G12*(1+C13*0.71))-0.1*D12-0.0014*G11</f>
        <v>36342.16452537389</v>
      </c>
    </row>
    <row r="14" spans="1:7">
      <c r="A14">
        <v>1998</v>
      </c>
      <c r="B14">
        <v>5002.3900000000003</v>
      </c>
      <c r="C14" s="1">
        <f t="shared" si="0"/>
        <v>0.17711880160670557</v>
      </c>
      <c r="D14">
        <v>2000</v>
      </c>
      <c r="E14">
        <f t="shared" si="1"/>
        <v>64518.014775644551</v>
      </c>
      <c r="F14">
        <f t="shared" si="2"/>
        <v>54824.580797718852</v>
      </c>
      <c r="G14">
        <f>D14+(G13*(1+C14*0.71))-0.1*D13-0.0014*G12</f>
        <v>42676.083079987402</v>
      </c>
    </row>
    <row r="15" spans="1:7">
      <c r="A15">
        <v>1999</v>
      </c>
      <c r="B15">
        <v>6958.14</v>
      </c>
      <c r="C15" s="1">
        <f t="shared" si="0"/>
        <v>0.39096311962881747</v>
      </c>
      <c r="D15">
        <v>2000</v>
      </c>
      <c r="E15">
        <f t="shared" si="1"/>
        <v>91742.179104588678</v>
      </c>
      <c r="F15">
        <f t="shared" si="2"/>
        <v>72042.997087841868</v>
      </c>
      <c r="G15">
        <f>D15+(G14*(1+C15*0.71))-0.1*D14-0.0014*G13</f>
        <v>56271.393997540115</v>
      </c>
    </row>
    <row r="16" spans="1:7">
      <c r="A16" s="3">
        <v>2000</v>
      </c>
      <c r="B16" s="3">
        <v>6433.61</v>
      </c>
      <c r="C16" s="4">
        <f t="shared" si="0"/>
        <v>-7.5383651378098215E-2</v>
      </c>
      <c r="D16" s="3">
        <v>2000</v>
      </c>
      <c r="E16" s="3">
        <f t="shared" si="1"/>
        <v>86826.318658301316</v>
      </c>
      <c r="F16" s="3">
        <f>D16+(F15*(1+C16*0))</f>
        <v>74042.997087841868</v>
      </c>
      <c r="G16" s="3">
        <f>D16+(G15*(1+C16*0))-0.1*D15-0.0014*G14</f>
        <v>58011.64748122813</v>
      </c>
    </row>
    <row r="17" spans="1:7">
      <c r="A17" s="3">
        <v>2001</v>
      </c>
      <c r="B17" s="3">
        <v>5160.1000000000004</v>
      </c>
      <c r="C17" s="4">
        <f t="shared" si="0"/>
        <v>-0.19794640955855258</v>
      </c>
      <c r="D17" s="3">
        <v>2000</v>
      </c>
      <c r="E17" s="3">
        <f t="shared" si="1"/>
        <v>71639.360624703811</v>
      </c>
      <c r="F17" s="3">
        <f>D17+(F16*(1+C17*0))</f>
        <v>76042.997087841868</v>
      </c>
      <c r="G17" s="3">
        <f>D17+(G16*(1+C17*0))-0.1*D16-0.0014*G15</f>
        <v>59732.867529631578</v>
      </c>
    </row>
    <row r="18" spans="1:7">
      <c r="A18" s="3">
        <v>2002</v>
      </c>
      <c r="B18" s="3">
        <v>2892.63</v>
      </c>
      <c r="C18" s="4">
        <f t="shared" si="0"/>
        <v>-0.43942365458033761</v>
      </c>
      <c r="D18" s="3">
        <v>2000</v>
      </c>
      <c r="E18" s="3">
        <f t="shared" si="1"/>
        <v>42159.330967197726</v>
      </c>
      <c r="F18" s="3">
        <f>D18+(F17*(1+C18*0))</f>
        <v>78042.997087841868</v>
      </c>
      <c r="G18" s="3">
        <f>D18+(G17*(1+C18*0))-0.1*D17-0.0014*G16</f>
        <v>61451.65122315786</v>
      </c>
    </row>
    <row r="19" spans="1:7">
      <c r="A19">
        <v>2003</v>
      </c>
      <c r="B19">
        <v>3965.16</v>
      </c>
      <c r="C19" s="1">
        <f t="shared" si="0"/>
        <v>0.37078022422501311</v>
      </c>
      <c r="D19">
        <v>2000</v>
      </c>
      <c r="E19">
        <f t="shared" si="1"/>
        <v>59791.177156391837</v>
      </c>
      <c r="F19">
        <f t="shared" si="2"/>
        <v>100588.12505903153</v>
      </c>
      <c r="G19">
        <f>D19+(G18*(1+C19*0.71))-0.1*D18-0.0014*G17</f>
        <v>79345.415692475421</v>
      </c>
    </row>
    <row r="20" spans="1:7">
      <c r="A20">
        <v>2004</v>
      </c>
      <c r="B20">
        <v>4256.08</v>
      </c>
      <c r="C20" s="1">
        <f t="shared" si="0"/>
        <v>7.3369044376519588E-2</v>
      </c>
      <c r="D20">
        <v>2000</v>
      </c>
      <c r="E20">
        <f t="shared" si="1"/>
        <v>66177.998686503503</v>
      </c>
      <c r="F20">
        <f t="shared" si="2"/>
        <v>107827.96383298849</v>
      </c>
      <c r="G20">
        <f>D20+(G19*(1+C20*0.71))-0.1*D19-0.0014*G18</f>
        <v>85192.646481523378</v>
      </c>
    </row>
    <row r="21" spans="1:7">
      <c r="A21">
        <v>2005</v>
      </c>
      <c r="B21">
        <v>5408.26</v>
      </c>
      <c r="C21" s="1">
        <f t="shared" si="0"/>
        <v>0.27071389635533172</v>
      </c>
      <c r="D21">
        <v>2000</v>
      </c>
      <c r="E21">
        <f t="shared" si="1"/>
        <v>86093.302563924895</v>
      </c>
      <c r="F21">
        <f t="shared" si="2"/>
        <v>130553.23887294446</v>
      </c>
      <c r="G21">
        <f>D21+(G20*(1+C21*0.71))-0.1*D20-0.0014*G19</f>
        <v>103256.17452113715</v>
      </c>
    </row>
    <row r="22" spans="1:7">
      <c r="A22">
        <v>2006</v>
      </c>
      <c r="B22">
        <v>6596.92</v>
      </c>
      <c r="C22" s="1">
        <f t="shared" si="0"/>
        <v>0.21978603099703053</v>
      </c>
      <c r="D22">
        <v>2000</v>
      </c>
      <c r="E22">
        <f t="shared" si="1"/>
        <v>107015.40782987642</v>
      </c>
      <c r="F22">
        <f t="shared" si="2"/>
        <v>152925.8213989856</v>
      </c>
      <c r="G22">
        <f>D22+(G21*(1+C22*0.71))-0.1*D21-0.0014*G20</f>
        <v>121049.83280555862</v>
      </c>
    </row>
    <row r="23" spans="1:7">
      <c r="A23">
        <v>2007</v>
      </c>
      <c r="B23">
        <v>8067.32</v>
      </c>
      <c r="C23" s="1">
        <f t="shared" si="0"/>
        <v>0.22289189500554807</v>
      </c>
      <c r="D23">
        <v>2000</v>
      </c>
      <c r="E23">
        <f t="shared" si="1"/>
        <v>132868.27487586916</v>
      </c>
      <c r="F23">
        <f t="shared" si="2"/>
        <v>179126.82894908453</v>
      </c>
      <c r="G23">
        <f>D23+(G22*(1+C23*0.71))-0.1*D22-0.0014*G21</f>
        <v>141861.80306436538</v>
      </c>
    </row>
    <row r="24" spans="1:7">
      <c r="A24" s="3">
        <v>2008</v>
      </c>
      <c r="B24" s="3">
        <v>4810.2</v>
      </c>
      <c r="C24" s="4">
        <f t="shared" si="0"/>
        <v>-0.40374250680523394</v>
      </c>
      <c r="D24" s="3">
        <v>2000</v>
      </c>
      <c r="E24" s="3">
        <f t="shared" si="1"/>
        <v>81223.704502598863</v>
      </c>
      <c r="F24" s="3">
        <f>D24+(F23*(1+C24*0))</f>
        <v>181126.82894908453</v>
      </c>
      <c r="G24" s="3">
        <f>D24+(G23*(1+C24*0))-0.1*D23-0.0014*G22</f>
        <v>143492.33329843759</v>
      </c>
    </row>
    <row r="25" spans="1:7">
      <c r="A25">
        <v>2009</v>
      </c>
      <c r="B25">
        <v>5957.43</v>
      </c>
      <c r="C25" s="1">
        <f t="shared" si="0"/>
        <v>0.2384994386927779</v>
      </c>
      <c r="D25">
        <v>2000</v>
      </c>
      <c r="E25">
        <f t="shared" si="1"/>
        <v>102595.51243501675</v>
      </c>
      <c r="F25">
        <f t="shared" si="2"/>
        <v>213797.86834504176</v>
      </c>
      <c r="G25">
        <f>D25+(G24*(1+C25*0.71))-0.1*D24-0.0014*G23</f>
        <v>169391.9438475075</v>
      </c>
    </row>
    <row r="26" spans="1:7">
      <c r="A26">
        <v>2010</v>
      </c>
      <c r="B26">
        <v>6914.19</v>
      </c>
      <c r="C26" s="1">
        <f t="shared" si="0"/>
        <v>0.16059945311988555</v>
      </c>
      <c r="D26">
        <v>2000</v>
      </c>
      <c r="E26">
        <f t="shared" si="1"/>
        <v>121072.29562463485</v>
      </c>
      <c r="F26">
        <f t="shared" si="2"/>
        <v>240176.30106647359</v>
      </c>
      <c r="G26">
        <f>D26+(G25*(1+C26*0.71))-0.1*D25-0.0014*G24</f>
        <v>190306.07459771479</v>
      </c>
    </row>
    <row r="27" spans="1:7">
      <c r="A27" s="3">
        <v>2011</v>
      </c>
      <c r="B27" s="3">
        <v>5898.35</v>
      </c>
      <c r="C27" s="4">
        <f t="shared" si="0"/>
        <v>-0.14692104208880563</v>
      </c>
      <c r="D27" s="3">
        <v>2000</v>
      </c>
      <c r="E27" s="3">
        <f t="shared" si="1"/>
        <v>105284.22778337955</v>
      </c>
      <c r="F27" s="3">
        <f>D27+(F26*(1+C27*0))</f>
        <v>242176.30106647359</v>
      </c>
      <c r="G27" s="3">
        <f>D27+(G26*(1+C27*0))-0.1*D26-0.0014*G25</f>
        <v>191868.92587632829</v>
      </c>
    </row>
    <row r="28" spans="1:7">
      <c r="A28">
        <v>2012</v>
      </c>
      <c r="B28">
        <v>7612.39</v>
      </c>
      <c r="C28" s="1">
        <f t="shared" si="0"/>
        <v>0.29059652275636405</v>
      </c>
      <c r="D28">
        <v>2000</v>
      </c>
      <c r="E28">
        <f t="shared" si="1"/>
        <v>137879.45827831863</v>
      </c>
      <c r="F28">
        <f t="shared" si="2"/>
        <v>294142.97066505364</v>
      </c>
      <c r="G28">
        <f>D28+(G27*(1+C28*0.71))-0.1*D27-0.0014*G26</f>
        <v>232989.57167799975</v>
      </c>
    </row>
    <row r="29" spans="1:7">
      <c r="A29">
        <v>2013</v>
      </c>
      <c r="B29">
        <v>9552.16</v>
      </c>
      <c r="C29" s="1">
        <f t="shared" si="0"/>
        <v>0.25481747519504383</v>
      </c>
      <c r="D29">
        <v>2000</v>
      </c>
      <c r="E29">
        <f t="shared" si="1"/>
        <v>175013.55371806017</v>
      </c>
      <c r="F29">
        <f t="shared" si="2"/>
        <v>349359.43674823322</v>
      </c>
      <c r="G29">
        <f>D29+(G28*(1+C29*0.71))-0.1*D28-0.0014*G27</f>
        <v>276673.52340702433</v>
      </c>
    </row>
    <row r="30" spans="1:7">
      <c r="A30">
        <v>2014</v>
      </c>
      <c r="B30">
        <v>9805.5499999999993</v>
      </c>
      <c r="C30" s="1">
        <f t="shared" si="0"/>
        <v>2.6526984472621917E-2</v>
      </c>
      <c r="D30">
        <v>2000</v>
      </c>
      <c r="E30">
        <f t="shared" si="1"/>
        <v>181656.13554003753</v>
      </c>
      <c r="F30">
        <f t="shared" si="2"/>
        <v>357939.32791956211</v>
      </c>
      <c r="G30">
        <f>D30+(G29*(1+C30*0.71))-0.1*D29-0.0014*G28</f>
        <v>283358.2511308518</v>
      </c>
    </row>
    <row r="31" spans="1:7">
      <c r="A31">
        <v>2015</v>
      </c>
      <c r="B31">
        <v>11500</v>
      </c>
      <c r="C31" s="1">
        <f t="shared" si="0"/>
        <v>0.172805197056769</v>
      </c>
      <c r="D31">
        <v>2000</v>
      </c>
      <c r="E31">
        <f t="shared" si="1"/>
        <v>215047.25983860486</v>
      </c>
      <c r="F31">
        <f t="shared" si="2"/>
        <v>403855.50894737232</v>
      </c>
      <c r="G31">
        <f>D31+(G30*(1+C31*0.71))-0.1*D30-0.0014*G29</f>
        <v>319536.61087935499</v>
      </c>
    </row>
    <row r="32" spans="1:7">
      <c r="D32">
        <f>SUM(D3:D31)</f>
        <v>58000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HansWurst</dc:creator>
  <cp:lastModifiedBy>HansWurst</cp:lastModifiedBy>
  <dcterms:created xsi:type="dcterms:W3CDTF">2015-11-21T08:01:07Z</dcterms:created>
  <dcterms:modified xsi:type="dcterms:W3CDTF">2015-11-21T13:04:18Z</dcterms:modified>
</cp:coreProperties>
</file>