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315" windowHeight="1227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F11" i="1" l="1"/>
  <c r="B10" i="1"/>
  <c r="B11" i="1"/>
  <c r="E1" i="1" l="1"/>
  <c r="F1" i="1"/>
  <c r="E11" i="1"/>
  <c r="F3" i="1"/>
  <c r="F5" i="1"/>
  <c r="F4" i="1"/>
  <c r="F13" i="1" l="1"/>
</calcChain>
</file>

<file path=xl/sharedStrings.xml><?xml version="1.0" encoding="utf-8"?>
<sst xmlns="http://schemas.openxmlformats.org/spreadsheetml/2006/main" count="22" uniqueCount="19">
  <si>
    <t>ISIN</t>
  </si>
  <si>
    <t>Name</t>
  </si>
  <si>
    <t>BERENTZEN-GRP IHS 12/17</t>
  </si>
  <si>
    <t>DE000A1RE1V3</t>
  </si>
  <si>
    <t>Nominal</t>
  </si>
  <si>
    <t>Einstandskurs</t>
  </si>
  <si>
    <t>Kupon</t>
  </si>
  <si>
    <t>Einstandswert</t>
  </si>
  <si>
    <t>Stückzinsen</t>
  </si>
  <si>
    <t>Spesen</t>
  </si>
  <si>
    <t>Fälligkeit</t>
  </si>
  <si>
    <t>Rendite p.a.</t>
  </si>
  <si>
    <t>Jahreszins</t>
  </si>
  <si>
    <t>Rückzahlung</t>
  </si>
  <si>
    <t>Kaufdatum</t>
  </si>
  <si>
    <t>Anlagedauer</t>
  </si>
  <si>
    <t>Restlaufzeit</t>
  </si>
  <si>
    <t>Rückgabekurs</t>
  </si>
  <si>
    <t>Zinslaufbeginn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</si>
</sst>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#,##0.00\ &quot;€&quot;;[Red]\-#,##0.00\ &quot;€&quot;"/>
    <numFmt numFmtId="164" formatCode="[Red]\-#,##0.00&quot;€&quot;"/>
    <numFmt numFmtId="165" formatCode="#,##0.00\ &quot;€&quot;"/>
    <numFmt numFmtId="166" formatCode="0.0"/>
    <numFmt numFmtId="167" formatCode="0.00\ &quot;Jahre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0" fontId="0" fillId="0" borderId="0" xfId="0" applyNumberFormat="1"/>
    <xf numFmtId="14" fontId="0" fillId="0" borderId="0" xfId="0" applyNumberFormat="1"/>
    <xf numFmtId="0" fontId="0" fillId="0" borderId="4" xfId="0" applyBorder="1"/>
    <xf numFmtId="14" fontId="0" fillId="0" borderId="5" xfId="0" applyNumberFormat="1" applyBorder="1"/>
    <xf numFmtId="14" fontId="0" fillId="0" borderId="4" xfId="0" applyNumberFormat="1" applyBorder="1"/>
    <xf numFmtId="14" fontId="0" fillId="0" borderId="6" xfId="0" applyNumberFormat="1" applyBorder="1"/>
    <xf numFmtId="8" fontId="0" fillId="0" borderId="1" xfId="0" applyNumberFormat="1" applyBorder="1"/>
    <xf numFmtId="8" fontId="0" fillId="0" borderId="2" xfId="0" applyNumberFormat="1" applyBorder="1"/>
    <xf numFmtId="8" fontId="0" fillId="0" borderId="3" xfId="0" applyNumberFormat="1" applyBorder="1"/>
    <xf numFmtId="164" fontId="0" fillId="0" borderId="0" xfId="0" applyNumberFormat="1"/>
    <xf numFmtId="164" fontId="0" fillId="0" borderId="2" xfId="0" applyNumberFormat="1" applyBorder="1"/>
    <xf numFmtId="165" fontId="0" fillId="0" borderId="0" xfId="0" applyNumberFormat="1"/>
    <xf numFmtId="2" fontId="0" fillId="0" borderId="0" xfId="0" applyNumberFormat="1"/>
    <xf numFmtId="166" fontId="0" fillId="0" borderId="0" xfId="0" applyNumberFormat="1"/>
    <xf numFmtId="8" fontId="0" fillId="0" borderId="0" xfId="0" applyNumberFormat="1"/>
    <xf numFmtId="167" fontId="0" fillId="0" borderId="0" xfId="0" applyNumberFormat="1"/>
    <xf numFmtId="10" fontId="2" fillId="0" borderId="0" xfId="0" applyNumberFormat="1" applyFont="1" applyBorder="1"/>
  </cellXfs>
  <cellStyles count="1">
    <cellStyle name="Standard" xfId="0" builtinId="0"/>
  </cellStyles>
  <dxfs count="2">
    <dxf>
      <font>
        <color rgb="FF9C0006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D21" sqref="D21"/>
    </sheetView>
  </sheetViews>
  <sheetFormatPr baseColWidth="10" defaultRowHeight="15" x14ac:dyDescent="0.25"/>
  <cols>
    <col min="1" max="1" width="15.5703125" customWidth="1"/>
    <col min="2" max="2" width="25.85546875" customWidth="1"/>
    <col min="4" max="4" width="15.28515625" customWidth="1"/>
  </cols>
  <sheetData>
    <row r="1" spans="1:6" x14ac:dyDescent="0.25">
      <c r="A1" t="s">
        <v>1</v>
      </c>
      <c r="B1" s="1" t="s">
        <v>2</v>
      </c>
      <c r="D1" t="s">
        <v>7</v>
      </c>
      <c r="E1" s="5">
        <f>B8</f>
        <v>41990</v>
      </c>
      <c r="F1" s="8">
        <f>-B3*B4/1</f>
        <v>-10336</v>
      </c>
    </row>
    <row r="2" spans="1:6" x14ac:dyDescent="0.25">
      <c r="A2" t="s">
        <v>0</v>
      </c>
      <c r="B2" s="1" t="s">
        <v>3</v>
      </c>
      <c r="D2" t="s">
        <v>8</v>
      </c>
      <c r="E2" s="6">
        <v>41930</v>
      </c>
      <c r="F2" s="9">
        <v>-106.85</v>
      </c>
    </row>
    <row r="3" spans="1:6" x14ac:dyDescent="0.25">
      <c r="A3" t="s">
        <v>4</v>
      </c>
      <c r="B3" s="16">
        <v>10000</v>
      </c>
      <c r="D3" t="s">
        <v>9</v>
      </c>
      <c r="E3" s="6">
        <v>41930</v>
      </c>
      <c r="F3" s="12">
        <f>B12</f>
        <v>10</v>
      </c>
    </row>
    <row r="4" spans="1:6" x14ac:dyDescent="0.25">
      <c r="A4" t="s">
        <v>5</v>
      </c>
      <c r="B4" s="2">
        <v>1.0336000000000001</v>
      </c>
      <c r="D4" t="s">
        <v>12</v>
      </c>
      <c r="E4" s="6">
        <v>42295</v>
      </c>
      <c r="F4" s="9">
        <f>B3*B6/1</f>
        <v>650</v>
      </c>
    </row>
    <row r="5" spans="1:6" x14ac:dyDescent="0.25">
      <c r="A5" t="s">
        <v>17</v>
      </c>
      <c r="B5" s="2">
        <v>1</v>
      </c>
      <c r="D5" t="s">
        <v>12</v>
      </c>
      <c r="E5" s="6">
        <v>42661</v>
      </c>
      <c r="F5" s="9">
        <f>B3*B6/1</f>
        <v>650</v>
      </c>
    </row>
    <row r="6" spans="1:6" x14ac:dyDescent="0.25">
      <c r="A6" t="s">
        <v>6</v>
      </c>
      <c r="B6" s="2">
        <v>6.5000000000000002E-2</v>
      </c>
      <c r="D6" t="s">
        <v>12</v>
      </c>
      <c r="E6" s="6">
        <v>43026</v>
      </c>
      <c r="F6" s="9">
        <v>650</v>
      </c>
    </row>
    <row r="7" spans="1:6" x14ac:dyDescent="0.25">
      <c r="A7" t="s">
        <v>18</v>
      </c>
      <c r="B7" s="3">
        <v>41200</v>
      </c>
      <c r="E7" s="4"/>
      <c r="F7" s="9"/>
    </row>
    <row r="8" spans="1:6" x14ac:dyDescent="0.25">
      <c r="A8" t="s">
        <v>14</v>
      </c>
      <c r="B8" s="3">
        <v>41990</v>
      </c>
      <c r="E8" s="6"/>
      <c r="F8" s="9"/>
    </row>
    <row r="9" spans="1:6" x14ac:dyDescent="0.25">
      <c r="A9" t="s">
        <v>10</v>
      </c>
      <c r="B9" s="3">
        <v>43026</v>
      </c>
      <c r="E9" s="6"/>
      <c r="F9" s="9"/>
    </row>
    <row r="10" spans="1:6" x14ac:dyDescent="0.25">
      <c r="A10" t="s">
        <v>16</v>
      </c>
      <c r="B10" s="17">
        <f ca="1">(B9-(TODAY()))/365.25</f>
        <v>1.8590006844626967</v>
      </c>
      <c r="E10" s="6"/>
      <c r="F10" s="9"/>
    </row>
    <row r="11" spans="1:6" x14ac:dyDescent="0.25">
      <c r="A11" t="s">
        <v>15</v>
      </c>
      <c r="B11" s="17">
        <f>DATEDIF(B8,B9,"D")/365</f>
        <v>2.8383561643835615</v>
      </c>
      <c r="D11" t="s">
        <v>13</v>
      </c>
      <c r="E11" s="7">
        <f>B9</f>
        <v>43026</v>
      </c>
      <c r="F11" s="10">
        <f>B3</f>
        <v>10000</v>
      </c>
    </row>
    <row r="12" spans="1:6" x14ac:dyDescent="0.25">
      <c r="A12" t="s">
        <v>9</v>
      </c>
      <c r="B12" s="11">
        <v>10</v>
      </c>
    </row>
    <row r="13" spans="1:6" x14ac:dyDescent="0.25">
      <c r="D13" t="s">
        <v>11</v>
      </c>
      <c r="F13" s="18">
        <f>XIRR(F1:F11,E1:E11)</f>
        <v>5.2163001894950864E-2</v>
      </c>
    </row>
    <row r="19" spans="2:4" x14ac:dyDescent="0.25">
      <c r="D19" s="14"/>
    </row>
    <row r="20" spans="2:4" x14ac:dyDescent="0.25">
      <c r="B20" s="13"/>
      <c r="D20" s="15"/>
    </row>
    <row r="25" spans="2:4" x14ac:dyDescent="0.25">
      <c r="D25" s="15"/>
    </row>
    <row r="30" spans="2:4" x14ac:dyDescent="0.25">
      <c r="D30" s="15"/>
    </row>
    <row r="34" spans="4:5" x14ac:dyDescent="0.25">
      <c r="D34" s="15"/>
      <c r="E34" s="15"/>
    </row>
  </sheetData>
  <conditionalFormatting sqref="B12">
    <cfRule type="colorScale" priority="6">
      <colorScale>
        <cfvo type="num" val="&quot;x&quot;"/>
        <cfvo type="max"/>
        <color rgb="FFFF0000"/>
        <color rgb="FFFFEF9C"/>
      </colorScale>
    </cfRule>
  </conditionalFormatting>
  <conditionalFormatting sqref="B10">
    <cfRule type="cellIs" dxfId="1" priority="1" operator="lessThan">
      <formula>1</formula>
    </cfRule>
    <cfRule type="cellIs" dxfId="0" priority="2" operator="lessThan">
      <formula>1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Landratsamt Erlangen-Hoechstadt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Hagl Florian</dc:creator>
  <cp:lastModifiedBy>Hagl Florian</cp:lastModifiedBy>
  <dcterms:created xsi:type="dcterms:W3CDTF">2015-12-08T15:02:17Z</dcterms:created>
  <dcterms:modified xsi:type="dcterms:W3CDTF">2015-12-09T12:45:35Z</dcterms:modified>
</cp:coreProperties>
</file>