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forster\Desktop\"/>
    </mc:Choice>
  </mc:AlternateContent>
  <bookViews>
    <workbookView xWindow="0" yWindow="0" windowWidth="17115" windowHeight="1156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" i="1" l="1"/>
  <c r="P8" i="1"/>
  <c r="B19" i="1"/>
  <c r="F8" i="1" s="1"/>
  <c r="M8" i="1"/>
  <c r="N8" i="1"/>
  <c r="M9" i="1"/>
  <c r="N9" i="1"/>
  <c r="M10" i="1"/>
  <c r="N10" i="1"/>
  <c r="M11" i="1"/>
  <c r="N11" i="1"/>
  <c r="M12" i="1"/>
  <c r="N12" i="1"/>
  <c r="M13" i="1"/>
  <c r="N13" i="1"/>
  <c r="M14" i="1"/>
  <c r="N14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M24" i="1"/>
  <c r="N24" i="1"/>
  <c r="M25" i="1"/>
  <c r="N25" i="1"/>
  <c r="M26" i="1"/>
  <c r="N26" i="1"/>
  <c r="M27" i="1"/>
  <c r="N27" i="1"/>
  <c r="M28" i="1"/>
  <c r="N28" i="1"/>
  <c r="M29" i="1"/>
  <c r="N29" i="1"/>
  <c r="M30" i="1"/>
  <c r="N30" i="1"/>
  <c r="M31" i="1"/>
  <c r="N31" i="1"/>
  <c r="M32" i="1"/>
  <c r="N32" i="1"/>
  <c r="M33" i="1"/>
  <c r="N33" i="1"/>
  <c r="M34" i="1"/>
  <c r="N34" i="1"/>
  <c r="M35" i="1"/>
  <c r="N35" i="1"/>
  <c r="M36" i="1"/>
  <c r="N36" i="1"/>
  <c r="M37" i="1"/>
  <c r="N37" i="1"/>
  <c r="M38" i="1"/>
  <c r="N38" i="1"/>
  <c r="M39" i="1"/>
  <c r="N39" i="1"/>
  <c r="M40" i="1"/>
  <c r="N40" i="1"/>
  <c r="M41" i="1"/>
  <c r="N41" i="1"/>
  <c r="M42" i="1"/>
  <c r="N42" i="1"/>
  <c r="M43" i="1"/>
  <c r="N43" i="1"/>
  <c r="M44" i="1"/>
  <c r="N44" i="1"/>
  <c r="M45" i="1"/>
  <c r="N45" i="1"/>
  <c r="M46" i="1"/>
  <c r="N46" i="1"/>
  <c r="M47" i="1"/>
  <c r="N47" i="1"/>
  <c r="M48" i="1"/>
  <c r="N48" i="1"/>
  <c r="M49" i="1"/>
  <c r="N49" i="1"/>
  <c r="M50" i="1"/>
  <c r="N50" i="1"/>
  <c r="M51" i="1"/>
  <c r="N51" i="1"/>
  <c r="M52" i="1"/>
  <c r="N52" i="1"/>
  <c r="M53" i="1"/>
  <c r="N53" i="1"/>
  <c r="N7" i="1"/>
  <c r="M7" i="1"/>
  <c r="E8" i="1"/>
  <c r="E9" i="1"/>
  <c r="E10" i="1"/>
  <c r="E54" i="1" s="1"/>
  <c r="E11" i="1"/>
  <c r="E12" i="1"/>
  <c r="E13" i="1"/>
  <c r="E14" i="1"/>
  <c r="E15" i="1"/>
  <c r="E16" i="1"/>
  <c r="J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G15" i="1" l="1"/>
  <c r="H25" i="1"/>
  <c r="I22" i="1"/>
  <c r="F9" i="1"/>
  <c r="J34" i="1"/>
  <c r="Q9" i="1"/>
  <c r="P9" i="1" s="1"/>
  <c r="O9" i="1" s="1"/>
  <c r="Q10" i="1" s="1"/>
  <c r="P10" i="1" s="1"/>
  <c r="O10" i="1" s="1"/>
  <c r="Q11" i="1" s="1"/>
  <c r="P11" i="1" s="1"/>
  <c r="O11" i="1" s="1"/>
  <c r="Q12" i="1" s="1"/>
  <c r="G45" i="1"/>
  <c r="H42" i="1"/>
  <c r="G31" i="1"/>
  <c r="J18" i="1"/>
  <c r="F13" i="1"/>
  <c r="H46" i="1"/>
  <c r="G41" i="1"/>
  <c r="H38" i="1"/>
  <c r="J32" i="1"/>
  <c r="G8" i="1"/>
  <c r="J47" i="1"/>
  <c r="F46" i="1"/>
  <c r="J43" i="1"/>
  <c r="F42" i="1"/>
  <c r="J39" i="1"/>
  <c r="F38" i="1"/>
  <c r="F36" i="1"/>
  <c r="I32" i="1"/>
  <c r="G29" i="1"/>
  <c r="H23" i="1"/>
  <c r="F22" i="1"/>
  <c r="F20" i="1"/>
  <c r="I16" i="1"/>
  <c r="I10" i="1"/>
  <c r="J48" i="1"/>
  <c r="F47" i="1"/>
  <c r="J44" i="1"/>
  <c r="F43" i="1"/>
  <c r="J40" i="1"/>
  <c r="F39" i="1"/>
  <c r="H33" i="1"/>
  <c r="I30" i="1"/>
  <c r="J26" i="1"/>
  <c r="J24" i="1"/>
  <c r="G23" i="1"/>
  <c r="H17" i="1"/>
  <c r="H14" i="1"/>
  <c r="I48" i="1"/>
  <c r="H45" i="1"/>
  <c r="I44" i="1"/>
  <c r="H41" i="1"/>
  <c r="I40" i="1"/>
  <c r="G37" i="1"/>
  <c r="H31" i="1"/>
  <c r="F30" i="1"/>
  <c r="F28" i="1"/>
  <c r="I24" i="1"/>
  <c r="G21" i="1"/>
  <c r="H15" i="1"/>
  <c r="J11" i="1"/>
  <c r="J9" i="1"/>
  <c r="G9" i="1"/>
  <c r="H9" i="1"/>
  <c r="F10" i="1"/>
  <c r="J10" i="1"/>
  <c r="H11" i="1"/>
  <c r="F12" i="1"/>
  <c r="J12" i="1"/>
  <c r="H13" i="1"/>
  <c r="F14" i="1"/>
  <c r="I15" i="1"/>
  <c r="G16" i="1"/>
  <c r="I17" i="1"/>
  <c r="G18" i="1"/>
  <c r="I19" i="1"/>
  <c r="G20" i="1"/>
  <c r="I21" i="1"/>
  <c r="G22" i="1"/>
  <c r="I23" i="1"/>
  <c r="G24" i="1"/>
  <c r="I25" i="1"/>
  <c r="G26" i="1"/>
  <c r="I27" i="1"/>
  <c r="G28" i="1"/>
  <c r="I29" i="1"/>
  <c r="G30" i="1"/>
  <c r="I31" i="1"/>
  <c r="G32" i="1"/>
  <c r="I33" i="1"/>
  <c r="G34" i="1"/>
  <c r="I35" i="1"/>
  <c r="G36" i="1"/>
  <c r="I37" i="1"/>
  <c r="G38" i="1"/>
  <c r="I39" i="1"/>
  <c r="G40" i="1"/>
  <c r="I41" i="1"/>
  <c r="G42" i="1"/>
  <c r="I43" i="1"/>
  <c r="G44" i="1"/>
  <c r="I45" i="1"/>
  <c r="G46" i="1"/>
  <c r="I47" i="1"/>
  <c r="G48" i="1"/>
  <c r="J8" i="1"/>
  <c r="I14" i="1"/>
  <c r="I9" i="1"/>
  <c r="G10" i="1"/>
  <c r="I11" i="1"/>
  <c r="G12" i="1"/>
  <c r="I13" i="1"/>
  <c r="G14" i="1"/>
  <c r="F15" i="1"/>
  <c r="J15" i="1"/>
  <c r="H16" i="1"/>
  <c r="F17" i="1"/>
  <c r="J17" i="1"/>
  <c r="H18" i="1"/>
  <c r="F19" i="1"/>
  <c r="J19" i="1"/>
  <c r="H20" i="1"/>
  <c r="F21" i="1"/>
  <c r="J21" i="1"/>
  <c r="H22" i="1"/>
  <c r="F23" i="1"/>
  <c r="J23" i="1"/>
  <c r="H24" i="1"/>
  <c r="F25" i="1"/>
  <c r="J25" i="1"/>
  <c r="H26" i="1"/>
  <c r="F27" i="1"/>
  <c r="J27" i="1"/>
  <c r="H28" i="1"/>
  <c r="F29" i="1"/>
  <c r="J29" i="1"/>
  <c r="H30" i="1"/>
  <c r="F31" i="1"/>
  <c r="J31" i="1"/>
  <c r="H32" i="1"/>
  <c r="F33" i="1"/>
  <c r="J33" i="1"/>
  <c r="H34" i="1"/>
  <c r="F35" i="1"/>
  <c r="J35" i="1"/>
  <c r="H36" i="1"/>
  <c r="F37" i="1"/>
  <c r="J37" i="1"/>
  <c r="H8" i="1"/>
  <c r="H48" i="1"/>
  <c r="H47" i="1"/>
  <c r="J46" i="1"/>
  <c r="F45" i="1"/>
  <c r="H44" i="1"/>
  <c r="H43" i="1"/>
  <c r="J42" i="1"/>
  <c r="F41" i="1"/>
  <c r="H40" i="1"/>
  <c r="H39" i="1"/>
  <c r="J38" i="1"/>
  <c r="J36" i="1"/>
  <c r="H35" i="1"/>
  <c r="I34" i="1"/>
  <c r="G33" i="1"/>
  <c r="F32" i="1"/>
  <c r="J28" i="1"/>
  <c r="H27" i="1"/>
  <c r="I26" i="1"/>
  <c r="G25" i="1"/>
  <c r="F24" i="1"/>
  <c r="J20" i="1"/>
  <c r="H19" i="1"/>
  <c r="I18" i="1"/>
  <c r="G17" i="1"/>
  <c r="F16" i="1"/>
  <c r="J13" i="1"/>
  <c r="I12" i="1"/>
  <c r="G11" i="1"/>
  <c r="H10" i="1"/>
  <c r="I8" i="1"/>
  <c r="F48" i="1"/>
  <c r="G47" i="1"/>
  <c r="I46" i="1"/>
  <c r="J45" i="1"/>
  <c r="F44" i="1"/>
  <c r="G43" i="1"/>
  <c r="I42" i="1"/>
  <c r="J41" i="1"/>
  <c r="F40" i="1"/>
  <c r="G39" i="1"/>
  <c r="I38" i="1"/>
  <c r="H37" i="1"/>
  <c r="I36" i="1"/>
  <c r="G35" i="1"/>
  <c r="F34" i="1"/>
  <c r="J30" i="1"/>
  <c r="H29" i="1"/>
  <c r="I28" i="1"/>
  <c r="G27" i="1"/>
  <c r="F26" i="1"/>
  <c r="J22" i="1"/>
  <c r="H21" i="1"/>
  <c r="I20" i="1"/>
  <c r="G19" i="1"/>
  <c r="F18" i="1"/>
  <c r="J14" i="1"/>
  <c r="G13" i="1"/>
  <c r="H12" i="1"/>
  <c r="F11" i="1"/>
  <c r="Q8" i="1"/>
  <c r="P12" i="1" l="1"/>
  <c r="O12" i="1" s="1"/>
  <c r="Q13" i="1" s="1"/>
  <c r="P13" i="1" s="1"/>
  <c r="O13" i="1" s="1"/>
  <c r="Q14" i="1" s="1"/>
  <c r="G54" i="1"/>
  <c r="I54" i="1"/>
  <c r="J54" i="1"/>
  <c r="F54" i="1"/>
  <c r="H54" i="1"/>
  <c r="P14" i="1" l="1"/>
  <c r="O14" i="1" s="1"/>
  <c r="Q15" i="1" s="1"/>
  <c r="P15" i="1" l="1"/>
  <c r="O15" i="1" s="1"/>
  <c r="Q16" i="1" s="1"/>
  <c r="P16" i="1" l="1"/>
  <c r="O16" i="1" s="1"/>
  <c r="Q17" i="1" s="1"/>
  <c r="P17" i="1" l="1"/>
  <c r="O17" i="1" s="1"/>
  <c r="Q18" i="1" s="1"/>
  <c r="P18" i="1" l="1"/>
  <c r="O18" i="1" s="1"/>
  <c r="Q19" i="1" s="1"/>
  <c r="P19" i="1" l="1"/>
  <c r="O19" i="1" s="1"/>
  <c r="Q20" i="1" s="1"/>
  <c r="P20" i="1" l="1"/>
  <c r="O20" i="1" s="1"/>
  <c r="Q21" i="1" s="1"/>
  <c r="P21" i="1" l="1"/>
  <c r="O21" i="1" s="1"/>
  <c r="Q22" i="1" s="1"/>
  <c r="P22" i="1" l="1"/>
  <c r="O22" i="1" s="1"/>
  <c r="Q23" i="1" s="1"/>
  <c r="P23" i="1" l="1"/>
  <c r="O23" i="1" s="1"/>
  <c r="Q24" i="1" s="1"/>
  <c r="P24" i="1" l="1"/>
  <c r="O24" i="1" s="1"/>
  <c r="Q25" i="1" s="1"/>
  <c r="P25" i="1" l="1"/>
  <c r="O25" i="1" s="1"/>
  <c r="Q26" i="1" s="1"/>
  <c r="P26" i="1" l="1"/>
  <c r="O26" i="1"/>
  <c r="Q27" i="1" s="1"/>
  <c r="P27" i="1" l="1"/>
  <c r="O27" i="1" s="1"/>
  <c r="Q28" i="1" s="1"/>
  <c r="P28" i="1" l="1"/>
  <c r="O28" i="1" s="1"/>
  <c r="Q29" i="1" s="1"/>
  <c r="P29" i="1" l="1"/>
  <c r="O29" i="1" s="1"/>
  <c r="Q30" i="1" s="1"/>
  <c r="P30" i="1" l="1"/>
  <c r="O30" i="1" s="1"/>
  <c r="Q31" i="1" s="1"/>
  <c r="P31" i="1" l="1"/>
  <c r="O31" i="1" s="1"/>
  <c r="Q32" i="1" s="1"/>
  <c r="P32" i="1" l="1"/>
  <c r="O32" i="1" s="1"/>
  <c r="Q33" i="1" s="1"/>
  <c r="P33" i="1" l="1"/>
  <c r="O33" i="1" s="1"/>
  <c r="Q34" i="1" s="1"/>
  <c r="P34" i="1" l="1"/>
  <c r="O34" i="1"/>
  <c r="Q35" i="1" s="1"/>
  <c r="P35" i="1" l="1"/>
  <c r="O35" i="1" s="1"/>
  <c r="Q36" i="1" s="1"/>
  <c r="P36" i="1" l="1"/>
  <c r="O36" i="1" s="1"/>
  <c r="Q37" i="1" s="1"/>
  <c r="P37" i="1" l="1"/>
  <c r="O37" i="1" s="1"/>
  <c r="Q38" i="1" s="1"/>
  <c r="P38" i="1" l="1"/>
  <c r="O38" i="1" s="1"/>
  <c r="Q39" i="1" s="1"/>
  <c r="P39" i="1" l="1"/>
  <c r="O39" i="1" s="1"/>
  <c r="Q40" i="1" s="1"/>
  <c r="P40" i="1" l="1"/>
  <c r="O40" i="1" s="1"/>
  <c r="Q41" i="1" s="1"/>
  <c r="P41" i="1" l="1"/>
  <c r="O41" i="1" s="1"/>
  <c r="Q42" i="1" s="1"/>
  <c r="P42" i="1" l="1"/>
  <c r="O42" i="1"/>
  <c r="Q43" i="1" s="1"/>
  <c r="P43" i="1" l="1"/>
  <c r="O43" i="1" s="1"/>
  <c r="Q44" i="1" s="1"/>
  <c r="P44" i="1" l="1"/>
  <c r="O44" i="1" s="1"/>
  <c r="Q45" i="1" s="1"/>
  <c r="P45" i="1" l="1"/>
  <c r="O45" i="1" s="1"/>
  <c r="Q46" i="1" s="1"/>
  <c r="P46" i="1" l="1"/>
  <c r="O46" i="1"/>
  <c r="Q47" i="1" s="1"/>
  <c r="P47" i="1" l="1"/>
  <c r="O47" i="1" s="1"/>
  <c r="Q48" i="1" s="1"/>
  <c r="P48" i="1" l="1"/>
  <c r="O48" i="1" s="1"/>
  <c r="Q49" i="1" s="1"/>
  <c r="P49" i="1" l="1"/>
  <c r="O49" i="1" s="1"/>
  <c r="Q50" i="1" s="1"/>
  <c r="P50" i="1" l="1"/>
  <c r="O50" i="1" s="1"/>
  <c r="Q51" i="1" s="1"/>
  <c r="P51" i="1" l="1"/>
  <c r="O51" i="1" s="1"/>
  <c r="Q52" i="1" s="1"/>
  <c r="P52" i="1" l="1"/>
  <c r="O52" i="1" s="1"/>
  <c r="Q53" i="1" s="1"/>
  <c r="K12" i="1" l="1"/>
  <c r="K16" i="1"/>
  <c r="K20" i="1"/>
  <c r="K24" i="1"/>
  <c r="K28" i="1"/>
  <c r="K32" i="1"/>
  <c r="K36" i="1"/>
  <c r="K40" i="1"/>
  <c r="K44" i="1"/>
  <c r="K48" i="1"/>
  <c r="K9" i="1"/>
  <c r="K13" i="1"/>
  <c r="K17" i="1"/>
  <c r="K21" i="1"/>
  <c r="K25" i="1"/>
  <c r="K29" i="1"/>
  <c r="K33" i="1"/>
  <c r="K37" i="1"/>
  <c r="K41" i="1"/>
  <c r="K45" i="1"/>
  <c r="K8" i="1"/>
  <c r="K10" i="1"/>
  <c r="K14" i="1"/>
  <c r="K18" i="1"/>
  <c r="K22" i="1"/>
  <c r="K26" i="1"/>
  <c r="K30" i="1"/>
  <c r="K34" i="1"/>
  <c r="K38" i="1"/>
  <c r="K42" i="1"/>
  <c r="K46" i="1"/>
  <c r="K11" i="1"/>
  <c r="K15" i="1"/>
  <c r="K19" i="1"/>
  <c r="K23" i="1"/>
  <c r="K27" i="1"/>
  <c r="K31" i="1"/>
  <c r="K35" i="1"/>
  <c r="K39" i="1"/>
  <c r="K43" i="1"/>
  <c r="K47" i="1"/>
  <c r="P53" i="1"/>
  <c r="O53" i="1" s="1"/>
  <c r="K54" i="1" l="1"/>
</calcChain>
</file>

<file path=xl/sharedStrings.xml><?xml version="1.0" encoding="utf-8"?>
<sst xmlns="http://schemas.openxmlformats.org/spreadsheetml/2006/main" count="18" uniqueCount="18">
  <si>
    <t>sofort</t>
  </si>
  <si>
    <t>Schnitt</t>
  </si>
  <si>
    <t>1 jahr warten</t>
  </si>
  <si>
    <t>2 Jahre</t>
  </si>
  <si>
    <t>3 Jahre</t>
  </si>
  <si>
    <t>4 Jahre</t>
  </si>
  <si>
    <t>5 Jahre</t>
  </si>
  <si>
    <t>Jahr</t>
  </si>
  <si>
    <t>DAX-Kurs</t>
  </si>
  <si>
    <t>Bestes jahr von 40</t>
  </si>
  <si>
    <t>Cashquote</t>
  </si>
  <si>
    <t>Startkapital</t>
  </si>
  <si>
    <t>Anteile</t>
  </si>
  <si>
    <t>Cash</t>
  </si>
  <si>
    <t>Gesamtwert</t>
  </si>
  <si>
    <t>Zins auf Bundesanleihen</t>
  </si>
  <si>
    <t>Zinsfuß</t>
  </si>
  <si>
    <t>Rebalancing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</si>
</sst>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76" formatCode="_-* #,##0.00\ [$€-407]_-;\-* #,##0.00\ [$€-407]_-;_-* &quot;-&quot;??\ [$€-407]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 wrapText="1"/>
    </xf>
    <xf numFmtId="9" fontId="0" fillId="0" borderId="0" xfId="2" applyFont="1" applyAlignment="1">
      <alignment vertical="center" wrapText="1"/>
    </xf>
    <xf numFmtId="9" fontId="0" fillId="0" borderId="0" xfId="2" applyFont="1"/>
    <xf numFmtId="9" fontId="0" fillId="0" borderId="0" xfId="0" applyNumberFormat="1"/>
    <xf numFmtId="9" fontId="0" fillId="0" borderId="0" xfId="2" applyFont="1" applyFill="1" applyAlignment="1">
      <alignment vertical="center" wrapText="1"/>
    </xf>
    <xf numFmtId="9" fontId="0" fillId="0" borderId="0" xfId="2" applyFont="1" applyFill="1"/>
    <xf numFmtId="0" fontId="2" fillId="0" borderId="0" xfId="0" applyFont="1"/>
    <xf numFmtId="9" fontId="2" fillId="0" borderId="0" xfId="0" applyNumberFormat="1" applyFont="1"/>
    <xf numFmtId="0" fontId="0" fillId="0" borderId="0" xfId="0" applyFill="1"/>
    <xf numFmtId="0" fontId="2" fillId="0" borderId="0" xfId="0" applyFont="1" applyFill="1"/>
    <xf numFmtId="10" fontId="0" fillId="0" borderId="0" xfId="0" applyNumberFormat="1"/>
    <xf numFmtId="2" fontId="0" fillId="0" borderId="0" xfId="0" applyNumberFormat="1"/>
    <xf numFmtId="10" fontId="3" fillId="2" borderId="0" xfId="0" applyNumberFormat="1" applyFont="1" applyFill="1"/>
    <xf numFmtId="10" fontId="0" fillId="2" borderId="0" xfId="0" applyNumberFormat="1" applyFill="1"/>
    <xf numFmtId="176" fontId="0" fillId="0" borderId="0" xfId="0" applyNumberFormat="1"/>
    <xf numFmtId="44" fontId="0" fillId="0" borderId="0" xfId="1" applyFon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R115"/>
  <sheetViews>
    <sheetView tabSelected="1" topLeftCell="A7" zoomScale="80" zoomScaleNormal="80" workbookViewId="0">
      <selection activeCell="B14" sqref="B14"/>
    </sheetView>
  </sheetViews>
  <sheetFormatPr baseColWidth="10" defaultRowHeight="15" x14ac:dyDescent="0.25"/>
  <cols>
    <col min="1" max="1" width="27.7109375" customWidth="1"/>
    <col min="2" max="2" width="23.28515625" customWidth="1"/>
    <col min="4" max="4" width="18" customWidth="1"/>
    <col min="6" max="6" width="14.85546875" customWidth="1"/>
    <col min="7" max="7" width="16.28515625" customWidth="1"/>
    <col min="11" max="11" width="14.140625" customWidth="1"/>
    <col min="15" max="15" width="13.42578125" customWidth="1"/>
    <col min="16" max="16" width="14.5703125" bestFit="1" customWidth="1"/>
    <col min="17" max="17" width="15.7109375" bestFit="1" customWidth="1"/>
  </cols>
  <sheetData>
    <row r="7" spans="3:18" x14ac:dyDescent="0.25">
      <c r="C7" s="8" t="s">
        <v>7</v>
      </c>
      <c r="D7" s="8" t="s">
        <v>8</v>
      </c>
      <c r="E7" s="8" t="s">
        <v>0</v>
      </c>
      <c r="F7" s="8" t="s">
        <v>2</v>
      </c>
      <c r="G7" s="8" t="s">
        <v>3</v>
      </c>
      <c r="H7" s="8" t="s">
        <v>4</v>
      </c>
      <c r="I7" s="8" t="s">
        <v>5</v>
      </c>
      <c r="J7" s="8" t="s">
        <v>6</v>
      </c>
      <c r="K7" s="8" t="s">
        <v>17</v>
      </c>
      <c r="M7" s="8" t="str">
        <f>C7</f>
        <v>Jahr</v>
      </c>
      <c r="N7" s="8" t="str">
        <f>D7</f>
        <v>DAX-Kurs</v>
      </c>
      <c r="O7" s="8" t="s">
        <v>12</v>
      </c>
      <c r="P7" s="8" t="s">
        <v>13</v>
      </c>
      <c r="Q7" s="8" t="s">
        <v>14</v>
      </c>
    </row>
    <row r="8" spans="3:18" x14ac:dyDescent="0.25">
      <c r="C8" s="1">
        <v>1970</v>
      </c>
      <c r="D8" s="1">
        <v>443.86</v>
      </c>
      <c r="E8" s="6">
        <f>($D$53-D8)/D8</f>
        <v>23.203600234308112</v>
      </c>
      <c r="F8" s="3">
        <f>(($D$53-D9)/D9)*B$19^1</f>
        <v>22.774949309339757</v>
      </c>
      <c r="G8" s="4">
        <f>(($D$53-$D10)/$D10)*B$19^2</f>
        <v>20.979997809307182</v>
      </c>
      <c r="H8" s="4">
        <f>(($D$53-D11)/$D11)*B$19^3</f>
        <v>29.634632480563539</v>
      </c>
      <c r="I8" s="7">
        <f>((D$53-D12)/D12)*B$19^4</f>
        <v>31.284545515381168</v>
      </c>
      <c r="J8" s="4">
        <f>((D$53-D13)/D13)*B$19^5</f>
        <v>23.06656013968043</v>
      </c>
      <c r="K8" s="5">
        <f>(Q$53-Q8)/Q8</f>
        <v>23.233985145996762</v>
      </c>
      <c r="M8">
        <f t="shared" ref="M8:M53" si="0">C8</f>
        <v>1970</v>
      </c>
      <c r="N8">
        <f t="shared" ref="N8:N53" si="1">D8</f>
        <v>443.86</v>
      </c>
      <c r="O8" s="13">
        <f>(B21*(1-B$20)/D8)</f>
        <v>1.8023701167034649</v>
      </c>
      <c r="P8" s="13">
        <f>B21*B20</f>
        <v>200</v>
      </c>
      <c r="Q8" s="17">
        <f>O8*D8+P8</f>
        <v>1000</v>
      </c>
      <c r="R8" s="4"/>
    </row>
    <row r="9" spans="3:18" x14ac:dyDescent="0.25">
      <c r="C9" s="1">
        <v>1971</v>
      </c>
      <c r="D9" s="1">
        <v>473.46</v>
      </c>
      <c r="E9" s="3">
        <f t="shared" ref="E9:E48" si="2">($D$53-D9)/D9</f>
        <v>21.690427913656912</v>
      </c>
      <c r="F9" s="3">
        <f>(($D$53-D10)/D10)*B$19^1</f>
        <v>19.980950294578268</v>
      </c>
      <c r="G9" s="4">
        <f>(($D$53-$D11)/$D11)*B$19^2</f>
        <v>28.223459505298607</v>
      </c>
      <c r="H9" s="4">
        <f>(($D$53-D12)/$D12)*B$19^3</f>
        <v>29.794805252743974</v>
      </c>
      <c r="I9" s="7">
        <f>((D$53-D13)/D13)*B$19^4</f>
        <v>21.968152513981359</v>
      </c>
      <c r="J9" s="4">
        <f>((D$53-D14)/D14)*B$19^5</f>
        <v>25.659999111644684</v>
      </c>
      <c r="K9" s="5">
        <f t="shared" ref="K9:K48" si="3">(Q$53-Q9)/Q9</f>
        <v>21.790221096681339</v>
      </c>
      <c r="M9">
        <f t="shared" si="0"/>
        <v>1971</v>
      </c>
      <c r="N9">
        <f t="shared" si="1"/>
        <v>473.46</v>
      </c>
      <c r="O9" s="13">
        <f>(Q9-P9)/D9</f>
        <v>1.79673071508372</v>
      </c>
      <c r="P9" s="13">
        <f>Q9*B$20</f>
        <v>212.67003109088452</v>
      </c>
      <c r="Q9" s="17">
        <f>O8*D9+P8*B$19</f>
        <v>1063.3501554544225</v>
      </c>
      <c r="R9" s="4"/>
    </row>
    <row r="10" spans="3:18" x14ac:dyDescent="0.25">
      <c r="C10" s="1">
        <v>1972</v>
      </c>
      <c r="D10" s="1">
        <v>536.36</v>
      </c>
      <c r="E10" s="3">
        <f t="shared" si="2"/>
        <v>19.029476471026921</v>
      </c>
      <c r="F10" s="3">
        <f>(($D$53-D11)/D11)*B$19^1</f>
        <v>26.879485243141531</v>
      </c>
      <c r="G10" s="4">
        <f>(($D$53-$D12)/$D12)*B$19^2</f>
        <v>28.376005002613304</v>
      </c>
      <c r="H10" s="4">
        <f>(($D$53-D13)/$D13)*B$19^3</f>
        <v>20.922050013315584</v>
      </c>
      <c r="I10" s="7">
        <f>((D$53-D14)/D14)*B$19^4</f>
        <v>24.438094392042554</v>
      </c>
      <c r="J10" s="4">
        <f>((D$53-D15)/D15)*B$19^5</f>
        <v>23.682952406905333</v>
      </c>
      <c r="K10" s="5">
        <f t="shared" si="3"/>
        <v>19.416196790845031</v>
      </c>
      <c r="M10">
        <f t="shared" si="0"/>
        <v>1972</v>
      </c>
      <c r="N10">
        <f t="shared" si="1"/>
        <v>536.36</v>
      </c>
      <c r="O10" s="13">
        <f>(Q10-P10)/D10</f>
        <v>1.7704497262849324</v>
      </c>
      <c r="P10" s="13">
        <f>Q10*B$20</f>
        <v>237.39960379754658</v>
      </c>
      <c r="Q10" s="17">
        <f>O9*D10+P9*B$19</f>
        <v>1186.9980189877328</v>
      </c>
      <c r="R10" s="4"/>
    </row>
    <row r="11" spans="3:18" x14ac:dyDescent="0.25">
      <c r="C11" s="1">
        <v>1973</v>
      </c>
      <c r="D11" s="1">
        <v>403.88</v>
      </c>
      <c r="E11" s="3">
        <f t="shared" si="2"/>
        <v>25.599509755372885</v>
      </c>
      <c r="F11" s="3">
        <f>(($D$53-D12)/D12)*B$19^1</f>
        <v>27.024766669155529</v>
      </c>
      <c r="G11" s="4">
        <f>(($D$53-$D13)/$D13)*B$19^2</f>
        <v>19.92576191744341</v>
      </c>
      <c r="H11" s="4">
        <f>(($D$53-D14)/$D14)*B$19^3</f>
        <v>23.2743756114691</v>
      </c>
      <c r="I11" s="7">
        <f>((D$53-D15)/D15)*B$19^4</f>
        <v>22.555192768481266</v>
      </c>
      <c r="J11" s="4">
        <f>((D$53-D16)/D16)*B$19^5</f>
        <v>22.56290054434713</v>
      </c>
      <c r="K11" s="5">
        <f t="shared" si="3"/>
        <v>24.130677383321693</v>
      </c>
      <c r="M11">
        <f t="shared" si="0"/>
        <v>1973</v>
      </c>
      <c r="N11">
        <f t="shared" si="1"/>
        <v>403.88</v>
      </c>
      <c r="O11" s="13">
        <f t="shared" ref="O11:O53" si="4">(Q11-P11)/D11</f>
        <v>1.9101095759916458</v>
      </c>
      <c r="P11" s="13">
        <f t="shared" ref="P11:P53" si="5">Q11*B$20</f>
        <v>192.8637638878765</v>
      </c>
      <c r="Q11" s="17">
        <f t="shared" ref="Q11:Q53" si="6">O10*D11+P10*B$19</f>
        <v>964.31881943938242</v>
      </c>
      <c r="R11" s="4"/>
    </row>
    <row r="12" spans="3:18" x14ac:dyDescent="0.25">
      <c r="C12" s="1">
        <v>1974</v>
      </c>
      <c r="D12" s="1">
        <v>401.79</v>
      </c>
      <c r="E12" s="3">
        <f t="shared" si="2"/>
        <v>25.737873018243359</v>
      </c>
      <c r="F12" s="3">
        <f>(($D$53-D13)/D13)*B$19^1</f>
        <v>18.976916111850866</v>
      </c>
      <c r="G12" s="4">
        <f>(($D$53-$D14)/$D14)*B$19^2</f>
        <v>22.166072010922953</v>
      </c>
      <c r="H12" s="4">
        <f>(($D$53-D15)/$D15)*B$19^3</f>
        <v>21.481135969982162</v>
      </c>
      <c r="I12" s="7">
        <f>((D$53-D16)/D16)*B$19^4</f>
        <v>21.488476708902027</v>
      </c>
      <c r="J12" s="4">
        <f>((D$53-D17)/D17)*B$19^5</f>
        <v>26.267673898142291</v>
      </c>
      <c r="K12" s="5">
        <f t="shared" si="3"/>
        <v>23.984265676864318</v>
      </c>
      <c r="M12">
        <f t="shared" si="0"/>
        <v>1974</v>
      </c>
      <c r="N12">
        <f t="shared" si="1"/>
        <v>401.79</v>
      </c>
      <c r="O12" s="13">
        <f t="shared" si="4"/>
        <v>1.931297202259795</v>
      </c>
      <c r="P12" s="13">
        <f t="shared" si="5"/>
        <v>193.99397572399076</v>
      </c>
      <c r="Q12" s="17">
        <f t="shared" si="6"/>
        <v>969.96987861995376</v>
      </c>
      <c r="R12" s="4"/>
    </row>
    <row r="13" spans="3:18" x14ac:dyDescent="0.25">
      <c r="C13" s="1">
        <v>1975</v>
      </c>
      <c r="D13" s="1">
        <v>563.25</v>
      </c>
      <c r="E13" s="3">
        <f t="shared" si="2"/>
        <v>18.073253439857968</v>
      </c>
      <c r="F13" s="3">
        <f>(($D$53-D14)/D14)*B$19^1</f>
        <v>21.110544772307573</v>
      </c>
      <c r="G13" s="4">
        <f>(($D$53-$D15)/$D15)*B$19^2</f>
        <v>20.458224733316342</v>
      </c>
      <c r="H13" s="4">
        <f>(($D$53-D16)/$D16)*B$19^3</f>
        <v>20.465215913240026</v>
      </c>
      <c r="I13" s="7">
        <f>((D$53-D17)/D17)*B$19^4</f>
        <v>25.016832283945035</v>
      </c>
      <c r="J13" s="4">
        <f>((D$53-D18)/D18)*B$19^5</f>
        <v>27.23387727629466</v>
      </c>
      <c r="K13" s="5">
        <f t="shared" si="3"/>
        <v>17.764262289772894</v>
      </c>
      <c r="M13">
        <f t="shared" si="0"/>
        <v>1975</v>
      </c>
      <c r="N13">
        <f t="shared" si="1"/>
        <v>563.25</v>
      </c>
      <c r="O13" s="13">
        <f t="shared" si="4"/>
        <v>1.8343496829940804</v>
      </c>
      <c r="P13" s="13">
        <f t="shared" si="5"/>
        <v>258.29936473660399</v>
      </c>
      <c r="Q13" s="17">
        <f t="shared" si="6"/>
        <v>1291.4968236830198</v>
      </c>
      <c r="R13" s="4"/>
    </row>
    <row r="14" spans="3:18" x14ac:dyDescent="0.25">
      <c r="C14" s="1">
        <v>1976</v>
      </c>
      <c r="D14" s="1">
        <v>509.02</v>
      </c>
      <c r="E14" s="3">
        <f t="shared" si="2"/>
        <v>20.105280735531021</v>
      </c>
      <c r="F14" s="3">
        <f>(($D$53-D15)/D15)*B$19^1</f>
        <v>19.484023555539373</v>
      </c>
      <c r="G14" s="4">
        <f>(($D$53-$D16)/$D16)*B$19^2</f>
        <v>19.490681822133357</v>
      </c>
      <c r="H14" s="4">
        <f>(($D$53-D17)/$D17)*B$19^3</f>
        <v>23.825554556138133</v>
      </c>
      <c r="I14" s="7">
        <f>((D$53-D18)/D18)*B$19^4</f>
        <v>25.937025977423481</v>
      </c>
      <c r="J14" s="4">
        <f>((D$53-D19)/D19)*B$19^5</f>
        <v>26.683313022938382</v>
      </c>
      <c r="K14" s="5">
        <f t="shared" si="3"/>
        <v>19.112275743345762</v>
      </c>
      <c r="M14">
        <f t="shared" si="0"/>
        <v>1976</v>
      </c>
      <c r="N14">
        <f t="shared" si="1"/>
        <v>509.02</v>
      </c>
      <c r="O14" s="13">
        <f t="shared" si="4"/>
        <v>1.8937330692091958</v>
      </c>
      <c r="P14" s="13">
        <f t="shared" si="5"/>
        <v>240.98700172221621</v>
      </c>
      <c r="Q14" s="17">
        <f t="shared" si="6"/>
        <v>1204.935008611081</v>
      </c>
      <c r="R14" s="4"/>
    </row>
    <row r="15" spans="3:18" x14ac:dyDescent="0.25">
      <c r="C15" s="1">
        <v>1977</v>
      </c>
      <c r="D15" s="1">
        <v>549.34</v>
      </c>
      <c r="E15" s="3">
        <f t="shared" si="2"/>
        <v>18.556212910037498</v>
      </c>
      <c r="F15" s="3">
        <f>(($D$53-D16)/D16)*B$19^1</f>
        <v>18.562554116317486</v>
      </c>
      <c r="G15" s="4">
        <f>(($D$53-$D17)/$D17)*B$19^2</f>
        <v>22.69100433917917</v>
      </c>
      <c r="H15" s="4">
        <f>(($D$53-D18)/$D18)*B$19^3</f>
        <v>24.701929502308079</v>
      </c>
      <c r="I15" s="7">
        <f>((D$53-D19)/D19)*B$19^4</f>
        <v>25.412679069465124</v>
      </c>
      <c r="J15" s="4">
        <f>((D$53-D20)/D20)*B$19^5</f>
        <v>23.528077553865081</v>
      </c>
      <c r="K15" s="5">
        <f t="shared" si="3"/>
        <v>17.737525489091123</v>
      </c>
      <c r="M15">
        <f t="shared" si="0"/>
        <v>1977</v>
      </c>
      <c r="N15">
        <f t="shared" si="1"/>
        <v>549.34</v>
      </c>
      <c r="O15" s="13">
        <f t="shared" si="4"/>
        <v>1.8834815248082521</v>
      </c>
      <c r="P15" s="13">
        <f t="shared" si="5"/>
        <v>258.66793520954133</v>
      </c>
      <c r="Q15" s="17">
        <f t="shared" si="6"/>
        <v>1293.3396760477067</v>
      </c>
      <c r="R15" s="4"/>
    </row>
    <row r="16" spans="3:18" x14ac:dyDescent="0.25">
      <c r="C16" s="1">
        <v>1978</v>
      </c>
      <c r="D16" s="1">
        <v>575.15</v>
      </c>
      <c r="E16" s="3">
        <f t="shared" si="2"/>
        <v>17.678622967921413</v>
      </c>
      <c r="F16" s="3">
        <f>(($D$53-D17)/D17)*B$19^1</f>
        <v>21.610480323027783</v>
      </c>
      <c r="G16" s="4">
        <f>(($D$53-$D18)/$D18)*B$19^2</f>
        <v>23.525647145055313</v>
      </c>
      <c r="H16" s="4">
        <f>(($D$53-D19)/$D19)*B$19^3</f>
        <v>24.202551494728691</v>
      </c>
      <c r="I16" s="7">
        <f>((D$53-D20)/D20)*B$19^4</f>
        <v>22.407692908442932</v>
      </c>
      <c r="J16" s="4">
        <f>((D$53-D21)/D21)*B$19^5</f>
        <v>16.439469569683119</v>
      </c>
      <c r="K16" s="5">
        <f t="shared" si="3"/>
        <v>16.886368268683089</v>
      </c>
      <c r="M16">
        <f t="shared" si="0"/>
        <v>1978</v>
      </c>
      <c r="N16">
        <f t="shared" si="1"/>
        <v>575.15</v>
      </c>
      <c r="O16" s="13">
        <f t="shared" si="4"/>
        <v>1.8845667821799317</v>
      </c>
      <c r="P16" s="13">
        <f t="shared" si="5"/>
        <v>270.97714619269692</v>
      </c>
      <c r="Q16" s="17">
        <f t="shared" si="6"/>
        <v>1354.8857309634845</v>
      </c>
      <c r="R16" s="4"/>
    </row>
    <row r="17" spans="1:18" x14ac:dyDescent="0.25">
      <c r="C17" s="1">
        <v>1979</v>
      </c>
      <c r="D17" s="1">
        <v>497.79</v>
      </c>
      <c r="E17" s="3">
        <f t="shared" si="2"/>
        <v>20.58140983145503</v>
      </c>
      <c r="F17" s="3">
        <f>(($D$53-D18)/D18)*B$19^1</f>
        <v>22.405378233386013</v>
      </c>
      <c r="G17" s="4">
        <f>(($D$53-$D19)/$D19)*B$19^2</f>
        <v>23.050049042598751</v>
      </c>
      <c r="H17" s="4">
        <f>(($D$53-D20)/$D20)*B$19^3</f>
        <v>21.340659912802796</v>
      </c>
      <c r="I17" s="7">
        <f>((D$53-D21)/D21)*B$19^4</f>
        <v>15.656637685412493</v>
      </c>
      <c r="J17" s="4">
        <f>((D$53-D22)/D22)*B$19^5</f>
        <v>15.426043404613482</v>
      </c>
      <c r="K17" s="5">
        <f t="shared" si="3"/>
        <v>18.820957855109892</v>
      </c>
      <c r="M17">
        <f t="shared" si="0"/>
        <v>1979</v>
      </c>
      <c r="N17">
        <f t="shared" si="1"/>
        <v>497.79</v>
      </c>
      <c r="O17" s="13">
        <f t="shared" si="4"/>
        <v>1.9649161325115889</v>
      </c>
      <c r="P17" s="13">
        <f t="shared" si="5"/>
        <v>244.52890040073601</v>
      </c>
      <c r="Q17" s="17">
        <f t="shared" si="6"/>
        <v>1222.6445020036799</v>
      </c>
      <c r="R17" s="4"/>
    </row>
    <row r="18" spans="1:18" x14ac:dyDescent="0.25">
      <c r="A18" t="s">
        <v>15</v>
      </c>
      <c r="B18" s="14">
        <v>0.05</v>
      </c>
      <c r="C18" s="1">
        <v>1980</v>
      </c>
      <c r="D18" s="1">
        <v>480.92</v>
      </c>
      <c r="E18" s="3">
        <f t="shared" si="2"/>
        <v>21.33845546036763</v>
      </c>
      <c r="F18" s="3">
        <f>(($D$53-D19)/D19)*B$19^1</f>
        <v>21.952427659617857</v>
      </c>
      <c r="G18" s="4">
        <f>(($D$53-$D20)/$D20)*B$19^2</f>
        <v>20.324438012193134</v>
      </c>
      <c r="H18" s="4">
        <f>(($D$53-D21)/$D21)*B$19^3</f>
        <v>14.911083509916661</v>
      </c>
      <c r="I18" s="7">
        <f>((D$53-D22)/D22)*B$19^4</f>
        <v>14.691469909155694</v>
      </c>
      <c r="J18" s="4">
        <f>((D$53-D23)/D23)*B$19^5</f>
        <v>8.759441257781452</v>
      </c>
      <c r="K18" s="5">
        <f t="shared" si="3"/>
        <v>19.166035716940115</v>
      </c>
      <c r="M18">
        <f t="shared" si="0"/>
        <v>1980</v>
      </c>
      <c r="N18">
        <f t="shared" si="1"/>
        <v>480.92</v>
      </c>
      <c r="O18" s="13">
        <f t="shared" si="4"/>
        <v>1.9990398600486503</v>
      </c>
      <c r="P18" s="13">
        <f t="shared" si="5"/>
        <v>240.34456237364927</v>
      </c>
      <c r="Q18" s="17">
        <f t="shared" si="6"/>
        <v>1201.7228118682463</v>
      </c>
      <c r="R18" s="4"/>
    </row>
    <row r="19" spans="1:18" x14ac:dyDescent="0.25">
      <c r="A19" t="s">
        <v>16</v>
      </c>
      <c r="B19" s="5">
        <f>1+B18</f>
        <v>1.05</v>
      </c>
      <c r="C19" s="1">
        <v>1981</v>
      </c>
      <c r="D19" s="1">
        <v>490.39</v>
      </c>
      <c r="E19" s="3">
        <f t="shared" si="2"/>
        <v>20.907073961540817</v>
      </c>
      <c r="F19" s="3">
        <f>(($D$53-D20)/D20)*B$19^1</f>
        <v>19.356607630660129</v>
      </c>
      <c r="G19" s="4">
        <f>(($D$53-$D21)/$D21)*B$19^2</f>
        <v>14.201031914206343</v>
      </c>
      <c r="H19" s="4">
        <f>(($D$53-D22)/$D22)*B$19^3</f>
        <v>13.991876103957807</v>
      </c>
      <c r="I19" s="7">
        <f>((D$53-D23)/D23)*B$19^4</f>
        <v>8.3423250074109045</v>
      </c>
      <c r="J19" s="4">
        <f>((D$53-D24)/D24)*B$19^5</f>
        <v>8.2968415575929484</v>
      </c>
      <c r="K19" s="5">
        <f t="shared" si="3"/>
        <v>18.65973579234689</v>
      </c>
      <c r="M19">
        <f t="shared" si="0"/>
        <v>1981</v>
      </c>
      <c r="N19">
        <f t="shared" si="1"/>
        <v>490.39</v>
      </c>
      <c r="O19" s="13">
        <f t="shared" si="4"/>
        <v>2.0109234649345855</v>
      </c>
      <c r="P19" s="13">
        <f t="shared" si="5"/>
        <v>246.53418949231786</v>
      </c>
      <c r="Q19" s="17">
        <f t="shared" si="6"/>
        <v>1232.6709474615893</v>
      </c>
      <c r="R19" s="4"/>
    </row>
    <row r="20" spans="1:18" x14ac:dyDescent="0.25">
      <c r="A20" t="s">
        <v>10</v>
      </c>
      <c r="B20" s="15">
        <v>0.2</v>
      </c>
      <c r="C20" s="1">
        <v>1982</v>
      </c>
      <c r="D20" s="1">
        <v>552.77</v>
      </c>
      <c r="E20" s="3">
        <f t="shared" si="2"/>
        <v>18.434864410152503</v>
      </c>
      <c r="F20" s="3">
        <f>(($D$53-D21)/D21)*B$19^1</f>
        <v>13.524792299244137</v>
      </c>
      <c r="G20" s="4">
        <f>(($D$53-$D22)/$D22)*B$19^2</f>
        <v>13.325596289483624</v>
      </c>
      <c r="H20" s="4">
        <f>(($D$53-D23)/$D23)*B$19^3</f>
        <v>7.9450714356294343</v>
      </c>
      <c r="I20" s="7">
        <f>((D$53-D24)/D24)*B$19^4</f>
        <v>7.9017538643742364</v>
      </c>
      <c r="J20" s="4">
        <f>((D$53-D25)/D25)*B$19^5</f>
        <v>12.434824026253127</v>
      </c>
      <c r="K20" s="5">
        <f t="shared" si="3"/>
        <v>16.683373019611768</v>
      </c>
      <c r="M20">
        <f t="shared" si="0"/>
        <v>1982</v>
      </c>
      <c r="N20">
        <f t="shared" si="1"/>
        <v>552.77</v>
      </c>
      <c r="O20" s="13">
        <f t="shared" si="4"/>
        <v>1.9833769020443577</v>
      </c>
      <c r="P20" s="13">
        <f t="shared" si="5"/>
        <v>274.0878125357649</v>
      </c>
      <c r="Q20" s="17">
        <f t="shared" si="6"/>
        <v>1370.4390626788245</v>
      </c>
      <c r="R20" s="4"/>
    </row>
    <row r="21" spans="1:18" x14ac:dyDescent="0.25">
      <c r="A21" t="s">
        <v>11</v>
      </c>
      <c r="B21" s="16">
        <v>1000</v>
      </c>
      <c r="C21" s="1">
        <v>1983</v>
      </c>
      <c r="D21" s="1">
        <v>773.95</v>
      </c>
      <c r="E21" s="3">
        <f t="shared" si="2"/>
        <v>12.880754570708701</v>
      </c>
      <c r="F21" s="3">
        <f>(($D$53-D22)/D22)*B$19^1</f>
        <v>12.691044085222499</v>
      </c>
      <c r="G21" s="4">
        <f>(($D$53-$D23)/$D23)*B$19^2</f>
        <v>7.5667347005994605</v>
      </c>
      <c r="H21" s="4">
        <f>(($D$53-D24)/$D24)*B$19^3</f>
        <v>7.5254798708326067</v>
      </c>
      <c r="I21" s="7">
        <f>((D$53-D25)/D25)*B$19^4</f>
        <v>11.842689548812499</v>
      </c>
      <c r="J21" s="4">
        <f>((D$53-D26)/D26)*B$19^5</f>
        <v>9.0493569327993342</v>
      </c>
      <c r="K21" s="5">
        <f t="shared" si="3"/>
        <v>12.294727576048521</v>
      </c>
      <c r="L21" s="12"/>
      <c r="M21">
        <f t="shared" si="0"/>
        <v>1983</v>
      </c>
      <c r="N21">
        <f t="shared" si="1"/>
        <v>773.95</v>
      </c>
      <c r="O21" s="13">
        <f t="shared" si="4"/>
        <v>1.884180380127692</v>
      </c>
      <c r="P21" s="13">
        <f t="shared" si="5"/>
        <v>364.56535129995683</v>
      </c>
      <c r="Q21" s="17">
        <f t="shared" si="6"/>
        <v>1822.8267564997841</v>
      </c>
      <c r="R21" s="4"/>
    </row>
    <row r="22" spans="1:18" x14ac:dyDescent="0.25">
      <c r="A22" s="12"/>
      <c r="B22" s="12"/>
      <c r="C22" s="1">
        <v>1984</v>
      </c>
      <c r="D22" s="1">
        <v>820.91</v>
      </c>
      <c r="E22" s="3">
        <f t="shared" si="2"/>
        <v>12.086708652592856</v>
      </c>
      <c r="F22" s="3">
        <f>(($D$53-D23)/D23)*B$19^1</f>
        <v>7.2064140005709145</v>
      </c>
      <c r="G22" s="4">
        <f>(($D$53-$D24)/$D24)*B$19^2</f>
        <v>7.1671236865072441</v>
      </c>
      <c r="H22" s="4">
        <f>(($D$53-D25)/$D25)*B$19^3</f>
        <v>11.278751951250001</v>
      </c>
      <c r="I22" s="7">
        <f>((D$53-D26)/D26)*B$19^4</f>
        <v>8.6184351740946035</v>
      </c>
      <c r="J22" s="4">
        <f>((D$53-D27)/D27)*B$19^5</f>
        <v>6.3819709711958987</v>
      </c>
      <c r="K22" s="5">
        <f t="shared" si="3"/>
        <v>11.559487593928349</v>
      </c>
      <c r="L22" s="12"/>
      <c r="M22">
        <f t="shared" si="0"/>
        <v>1984</v>
      </c>
      <c r="N22">
        <f t="shared" si="1"/>
        <v>820.91</v>
      </c>
      <c r="O22" s="13">
        <f t="shared" si="4"/>
        <v>1.8803875062704347</v>
      </c>
      <c r="P22" s="13">
        <f t="shared" si="5"/>
        <v>385.90722694311563</v>
      </c>
      <c r="Q22" s="17">
        <f t="shared" si="6"/>
        <v>1929.5361347155781</v>
      </c>
      <c r="R22" s="4"/>
    </row>
    <row r="23" spans="1:18" x14ac:dyDescent="0.25">
      <c r="C23" s="1">
        <v>1985</v>
      </c>
      <c r="D23" s="2">
        <v>1366.23</v>
      </c>
      <c r="E23" s="3">
        <f t="shared" si="2"/>
        <v>6.8632514291151567</v>
      </c>
      <c r="F23" s="3">
        <f>(($D$53-D24)/D24)*B$19^1</f>
        <v>6.8258320823878513</v>
      </c>
      <c r="G23" s="4">
        <f>(($D$53-$D25)/$D25)*B$19^2</f>
        <v>10.741668525</v>
      </c>
      <c r="H23" s="4">
        <f>(($D$53-D26)/$D26)*B$19^3</f>
        <v>8.2080334991377182</v>
      </c>
      <c r="I23" s="7">
        <f>((D$53-D27)/D27)*B$19^4</f>
        <v>6.0780675916151408</v>
      </c>
      <c r="J23" s="4">
        <f>((D$53-D28)/D28)*B$19^5</f>
        <v>8.5297629285730903</v>
      </c>
      <c r="K23" s="5">
        <f t="shared" si="3"/>
        <v>7.1479467714606688</v>
      </c>
      <c r="L23" s="12"/>
      <c r="M23">
        <f t="shared" si="0"/>
        <v>1985</v>
      </c>
      <c r="N23">
        <f t="shared" si="1"/>
        <v>1366.23</v>
      </c>
      <c r="O23" s="13">
        <f t="shared" si="4"/>
        <v>1.7415775738972952</v>
      </c>
      <c r="P23" s="13">
        <f t="shared" si="5"/>
        <v>594.84888219642551</v>
      </c>
      <c r="Q23" s="17">
        <f t="shared" si="6"/>
        <v>2974.2444109821272</v>
      </c>
      <c r="R23" s="4"/>
    </row>
    <row r="24" spans="1:18" x14ac:dyDescent="0.25">
      <c r="C24" s="1">
        <v>1986</v>
      </c>
      <c r="D24" s="2">
        <v>1432.25</v>
      </c>
      <c r="E24" s="3">
        <f t="shared" si="2"/>
        <v>6.500792459417001</v>
      </c>
      <c r="F24" s="3">
        <f>(($D$53-D25)/D25)*B$19^1</f>
        <v>10.2301605</v>
      </c>
      <c r="G24" s="4">
        <f>(($D$53-$D26)/$D26)*B$19^2</f>
        <v>7.8171747610835398</v>
      </c>
      <c r="H24" s="4">
        <f>(($D$53-D27)/$D27)*B$19^3</f>
        <v>5.7886358015382298</v>
      </c>
      <c r="I24" s="7">
        <f>((D$53-D28)/D28)*B$19^4</f>
        <v>8.1235837414981802</v>
      </c>
      <c r="J24" s="4">
        <f>((D$53-D29)/D29)*B$19^5</f>
        <v>7.4127421188857765</v>
      </c>
      <c r="K24" s="5">
        <f t="shared" si="3"/>
        <v>6.7698784306426587</v>
      </c>
      <c r="L24" s="12"/>
      <c r="M24">
        <f t="shared" si="0"/>
        <v>1986</v>
      </c>
      <c r="N24">
        <f t="shared" si="1"/>
        <v>1432.25</v>
      </c>
      <c r="O24" s="13">
        <f t="shared" si="4"/>
        <v>1.7421348544014787</v>
      </c>
      <c r="P24" s="13">
        <f t="shared" si="5"/>
        <v>623.79316130412963</v>
      </c>
      <c r="Q24" s="17">
        <f t="shared" si="6"/>
        <v>3118.9658065206477</v>
      </c>
      <c r="R24" s="4"/>
    </row>
    <row r="25" spans="1:18" x14ac:dyDescent="0.25">
      <c r="C25" s="1">
        <v>1987</v>
      </c>
      <c r="D25" s="2">
        <v>1000</v>
      </c>
      <c r="E25" s="3">
        <f t="shared" si="2"/>
        <v>9.7430099999999999</v>
      </c>
      <c r="F25" s="3">
        <f>(($D$53-D26)/D26)*B$19^1</f>
        <v>7.4449283438890861</v>
      </c>
      <c r="G25" s="4">
        <f>(($D$53-$D27)/$D27)*B$19^2</f>
        <v>5.5129864776554562</v>
      </c>
      <c r="H25" s="4">
        <f>(($D$53-D28)/$D28)*B$19^3</f>
        <v>7.736746420474458</v>
      </c>
      <c r="I25" s="7">
        <f>((D$53-D29)/D29)*B$19^4</f>
        <v>7.0597543989388338</v>
      </c>
      <c r="J25" s="4">
        <f>((D$53-D30)/D30)*B$19^5</f>
        <v>7.5979332452752359</v>
      </c>
      <c r="K25" s="5">
        <f t="shared" si="3"/>
        <v>9.1096351719251221</v>
      </c>
      <c r="L25" s="12"/>
      <c r="M25">
        <f t="shared" si="0"/>
        <v>1987</v>
      </c>
      <c r="N25">
        <f t="shared" si="1"/>
        <v>1000</v>
      </c>
      <c r="O25" s="13">
        <f t="shared" si="4"/>
        <v>1.9176941390166518</v>
      </c>
      <c r="P25" s="13">
        <f t="shared" si="5"/>
        <v>479.42353475416297</v>
      </c>
      <c r="Q25" s="17">
        <f t="shared" si="6"/>
        <v>2397.1176737708147</v>
      </c>
      <c r="R25" s="4"/>
    </row>
    <row r="26" spans="1:18" x14ac:dyDescent="0.25">
      <c r="C26" s="1">
        <v>1988</v>
      </c>
      <c r="D26" s="2">
        <v>1327.87</v>
      </c>
      <c r="E26" s="3">
        <f t="shared" si="2"/>
        <v>7.0904079465610339</v>
      </c>
      <c r="F26" s="3">
        <f>(($D$53-D27)/D27)*B$19^1</f>
        <v>5.2504633120528155</v>
      </c>
      <c r="G26" s="4">
        <f>(($D$53-$D28)/$D28)*B$19^2</f>
        <v>7.3683299242613876</v>
      </c>
      <c r="H26" s="4">
        <f>(($D$53-D29)/$D29)*B$19^3</f>
        <v>6.7235756180369854</v>
      </c>
      <c r="I26" s="7">
        <f>((D$53-D30)/D30)*B$19^4</f>
        <v>7.2361269002621285</v>
      </c>
      <c r="J26" s="4">
        <f>((D$53-D31)/D31)*B$19^5</f>
        <v>4.7727000267640891</v>
      </c>
      <c r="K26" s="5">
        <f t="shared" si="3"/>
        <v>6.945977329116122</v>
      </c>
      <c r="L26" s="12"/>
      <c r="M26">
        <f t="shared" si="0"/>
        <v>1988</v>
      </c>
      <c r="N26">
        <f t="shared" si="1"/>
        <v>1327.87</v>
      </c>
      <c r="O26" s="13">
        <f t="shared" si="4"/>
        <v>1.8374348259199544</v>
      </c>
      <c r="P26" s="13">
        <f t="shared" si="5"/>
        <v>609.96864557358242</v>
      </c>
      <c r="Q26" s="17">
        <f t="shared" si="6"/>
        <v>3049.843227867912</v>
      </c>
      <c r="R26" s="4"/>
    </row>
    <row r="27" spans="1:18" x14ac:dyDescent="0.25">
      <c r="C27" s="1">
        <v>1989</v>
      </c>
      <c r="D27" s="2">
        <v>1790.37</v>
      </c>
      <c r="E27" s="3">
        <f t="shared" si="2"/>
        <v>5.0004412495741102</v>
      </c>
      <c r="F27" s="3">
        <f>(($D$53-D28)/D28)*B$19^1</f>
        <v>7.0174570707251318</v>
      </c>
      <c r="G27" s="4">
        <f>(($D$53-$D29)/$D29)*B$19^2</f>
        <v>6.4034053505114139</v>
      </c>
      <c r="H27" s="4">
        <f>(($D$53-D30)/$D30)*B$19^3</f>
        <v>6.8915494288210759</v>
      </c>
      <c r="I27" s="7">
        <f>((D$53-D31)/D31)*B$19^4</f>
        <v>4.54542859691818</v>
      </c>
      <c r="J27" s="4">
        <f>((D$53-D32)/D32)*B$19^5</f>
        <v>5.2324223978305486</v>
      </c>
      <c r="K27" s="5">
        <f t="shared" si="3"/>
        <v>5.1661648201663732</v>
      </c>
      <c r="L27" s="12"/>
      <c r="M27">
        <f t="shared" si="0"/>
        <v>1989</v>
      </c>
      <c r="N27">
        <f t="shared" si="1"/>
        <v>1790.37</v>
      </c>
      <c r="O27" s="13">
        <f t="shared" si="4"/>
        <v>1.7561309749982721</v>
      </c>
      <c r="P27" s="13">
        <f t="shared" si="5"/>
        <v>786.03105342691401</v>
      </c>
      <c r="Q27" s="17">
        <f t="shared" si="6"/>
        <v>3930.1552671345698</v>
      </c>
      <c r="R27" s="4"/>
    </row>
    <row r="28" spans="1:18" x14ac:dyDescent="0.25">
      <c r="C28" s="1">
        <v>1990</v>
      </c>
      <c r="D28" s="2">
        <v>1398.23</v>
      </c>
      <c r="E28" s="3">
        <f t="shared" si="2"/>
        <v>6.6832924483096487</v>
      </c>
      <c r="F28" s="3">
        <f>(($D$53-D29)/D29)*B$19^1</f>
        <v>6.0984812862013467</v>
      </c>
      <c r="G28" s="4">
        <f>(($D$53-$D30)/$D30)*B$19^2</f>
        <v>6.5633804084010237</v>
      </c>
      <c r="H28" s="4">
        <f>(($D$53-D31)/$D31)*B$19^3</f>
        <v>4.3289796161125524</v>
      </c>
      <c r="I28" s="7">
        <f>((D$53-D32)/D32)*B$19^4</f>
        <v>4.9832594265052839</v>
      </c>
      <c r="J28" s="4">
        <f>((D$53-D33)/D33)*B$19^5</f>
        <v>4.8070527715165081</v>
      </c>
      <c r="K28" s="5">
        <f t="shared" si="3"/>
        <v>6.3865913391740659</v>
      </c>
      <c r="L28" s="12"/>
      <c r="M28">
        <f t="shared" si="0"/>
        <v>1990</v>
      </c>
      <c r="N28">
        <f t="shared" si="1"/>
        <v>1398.23</v>
      </c>
      <c r="O28" s="13">
        <f t="shared" si="4"/>
        <v>1.8771204275520299</v>
      </c>
      <c r="P28" s="13">
        <f t="shared" si="5"/>
        <v>656.16152385401881</v>
      </c>
      <c r="Q28" s="17">
        <f t="shared" si="6"/>
        <v>3280.8076192700937</v>
      </c>
      <c r="R28" s="4"/>
    </row>
    <row r="29" spans="1:18" x14ac:dyDescent="0.25">
      <c r="C29" s="1">
        <v>1991</v>
      </c>
      <c r="D29" s="2">
        <v>1577.98</v>
      </c>
      <c r="E29" s="3">
        <f t="shared" si="2"/>
        <v>5.808077415429854</v>
      </c>
      <c r="F29" s="3">
        <f>(($D$53-D30)/D30)*B$19^1</f>
        <v>6.2508384841914513</v>
      </c>
      <c r="G29" s="4">
        <f>(($D$53-$D31)/$D31)*B$19^2</f>
        <v>4.1228377296310024</v>
      </c>
      <c r="H29" s="4">
        <f>(($D$53-D32)/$D32)*B$19^3</f>
        <v>4.7459613585764613</v>
      </c>
      <c r="I29" s="7">
        <f>((D$53-D33)/D33)*B$19^4</f>
        <v>4.5781454966823878</v>
      </c>
      <c r="J29" s="4">
        <f>((D$53-D34)/D34)*B$19^5</f>
        <v>3.4701971488719798</v>
      </c>
      <c r="K29" s="5">
        <f t="shared" si="3"/>
        <v>5.6375783842925635</v>
      </c>
      <c r="L29" s="12"/>
      <c r="M29">
        <f t="shared" si="0"/>
        <v>1991</v>
      </c>
      <c r="N29">
        <f t="shared" si="1"/>
        <v>1577.98</v>
      </c>
      <c r="O29" s="13">
        <f t="shared" si="4"/>
        <v>1.850988272254539</v>
      </c>
      <c r="P29" s="13">
        <f t="shared" si="5"/>
        <v>730.20561846305441</v>
      </c>
      <c r="Q29" s="17">
        <f t="shared" si="6"/>
        <v>3651.0280923152718</v>
      </c>
      <c r="R29" s="4"/>
    </row>
    <row r="30" spans="1:18" x14ac:dyDescent="0.25">
      <c r="C30" s="1">
        <v>1992</v>
      </c>
      <c r="D30" s="2">
        <v>1545.05</v>
      </c>
      <c r="E30" s="3">
        <f t="shared" si="2"/>
        <v>5.9531795087537631</v>
      </c>
      <c r="F30" s="3">
        <f>(($D$53-D31)/D31)*B$19^1</f>
        <v>3.9265121234580977</v>
      </c>
      <c r="G30" s="4">
        <f>(($D$53-$D32)/$D32)*B$19^2</f>
        <v>4.5199631986442483</v>
      </c>
      <c r="H30" s="4">
        <f>(($D$53-D33)/$D33)*B$19^3</f>
        <v>4.3601385682689413</v>
      </c>
      <c r="I30" s="7">
        <f>((D$53-D34)/D34)*B$19^4</f>
        <v>3.3049496655923614</v>
      </c>
      <c r="J30" s="4">
        <f>((D$53-D35)/D35)*B$19^5</f>
        <v>1.9500962647657836</v>
      </c>
      <c r="K30" s="5">
        <f t="shared" si="3"/>
        <v>5.6823148897988522</v>
      </c>
      <c r="L30" s="12"/>
      <c r="M30">
        <f t="shared" si="0"/>
        <v>1992</v>
      </c>
      <c r="N30">
        <f t="shared" si="1"/>
        <v>1545.05</v>
      </c>
      <c r="O30" s="13">
        <f t="shared" si="4"/>
        <v>1.8777827666072078</v>
      </c>
      <c r="P30" s="13">
        <f t="shared" si="5"/>
        <v>725.31706588661655</v>
      </c>
      <c r="Q30" s="17">
        <f t="shared" si="6"/>
        <v>3626.5853294330827</v>
      </c>
      <c r="R30" s="4"/>
    </row>
    <row r="31" spans="1:18" x14ac:dyDescent="0.25">
      <c r="C31" s="1">
        <v>1993</v>
      </c>
      <c r="D31" s="2">
        <v>2266.6799999999998</v>
      </c>
      <c r="E31" s="3">
        <f t="shared" si="2"/>
        <v>3.7395353556743784</v>
      </c>
      <c r="F31" s="3">
        <f>(($D$53-D32)/D32)*B$19^1</f>
        <v>4.3047268558516656</v>
      </c>
      <c r="G31" s="4">
        <f>(($D$53-$D33)/$D33)*B$19^2</f>
        <v>4.1525129221608958</v>
      </c>
      <c r="H31" s="4">
        <f>(($D$53-D34)/$D34)*B$19^3</f>
        <v>3.1475711100879638</v>
      </c>
      <c r="I31" s="7">
        <f>((D$53-D35)/D35)*B$19^4</f>
        <v>1.8572345378721746</v>
      </c>
      <c r="J31" s="4">
        <f>((D$53-D36)/D36)*B$19^5</f>
        <v>1.4646293998106406</v>
      </c>
      <c r="K31" s="5">
        <f t="shared" si="3"/>
        <v>3.8294924163943507</v>
      </c>
      <c r="L31" s="12"/>
      <c r="M31">
        <f t="shared" si="0"/>
        <v>1993</v>
      </c>
      <c r="N31">
        <f t="shared" si="1"/>
        <v>2266.6799999999998</v>
      </c>
      <c r="O31" s="13">
        <f t="shared" si="4"/>
        <v>1.7710186036296867</v>
      </c>
      <c r="P31" s="13">
        <f t="shared" si="5"/>
        <v>1003.5831121188345</v>
      </c>
      <c r="Q31" s="17">
        <f t="shared" si="6"/>
        <v>5017.9155605941723</v>
      </c>
      <c r="R31" s="4"/>
    </row>
    <row r="32" spans="1:18" x14ac:dyDescent="0.25">
      <c r="C32" s="1">
        <v>1994</v>
      </c>
      <c r="D32" s="2">
        <v>2106.58</v>
      </c>
      <c r="E32" s="3">
        <f t="shared" si="2"/>
        <v>4.0997398627158717</v>
      </c>
      <c r="F32" s="3">
        <f>(($D$53-D33)/D33)*B$19^1</f>
        <v>3.9547742115818059</v>
      </c>
      <c r="G32" s="4">
        <f>(($D$53-$D34)/$D34)*B$19^2</f>
        <v>2.9976867715123463</v>
      </c>
      <c r="H32" s="4">
        <f>(($D$53-D35)/$D35)*B$19^3</f>
        <v>1.7687947979734999</v>
      </c>
      <c r="I32" s="7">
        <f>((D$53-D36)/D36)*B$19^4</f>
        <v>1.3948851426768003</v>
      </c>
      <c r="J32" s="4">
        <f>((D$53-D37)/D37)*B$19^5</f>
        <v>0.69423147528784634</v>
      </c>
      <c r="K32" s="5">
        <f t="shared" si="3"/>
        <v>4.0650451255683686</v>
      </c>
      <c r="L32" s="12"/>
      <c r="M32">
        <f t="shared" si="0"/>
        <v>1994</v>
      </c>
      <c r="N32">
        <f t="shared" si="1"/>
        <v>2106.58</v>
      </c>
      <c r="O32" s="13">
        <f t="shared" si="4"/>
        <v>1.8169942324560195</v>
      </c>
      <c r="P32" s="13">
        <f t="shared" si="5"/>
        <v>956.91092755180034</v>
      </c>
      <c r="Q32" s="17">
        <f t="shared" si="6"/>
        <v>4784.5546377590017</v>
      </c>
      <c r="R32" s="4"/>
    </row>
    <row r="33" spans="3:18" x14ac:dyDescent="0.25">
      <c r="C33" s="1">
        <v>1995</v>
      </c>
      <c r="D33" s="2">
        <v>2253.88</v>
      </c>
      <c r="E33" s="3">
        <f t="shared" si="2"/>
        <v>3.7664516300779103</v>
      </c>
      <c r="F33" s="3">
        <f>(($D$53-D34)/D34)*B$19^1</f>
        <v>2.8549397823927105</v>
      </c>
      <c r="G33" s="4">
        <f>(($D$53-$D35)/$D35)*B$19^2</f>
        <v>1.684566474260476</v>
      </c>
      <c r="H33" s="4">
        <f>(($D$53-D36)/$D36)*B$19^3</f>
        <v>1.328462040644572</v>
      </c>
      <c r="I33" s="7">
        <f>((D$53-D37)/D37)*B$19^4</f>
        <v>0.66117283360747259</v>
      </c>
      <c r="J33" s="4">
        <f>((D$53-D38)/D38)*B$19^5</f>
        <v>0.85488672229704654</v>
      </c>
      <c r="K33" s="5">
        <f t="shared" si="3"/>
        <v>3.7517213248998553</v>
      </c>
      <c r="L33" s="12"/>
      <c r="M33">
        <f t="shared" si="0"/>
        <v>1995</v>
      </c>
      <c r="N33">
        <f t="shared" si="1"/>
        <v>2253.88</v>
      </c>
      <c r="O33" s="13">
        <f t="shared" si="4"/>
        <v>1.810227140602823</v>
      </c>
      <c r="P33" s="13">
        <f t="shared" si="5"/>
        <v>1020.0086869154728</v>
      </c>
      <c r="Q33" s="17">
        <f t="shared" si="6"/>
        <v>5100.0434345773638</v>
      </c>
      <c r="R33" s="4"/>
    </row>
    <row r="34" spans="3:18" x14ac:dyDescent="0.25">
      <c r="C34" s="1">
        <v>1996</v>
      </c>
      <c r="D34" s="2">
        <v>2888.69</v>
      </c>
      <c r="E34" s="3">
        <f t="shared" si="2"/>
        <v>2.7189902689454386</v>
      </c>
      <c r="F34" s="3">
        <f>(($D$53-D35)/D35)*B$19^1</f>
        <v>1.6043490231052151</v>
      </c>
      <c r="G34" s="4">
        <f>(($D$53-$D36)/$D36)*B$19^2</f>
        <v>1.2652019434710209</v>
      </c>
      <c r="H34" s="4">
        <f>(($D$53-D37)/$D37)*B$19^3</f>
        <v>0.62968841295949785</v>
      </c>
      <c r="I34" s="7">
        <f>((D$53-D38)/D38)*B$19^4</f>
        <v>0.81417783075909189</v>
      </c>
      <c r="J34" s="4">
        <f>((D$53-D39)/D39)*B$19^5</f>
        <v>1.380857948120555</v>
      </c>
      <c r="K34" s="5">
        <f t="shared" si="3"/>
        <v>2.8465457619813188</v>
      </c>
      <c r="L34" s="12"/>
      <c r="M34">
        <f t="shared" si="0"/>
        <v>1996</v>
      </c>
      <c r="N34">
        <f t="shared" si="1"/>
        <v>2888.69</v>
      </c>
      <c r="O34" s="13">
        <f t="shared" si="4"/>
        <v>1.7447892740444191</v>
      </c>
      <c r="P34" s="13">
        <f t="shared" si="5"/>
        <v>1260.0388320098432</v>
      </c>
      <c r="Q34" s="17">
        <f t="shared" si="6"/>
        <v>6300.1941600492155</v>
      </c>
      <c r="R34" s="4"/>
    </row>
    <row r="35" spans="3:18" x14ac:dyDescent="0.25">
      <c r="C35" s="1">
        <v>1997</v>
      </c>
      <c r="D35" s="2">
        <v>4249.6899999999996</v>
      </c>
      <c r="E35" s="3">
        <f t="shared" si="2"/>
        <v>1.5279514505763954</v>
      </c>
      <c r="F35" s="3">
        <f>(($D$53-D36)/D36)*B$19^1</f>
        <v>1.2049542318771627</v>
      </c>
      <c r="G35" s="4">
        <f>(($D$53-$D37)/$D37)*B$19^2</f>
        <v>0.59970325043761685</v>
      </c>
      <c r="H35" s="4">
        <f>(($D$53-D38)/$D38)*B$19^3</f>
        <v>0.7754074578658019</v>
      </c>
      <c r="I35" s="7">
        <f>((D$53-D39)/D39)*B$19^4</f>
        <v>1.3151028077338618</v>
      </c>
      <c r="J35" s="4">
        <f>((D$53-D40)/D40)*B$19^5</f>
        <v>3.4637320544344594</v>
      </c>
      <c r="K35" s="5">
        <f t="shared" si="3"/>
        <v>1.7734480690465775</v>
      </c>
      <c r="L35" s="12"/>
      <c r="M35">
        <f t="shared" si="0"/>
        <v>1997</v>
      </c>
      <c r="N35">
        <f t="shared" si="1"/>
        <v>4249.6899999999996</v>
      </c>
      <c r="O35" s="13">
        <f t="shared" si="4"/>
        <v>1.6448925551979865</v>
      </c>
      <c r="P35" s="13">
        <f t="shared" si="5"/>
        <v>1747.5708607248325</v>
      </c>
      <c r="Q35" s="17">
        <f t="shared" si="6"/>
        <v>8737.8543036241626</v>
      </c>
      <c r="R35" s="4"/>
    </row>
    <row r="36" spans="3:18" x14ac:dyDescent="0.25">
      <c r="C36" s="1">
        <v>1998</v>
      </c>
      <c r="D36" s="2">
        <v>5002.3900000000003</v>
      </c>
      <c r="E36" s="3">
        <f t="shared" si="2"/>
        <v>1.1475754589306311</v>
      </c>
      <c r="F36" s="3">
        <f>(($D$53-D37)/D37)*B$19^1</f>
        <v>0.57114595279773039</v>
      </c>
      <c r="G36" s="4">
        <f>(($D$53-$D38)/$D38)*B$19^2</f>
        <v>0.73848329320552553</v>
      </c>
      <c r="H36" s="4">
        <f>(($D$53-D39)/$D39)*B$19^3</f>
        <v>1.2524788645084399</v>
      </c>
      <c r="I36" s="7">
        <f>((D$53-D40)/D40)*B$19^4</f>
        <v>3.2987924327947229</v>
      </c>
      <c r="J36" s="4">
        <f>((D$53-D41)/D41)*B$19^5</f>
        <v>2.1816130971740426</v>
      </c>
      <c r="K36" s="5">
        <f t="shared" si="3"/>
        <v>1.4081444910548835</v>
      </c>
      <c r="L36" s="12"/>
      <c r="M36">
        <f t="shared" si="0"/>
        <v>1998</v>
      </c>
      <c r="N36">
        <f t="shared" si="1"/>
        <v>5002.3900000000003</v>
      </c>
      <c r="O36" s="13">
        <f t="shared" si="4"/>
        <v>1.6093656788787649</v>
      </c>
      <c r="P36" s="13">
        <f t="shared" si="5"/>
        <v>2012.6686945915862</v>
      </c>
      <c r="Q36" s="17">
        <f t="shared" si="6"/>
        <v>10063.343472957931</v>
      </c>
      <c r="R36" s="4"/>
    </row>
    <row r="37" spans="3:18" x14ac:dyDescent="0.25">
      <c r="C37" s="1">
        <v>1999</v>
      </c>
      <c r="D37" s="2">
        <v>6958.14</v>
      </c>
      <c r="E37" s="3">
        <f t="shared" si="2"/>
        <v>0.54394852647402891</v>
      </c>
      <c r="F37" s="3">
        <f>(($D$53-D38)/D38)*B$19^1</f>
        <v>0.70331742210050052</v>
      </c>
      <c r="G37" s="4">
        <f>(($D$53-$D39)/$D39)*B$19^2</f>
        <v>1.1928370138175617</v>
      </c>
      <c r="H37" s="4">
        <f>(($D$53-D40)/$D40)*B$19^3</f>
        <v>3.1417070788521175</v>
      </c>
      <c r="I37" s="7">
        <f>((D$53-D41)/D41)*B$19^4</f>
        <v>2.0777267592133737</v>
      </c>
      <c r="J37" s="4">
        <f>((D$53-D42)/D42)*B$19^5</f>
        <v>1.945252240612988</v>
      </c>
      <c r="K37" s="5">
        <f t="shared" si="3"/>
        <v>0.82053084709524926</v>
      </c>
      <c r="L37" s="12"/>
      <c r="M37">
        <f t="shared" si="0"/>
        <v>1999</v>
      </c>
      <c r="N37">
        <f t="shared" si="1"/>
        <v>6958.14</v>
      </c>
      <c r="O37" s="13">
        <f t="shared" si="4"/>
        <v>1.530465766328893</v>
      </c>
      <c r="P37" s="13">
        <f t="shared" si="5"/>
        <v>2662.2987668309311</v>
      </c>
      <c r="Q37" s="17">
        <f t="shared" si="6"/>
        <v>13311.493834154655</v>
      </c>
      <c r="R37" s="4"/>
    </row>
    <row r="38" spans="3:18" x14ac:dyDescent="0.25">
      <c r="C38" s="1">
        <v>2000</v>
      </c>
      <c r="D38" s="2">
        <v>6433.61</v>
      </c>
      <c r="E38" s="3">
        <f t="shared" si="2"/>
        <v>0.66982611628619093</v>
      </c>
      <c r="F38" s="3">
        <f>(($D$53-D39)/D39)*B$19^1</f>
        <v>1.1360352512548206</v>
      </c>
      <c r="G38" s="4">
        <f>(($D$53-$D40)/$D40)*B$19^2</f>
        <v>2.9921019798591595</v>
      </c>
      <c r="H38" s="4">
        <f>(($D$53-D41)/$D41)*B$19^3</f>
        <v>1.9787873897270227</v>
      </c>
      <c r="I38" s="7">
        <f>((D$53-D42)/D42)*B$19^4</f>
        <v>1.8526211815361788</v>
      </c>
      <c r="J38" s="4">
        <f>((D$53-D43)/D43)*B$19^5</f>
        <v>1.2589341240152796</v>
      </c>
      <c r="K38" s="5">
        <f t="shared" si="3"/>
        <v>0.91696758410481938</v>
      </c>
      <c r="L38" s="12"/>
      <c r="M38">
        <f t="shared" si="0"/>
        <v>2000</v>
      </c>
      <c r="N38">
        <f t="shared" si="1"/>
        <v>6433.61</v>
      </c>
      <c r="O38" s="13">
        <f t="shared" si="4"/>
        <v>1.5719738764499194</v>
      </c>
      <c r="P38" s="13">
        <f t="shared" si="5"/>
        <v>2528.3667128167417</v>
      </c>
      <c r="Q38" s="17">
        <f t="shared" si="6"/>
        <v>12641.833564083707</v>
      </c>
      <c r="R38" s="4"/>
    </row>
    <row r="39" spans="3:18" x14ac:dyDescent="0.25">
      <c r="C39" s="1">
        <v>2001</v>
      </c>
      <c r="D39" s="2">
        <v>5160.1000000000004</v>
      </c>
      <c r="E39" s="3">
        <f t="shared" si="2"/>
        <v>1.0819383345284006</v>
      </c>
      <c r="F39" s="3">
        <f>(($D$53-D40)/D40)*B$19^1</f>
        <v>2.8496209331991995</v>
      </c>
      <c r="G39" s="4">
        <f>(($D$53-$D41)/$D41)*B$19^2</f>
        <v>1.8845594187876404</v>
      </c>
      <c r="H39" s="4">
        <f>(($D$53-D42)/$D42)*B$19^3</f>
        <v>1.7644011252725516</v>
      </c>
      <c r="I39" s="7">
        <f>((D$53-D43)/D43)*B$19^4</f>
        <v>1.1989848800145517</v>
      </c>
      <c r="J39" s="4">
        <f>((D$53-D44)/D44)*B$19^5</f>
        <v>0.80212860296405386</v>
      </c>
      <c r="K39" s="5">
        <f t="shared" si="3"/>
        <v>1.2509054514929283</v>
      </c>
      <c r="L39" s="12"/>
      <c r="M39">
        <f t="shared" si="0"/>
        <v>2001</v>
      </c>
      <c r="N39">
        <f t="shared" si="1"/>
        <v>5160.1000000000004</v>
      </c>
      <c r="O39" s="13">
        <f t="shared" si="4"/>
        <v>1.6691657058315625</v>
      </c>
      <c r="P39" s="13">
        <f t="shared" si="5"/>
        <v>2153.2654896653617</v>
      </c>
      <c r="Q39" s="17">
        <f t="shared" si="6"/>
        <v>10766.327448326809</v>
      </c>
      <c r="R39" s="4"/>
    </row>
    <row r="40" spans="3:18" x14ac:dyDescent="0.25">
      <c r="C40" s="1">
        <v>2002</v>
      </c>
      <c r="D40" s="2">
        <v>2892.63</v>
      </c>
      <c r="E40" s="3">
        <f t="shared" si="2"/>
        <v>2.7139246982849516</v>
      </c>
      <c r="F40" s="3">
        <f>(($D$53-D41)/D41)*B$19^1</f>
        <v>1.7948184940834673</v>
      </c>
      <c r="G40" s="4">
        <f>(($D$53-$D42)/$D42)*B$19^2</f>
        <v>1.6803820240690965</v>
      </c>
      <c r="H40" s="4">
        <f>(($D$53-D43)/$D43)*B$19^3</f>
        <v>1.1418903619186209</v>
      </c>
      <c r="I40" s="7">
        <f>((D$53-D44)/D44)*B$19^4</f>
        <v>0.7639320028229083</v>
      </c>
      <c r="J40" s="4">
        <f>((D$53-D45)/D45)*B$19^5</f>
        <v>0.4233046183820186</v>
      </c>
      <c r="K40" s="5">
        <f t="shared" si="3"/>
        <v>2.4184335754802579</v>
      </c>
      <c r="L40" s="12"/>
      <c r="M40">
        <f t="shared" si="0"/>
        <v>2002</v>
      </c>
      <c r="N40">
        <f t="shared" si="1"/>
        <v>2892.63</v>
      </c>
      <c r="O40" s="13">
        <f t="shared" si="4"/>
        <v>1.9606261595318262</v>
      </c>
      <c r="P40" s="13">
        <f t="shared" si="5"/>
        <v>1417.8415119616366</v>
      </c>
      <c r="Q40" s="17">
        <f t="shared" si="6"/>
        <v>7089.2075598081829</v>
      </c>
      <c r="R40" s="4"/>
    </row>
    <row r="41" spans="3:18" x14ac:dyDescent="0.25">
      <c r="C41" s="1">
        <v>2003</v>
      </c>
      <c r="D41" s="2">
        <v>3965.16</v>
      </c>
      <c r="E41" s="3">
        <f t="shared" si="2"/>
        <v>1.7093509467461592</v>
      </c>
      <c r="F41" s="3">
        <f>(($D$53-D42)/D42)*B$19^1</f>
        <v>1.6003638324467586</v>
      </c>
      <c r="G41" s="4">
        <f>(($D$53-$D43)/$D43)*B$19^2</f>
        <v>1.0875146303986865</v>
      </c>
      <c r="H41" s="4">
        <f>(($D$53-D44)/$D44)*B$19^3</f>
        <v>0.72755428840276992</v>
      </c>
      <c r="I41" s="7">
        <f>((D$53-D45)/D45)*B$19^4</f>
        <v>0.40314725560192244</v>
      </c>
      <c r="J41" s="4">
        <f>((D$53-D46)/D46)*B$19^5</f>
        <v>1.5741416192290605</v>
      </c>
      <c r="K41" s="5">
        <f t="shared" si="3"/>
        <v>1.6162332133653725</v>
      </c>
      <c r="L41" s="12"/>
      <c r="M41">
        <f t="shared" si="0"/>
        <v>2003</v>
      </c>
      <c r="N41">
        <f t="shared" si="1"/>
        <v>3965.16</v>
      </c>
      <c r="O41" s="13">
        <f t="shared" si="4"/>
        <v>1.8688638058063602</v>
      </c>
      <c r="P41" s="13">
        <f t="shared" si="5"/>
        <v>1852.5860020577868</v>
      </c>
      <c r="Q41" s="17">
        <f t="shared" si="6"/>
        <v>9262.9300102889338</v>
      </c>
      <c r="R41" s="4"/>
    </row>
    <row r="42" spans="3:18" x14ac:dyDescent="0.25">
      <c r="C42" s="1">
        <v>2004</v>
      </c>
      <c r="D42" s="2">
        <v>4256.08</v>
      </c>
      <c r="E42" s="3">
        <f t="shared" si="2"/>
        <v>1.5241560309016748</v>
      </c>
      <c r="F42" s="3">
        <f>(($D$53-D43)/D43)*B$19^1</f>
        <v>1.0357282194273205</v>
      </c>
      <c r="G42" s="4">
        <f>(($D$53-$D44)/$D44)*B$19^2</f>
        <v>0.69290884609787606</v>
      </c>
      <c r="H42" s="4">
        <f>(($D$53-D45)/$D45)*B$19^3</f>
        <v>0.38394976723992619</v>
      </c>
      <c r="I42" s="7">
        <f>((D$53-D46)/D46)*B$19^4</f>
        <v>1.499182494503867</v>
      </c>
      <c r="J42" s="4">
        <f>((D$53-D47)/D47)*B$19^5</f>
        <v>1.0252319405966583</v>
      </c>
      <c r="K42" s="5">
        <f t="shared" si="3"/>
        <v>1.4480629523330526</v>
      </c>
      <c r="L42" s="12"/>
      <c r="M42">
        <f t="shared" si="0"/>
        <v>2004</v>
      </c>
      <c r="N42">
        <f t="shared" si="1"/>
        <v>4256.08</v>
      </c>
      <c r="O42" s="13">
        <f t="shared" si="4"/>
        <v>1.8607261458951916</v>
      </c>
      <c r="P42" s="13">
        <f t="shared" si="5"/>
        <v>1979.849833755402</v>
      </c>
      <c r="Q42" s="17">
        <f t="shared" si="6"/>
        <v>9899.2491687770089</v>
      </c>
      <c r="R42" s="4"/>
    </row>
    <row r="43" spans="3:18" x14ac:dyDescent="0.25">
      <c r="C43" s="1">
        <v>2005</v>
      </c>
      <c r="D43" s="2">
        <v>5408.26</v>
      </c>
      <c r="E43" s="3">
        <f t="shared" si="2"/>
        <v>0.98640782802601945</v>
      </c>
      <c r="F43" s="3">
        <f>(($D$53-D44)/D44)*B$19^1</f>
        <v>0.65991318675988198</v>
      </c>
      <c r="G43" s="4">
        <f>(($D$53-$D45)/$D45)*B$19^2</f>
        <v>0.36566644499040585</v>
      </c>
      <c r="H43" s="4">
        <f>(($D$53-D46)/$D46)*B$19^3</f>
        <v>1.4277928519084448</v>
      </c>
      <c r="I43" s="7">
        <f>((D$53-D47)/D47)*B$19^4</f>
        <v>0.97641137199681738</v>
      </c>
      <c r="J43" s="4">
        <f>((D$53-D48)/D48)*B$19^5</f>
        <v>0.70675702752328939</v>
      </c>
      <c r="K43" s="5">
        <f t="shared" si="3"/>
        <v>0.99585895855141904</v>
      </c>
      <c r="L43" s="12"/>
      <c r="M43">
        <f t="shared" si="0"/>
        <v>2005</v>
      </c>
      <c r="N43">
        <f t="shared" si="1"/>
        <v>5408.26</v>
      </c>
      <c r="O43" s="13">
        <f t="shared" si="4"/>
        <v>1.7960871868205006</v>
      </c>
      <c r="P43" s="13">
        <f t="shared" si="5"/>
        <v>2428.4266222484603</v>
      </c>
      <c r="Q43" s="17">
        <f t="shared" si="6"/>
        <v>12142.133111242301</v>
      </c>
      <c r="R43" s="4"/>
    </row>
    <row r="44" spans="3:18" x14ac:dyDescent="0.25">
      <c r="C44" s="1">
        <v>2006</v>
      </c>
      <c r="D44" s="2">
        <v>6596.92</v>
      </c>
      <c r="E44" s="3">
        <f t="shared" si="2"/>
        <v>0.62848874929512566</v>
      </c>
      <c r="F44" s="3">
        <f>(($D$53-D45)/D45)*B$19^1</f>
        <v>0.34825375713371987</v>
      </c>
      <c r="G44" s="4">
        <f>(($D$53-$D46)/$D46)*B$19^2</f>
        <v>1.3598027161032809</v>
      </c>
      <c r="H44" s="4">
        <f>(($D$53-D47)/$D47)*B$19^3</f>
        <v>0.92991559237792132</v>
      </c>
      <c r="I44" s="7">
        <f>((D$53-D48)/D48)*B$19^4</f>
        <v>0.67310193097456128</v>
      </c>
      <c r="J44" s="4">
        <f>((D$53-D49)/D49)*B$19^5</f>
        <v>1.0482847295567828</v>
      </c>
      <c r="K44" s="5">
        <f t="shared" si="3"/>
        <v>0.68309195797465605</v>
      </c>
      <c r="L44" s="12"/>
      <c r="M44">
        <f t="shared" si="0"/>
        <v>2006</v>
      </c>
      <c r="N44">
        <f t="shared" si="1"/>
        <v>6596.92</v>
      </c>
      <c r="O44" s="13">
        <f t="shared" si="4"/>
        <v>1.7460865298158268</v>
      </c>
      <c r="P44" s="13">
        <f t="shared" si="5"/>
        <v>2879.6982875681565</v>
      </c>
      <c r="Q44" s="17">
        <f t="shared" si="6"/>
        <v>14398.491437840781</v>
      </c>
      <c r="R44" s="4"/>
    </row>
    <row r="45" spans="3:18" x14ac:dyDescent="0.25">
      <c r="C45" s="1">
        <v>2007</v>
      </c>
      <c r="D45" s="2">
        <v>8067.32</v>
      </c>
      <c r="E45" s="3">
        <f t="shared" si="2"/>
        <v>0.331670244889257</v>
      </c>
      <c r="F45" s="3">
        <f>(($D$53-D46)/D46)*B$19^1</f>
        <v>1.2950502058126483</v>
      </c>
      <c r="G45" s="4">
        <f>(($D$53-$D47)/$D47)*B$19^2</f>
        <v>0.88563389750278221</v>
      </c>
      <c r="H45" s="4">
        <f>(($D$53-D48)/$D48)*B$19^3</f>
        <v>0.64104945807101077</v>
      </c>
      <c r="I45" s="7">
        <f>((D$53-D49)/D49)*B$19^4</f>
        <v>0.99836640910169783</v>
      </c>
      <c r="J45" s="4">
        <f>((D$53-D50)/D50)*B$19^5</f>
        <v>0.5248749190719012</v>
      </c>
      <c r="K45" s="5">
        <f t="shared" si="3"/>
        <v>0.41637028890645855</v>
      </c>
      <c r="L45" s="12"/>
      <c r="M45">
        <f t="shared" si="0"/>
        <v>2007</v>
      </c>
      <c r="N45">
        <f t="shared" si="1"/>
        <v>8067.32</v>
      </c>
      <c r="O45" s="13">
        <f t="shared" si="4"/>
        <v>1.6967143473332289</v>
      </c>
      <c r="P45" s="13">
        <f t="shared" si="5"/>
        <v>3421.9843971320765</v>
      </c>
      <c r="Q45" s="17">
        <f t="shared" si="6"/>
        <v>17109.921985660381</v>
      </c>
      <c r="R45" s="4"/>
    </row>
    <row r="46" spans="3:18" x14ac:dyDescent="0.25">
      <c r="C46" s="1">
        <v>2008</v>
      </c>
      <c r="D46" s="2">
        <v>4810.2</v>
      </c>
      <c r="E46" s="3">
        <f t="shared" si="2"/>
        <v>1.2333811483929984</v>
      </c>
      <c r="F46" s="3">
        <f>(($D$53-D47)/D47)*B$19^1</f>
        <v>0.84346085476455446</v>
      </c>
      <c r="G46" s="4">
        <f>(($D$53-$D48)/$D48)*B$19^2</f>
        <v>0.61052329340096256</v>
      </c>
      <c r="H46" s="4">
        <f>(($D$53-D49)/$D49)*B$19^3</f>
        <v>0.95082515152542657</v>
      </c>
      <c r="I46" s="7">
        <f>((D$53-D50)/D50)*B$19^4</f>
        <v>0.49988087530657255</v>
      </c>
      <c r="J46" s="4">
        <f>((D$53-D51)/D51)*B$19^5</f>
        <v>0.15911164581656145</v>
      </c>
      <c r="K46" s="5">
        <f t="shared" si="3"/>
        <v>1.0616563758256869</v>
      </c>
      <c r="L46" s="12"/>
      <c r="M46">
        <f t="shared" si="0"/>
        <v>2008</v>
      </c>
      <c r="N46">
        <f t="shared" si="1"/>
        <v>4810.2</v>
      </c>
      <c r="O46" s="13">
        <f t="shared" si="4"/>
        <v>1.9549488953525389</v>
      </c>
      <c r="P46" s="13">
        <f t="shared" si="5"/>
        <v>2350.9237941061956</v>
      </c>
      <c r="Q46" s="17">
        <f t="shared" si="6"/>
        <v>11754.618970530977</v>
      </c>
      <c r="R46" s="4"/>
    </row>
    <row r="47" spans="3:18" x14ac:dyDescent="0.25">
      <c r="C47" s="1">
        <v>2009</v>
      </c>
      <c r="D47" s="2">
        <v>5957.43</v>
      </c>
      <c r="E47" s="3">
        <f t="shared" si="2"/>
        <v>0.80329605215671851</v>
      </c>
      <c r="F47" s="3">
        <f>(($D$53-D48)/D48)*B$19^1</f>
        <v>0.5814507556199644</v>
      </c>
      <c r="G47" s="4">
        <f>(($D$53-$D49)/$D49)*B$19^2</f>
        <v>0.90554776335754905</v>
      </c>
      <c r="H47" s="4">
        <f>(($D$53-D50)/$D50)*B$19^3</f>
        <v>0.47607702410149771</v>
      </c>
      <c r="I47" s="7">
        <f>((D$53-D51)/D51)*B$19^4</f>
        <v>0.15153490077767756</v>
      </c>
      <c r="J47" s="4">
        <f>((D$53-D52)/D52)*B$19^5</f>
        <v>0.1220189498377196</v>
      </c>
      <c r="K47" s="5">
        <f t="shared" si="3"/>
        <v>0.71690302031457265</v>
      </c>
      <c r="L47" s="12"/>
      <c r="M47">
        <f t="shared" si="0"/>
        <v>2009</v>
      </c>
      <c r="N47">
        <f t="shared" si="1"/>
        <v>5957.43</v>
      </c>
      <c r="O47" s="13">
        <f t="shared" si="4"/>
        <v>1.8954403065015055</v>
      </c>
      <c r="P47" s="13">
        <f t="shared" si="5"/>
        <v>2822.9882362903163</v>
      </c>
      <c r="Q47" s="17">
        <f t="shared" si="6"/>
        <v>14114.941181451581</v>
      </c>
      <c r="R47" s="4"/>
    </row>
    <row r="48" spans="3:18" x14ac:dyDescent="0.25">
      <c r="C48" s="1">
        <v>2010</v>
      </c>
      <c r="D48" s="2">
        <v>6914.19</v>
      </c>
      <c r="E48" s="3">
        <f t="shared" si="2"/>
        <v>0.55376262439996604</v>
      </c>
      <c r="F48" s="3">
        <f>(($D$53-D49)/D49)*B$19^1</f>
        <v>0.86242644129290391</v>
      </c>
      <c r="G48" s="4">
        <f>(($D$53-$D50)/$D50)*B$19^2</f>
        <v>0.45340668962047398</v>
      </c>
      <c r="H48" s="4">
        <f>(($D$53-D51)/$D51)*B$19^3</f>
        <v>0.1443189531215977</v>
      </c>
      <c r="I48" s="7">
        <f>((D$53-D52)/D52)*B$19^4</f>
        <v>0.11620852365497104</v>
      </c>
      <c r="J48" s="4">
        <f>((D$53-D53)/D53)*B$19^5</f>
        <v>0</v>
      </c>
      <c r="K48" s="5">
        <f t="shared" si="3"/>
        <v>0.50806661522370811</v>
      </c>
      <c r="L48" s="12"/>
      <c r="M48">
        <f t="shared" si="0"/>
        <v>2010</v>
      </c>
      <c r="N48">
        <f t="shared" si="1"/>
        <v>6914.19</v>
      </c>
      <c r="O48" s="13">
        <f t="shared" si="4"/>
        <v>1.8593150678143904</v>
      </c>
      <c r="P48" s="13">
        <f t="shared" si="5"/>
        <v>3213.9144121828954</v>
      </c>
      <c r="Q48" s="17">
        <f t="shared" si="6"/>
        <v>16069.572060914476</v>
      </c>
      <c r="R48" s="4"/>
    </row>
    <row r="49" spans="3:18" x14ac:dyDescent="0.25">
      <c r="C49" s="1">
        <v>2011</v>
      </c>
      <c r="D49" s="2">
        <v>5898.35</v>
      </c>
      <c r="E49" s="3"/>
      <c r="F49" s="3"/>
      <c r="G49" s="4"/>
      <c r="H49" s="4"/>
      <c r="I49" s="4"/>
      <c r="J49" s="4"/>
      <c r="K49" s="12"/>
      <c r="L49" s="12"/>
      <c r="M49">
        <f t="shared" si="0"/>
        <v>2011</v>
      </c>
      <c r="N49">
        <f t="shared" si="1"/>
        <v>5898.35</v>
      </c>
      <c r="O49" s="13">
        <f t="shared" si="4"/>
        <v>1.9451543110239371</v>
      </c>
      <c r="P49" s="13">
        <f t="shared" si="5"/>
        <v>2868.3002326070105</v>
      </c>
      <c r="Q49" s="17">
        <f t="shared" si="6"/>
        <v>14341.501163035051</v>
      </c>
      <c r="R49" s="4"/>
    </row>
    <row r="50" spans="3:18" x14ac:dyDescent="0.25">
      <c r="C50" s="1">
        <v>2012</v>
      </c>
      <c r="D50" s="2">
        <v>7612.39</v>
      </c>
      <c r="E50" s="3"/>
      <c r="F50" s="3"/>
      <c r="G50" s="4"/>
      <c r="H50" s="4"/>
      <c r="I50" s="4"/>
      <c r="J50" s="4"/>
      <c r="K50" s="12"/>
      <c r="L50" s="12"/>
      <c r="M50">
        <f t="shared" si="0"/>
        <v>2012</v>
      </c>
      <c r="N50">
        <f t="shared" si="1"/>
        <v>7612.39</v>
      </c>
      <c r="O50" s="13">
        <f t="shared" si="4"/>
        <v>1.8726301169470163</v>
      </c>
      <c r="P50" s="13">
        <f t="shared" si="5"/>
        <v>3563.7976939865748</v>
      </c>
      <c r="Q50" s="17">
        <f t="shared" si="6"/>
        <v>17818.988469932872</v>
      </c>
      <c r="R50" s="4"/>
    </row>
    <row r="51" spans="3:18" x14ac:dyDescent="0.25">
      <c r="C51" s="1">
        <v>2013</v>
      </c>
      <c r="D51" s="2">
        <v>9552.16</v>
      </c>
      <c r="E51" s="3"/>
      <c r="F51" s="3"/>
      <c r="G51" s="4"/>
      <c r="H51" s="4"/>
      <c r="I51" s="4"/>
      <c r="J51" s="4"/>
      <c r="K51" s="12"/>
      <c r="L51" s="12"/>
      <c r="M51">
        <f t="shared" si="0"/>
        <v>2013</v>
      </c>
      <c r="N51">
        <f t="shared" si="1"/>
        <v>9552.16</v>
      </c>
      <c r="O51" s="13">
        <f t="shared" si="4"/>
        <v>1.8114981387734306</v>
      </c>
      <c r="P51" s="13">
        <f t="shared" si="5"/>
        <v>4325.9300153165032</v>
      </c>
      <c r="Q51" s="17">
        <f t="shared" si="6"/>
        <v>21629.650076582515</v>
      </c>
      <c r="R51" s="4"/>
    </row>
    <row r="52" spans="3:18" x14ac:dyDescent="0.25">
      <c r="C52" s="1">
        <v>2014</v>
      </c>
      <c r="D52" s="2">
        <v>9805.5499999999993</v>
      </c>
      <c r="E52" s="3"/>
      <c r="F52" s="3"/>
      <c r="G52" s="4"/>
      <c r="H52" s="4"/>
      <c r="I52" s="4"/>
      <c r="J52" s="4"/>
      <c r="K52" s="12"/>
      <c r="L52" s="12"/>
      <c r="M52">
        <f t="shared" si="0"/>
        <v>2014</v>
      </c>
      <c r="N52">
        <f t="shared" si="1"/>
        <v>9805.5499999999993</v>
      </c>
      <c r="O52" s="13">
        <f t="shared" si="4"/>
        <v>1.8197826407071211</v>
      </c>
      <c r="P52" s="13">
        <f t="shared" si="5"/>
        <v>4460.9924181464276</v>
      </c>
      <c r="Q52" s="17">
        <f t="shared" si="6"/>
        <v>22304.962090732137</v>
      </c>
      <c r="R52" s="4"/>
    </row>
    <row r="53" spans="3:18" x14ac:dyDescent="0.25">
      <c r="C53" s="1">
        <v>2015</v>
      </c>
      <c r="D53" s="2">
        <v>10743.01</v>
      </c>
      <c r="E53" s="3"/>
      <c r="F53" s="3"/>
      <c r="G53" s="4"/>
      <c r="H53" s="4"/>
      <c r="I53" s="4"/>
      <c r="J53" s="4"/>
      <c r="K53" s="12"/>
      <c r="L53" s="12"/>
      <c r="M53">
        <f t="shared" si="0"/>
        <v>2015</v>
      </c>
      <c r="N53">
        <f t="shared" si="1"/>
        <v>10743.01</v>
      </c>
      <c r="O53" s="13">
        <f t="shared" si="4"/>
        <v>1.8046327906980828</v>
      </c>
      <c r="P53" s="13">
        <f t="shared" si="5"/>
        <v>4846.7970291993524</v>
      </c>
      <c r="Q53" s="17">
        <f t="shared" si="6"/>
        <v>24233.985145996761</v>
      </c>
      <c r="R53" s="7"/>
    </row>
    <row r="54" spans="3:18" x14ac:dyDescent="0.25">
      <c r="D54" s="8" t="s">
        <v>1</v>
      </c>
      <c r="E54" s="9">
        <f>AVERAGE(E8:E53)</f>
        <v>9.251862734566739</v>
      </c>
      <c r="F54" s="9">
        <f t="shared" ref="F54:K54" si="7">AVERAGE(F8:F53)</f>
        <v>9.1412521199601837</v>
      </c>
      <c r="G54" s="9">
        <f t="shared" si="7"/>
        <v>9.0261125287585262</v>
      </c>
      <c r="H54" s="9">
        <f t="shared" si="7"/>
        <v>8.9436455028391126</v>
      </c>
      <c r="I54" s="9">
        <f t="shared" si="7"/>
        <v>8.6347264223484643</v>
      </c>
      <c r="J54" s="9">
        <f t="shared" si="7"/>
        <v>8.2652731631939318</v>
      </c>
      <c r="K54" s="9">
        <f t="shared" si="7"/>
        <v>8.8930161123116509</v>
      </c>
    </row>
    <row r="55" spans="3:18" x14ac:dyDescent="0.25">
      <c r="D55" s="8" t="s">
        <v>9</v>
      </c>
      <c r="E55" s="8">
        <v>17</v>
      </c>
      <c r="F55" s="8">
        <v>9</v>
      </c>
      <c r="G55" s="8">
        <v>6</v>
      </c>
      <c r="H55" s="8">
        <v>4</v>
      </c>
      <c r="I55" s="8">
        <v>2</v>
      </c>
      <c r="J55" s="8">
        <v>2</v>
      </c>
      <c r="K55" s="8">
        <v>2</v>
      </c>
    </row>
    <row r="56" spans="3:18" x14ac:dyDescent="0.25">
      <c r="K56" s="10"/>
    </row>
    <row r="57" spans="3:18" x14ac:dyDescent="0.25">
      <c r="K57" s="10"/>
    </row>
    <row r="67" spans="3:10" x14ac:dyDescent="0.25">
      <c r="C67" s="8"/>
      <c r="D67" s="8"/>
      <c r="E67" s="8"/>
      <c r="F67" s="8"/>
      <c r="G67" s="8"/>
      <c r="H67" s="8"/>
      <c r="I67" s="11"/>
      <c r="J67" s="11"/>
    </row>
    <row r="68" spans="3:10" x14ac:dyDescent="0.25">
      <c r="C68" s="1"/>
      <c r="D68" s="1"/>
      <c r="E68" s="3"/>
      <c r="F68" s="3"/>
      <c r="G68" s="4"/>
      <c r="H68" s="4"/>
      <c r="I68" s="7"/>
      <c r="J68" s="7"/>
    </row>
    <row r="69" spans="3:10" x14ac:dyDescent="0.25">
      <c r="C69" s="1"/>
      <c r="D69" s="1"/>
      <c r="E69" s="3"/>
      <c r="F69" s="3"/>
      <c r="G69" s="4"/>
      <c r="H69" s="4"/>
      <c r="I69" s="7"/>
      <c r="J69" s="7"/>
    </row>
    <row r="70" spans="3:10" x14ac:dyDescent="0.25">
      <c r="C70" s="1"/>
      <c r="D70" s="1"/>
      <c r="E70" s="3"/>
      <c r="F70" s="3"/>
      <c r="G70" s="4"/>
      <c r="H70" s="4"/>
      <c r="I70" s="7"/>
      <c r="J70" s="7"/>
    </row>
    <row r="71" spans="3:10" x14ac:dyDescent="0.25">
      <c r="C71" s="1"/>
      <c r="D71" s="1"/>
      <c r="E71" s="3"/>
      <c r="F71" s="3"/>
      <c r="G71" s="4"/>
      <c r="H71" s="4"/>
      <c r="I71" s="7"/>
      <c r="J71" s="7"/>
    </row>
    <row r="72" spans="3:10" x14ac:dyDescent="0.25">
      <c r="C72" s="1"/>
      <c r="D72" s="1"/>
      <c r="E72" s="3"/>
      <c r="F72" s="3"/>
      <c r="G72" s="4"/>
      <c r="H72" s="4"/>
      <c r="I72" s="7"/>
      <c r="J72" s="7"/>
    </row>
    <row r="73" spans="3:10" x14ac:dyDescent="0.25">
      <c r="C73" s="1"/>
      <c r="D73" s="1"/>
      <c r="E73" s="3"/>
      <c r="F73" s="3"/>
      <c r="G73" s="4"/>
      <c r="H73" s="4"/>
      <c r="I73" s="7"/>
      <c r="J73" s="7"/>
    </row>
    <row r="74" spans="3:10" x14ac:dyDescent="0.25">
      <c r="C74" s="1"/>
      <c r="D74" s="1"/>
      <c r="E74" s="3"/>
      <c r="F74" s="3"/>
      <c r="G74" s="4"/>
      <c r="H74" s="4"/>
      <c r="I74" s="7"/>
      <c r="J74" s="7"/>
    </row>
    <row r="75" spans="3:10" x14ac:dyDescent="0.25">
      <c r="C75" s="1"/>
      <c r="D75" s="1"/>
      <c r="E75" s="3"/>
      <c r="F75" s="3"/>
      <c r="G75" s="4"/>
      <c r="H75" s="4"/>
      <c r="I75" s="7"/>
      <c r="J75" s="7"/>
    </row>
    <row r="76" spans="3:10" x14ac:dyDescent="0.25">
      <c r="C76" s="1"/>
      <c r="D76" s="1"/>
      <c r="E76" s="3"/>
      <c r="F76" s="3"/>
      <c r="G76" s="4"/>
      <c r="H76" s="4"/>
      <c r="I76" s="7"/>
      <c r="J76" s="7"/>
    </row>
    <row r="77" spans="3:10" x14ac:dyDescent="0.25">
      <c r="C77" s="1"/>
      <c r="D77" s="1"/>
      <c r="E77" s="3"/>
      <c r="F77" s="3"/>
      <c r="G77" s="4"/>
      <c r="H77" s="4"/>
      <c r="I77" s="7"/>
      <c r="J77" s="7"/>
    </row>
    <row r="78" spans="3:10" x14ac:dyDescent="0.25">
      <c r="C78" s="1"/>
      <c r="D78" s="1"/>
      <c r="E78" s="3"/>
      <c r="F78" s="3"/>
      <c r="G78" s="4"/>
      <c r="H78" s="4"/>
      <c r="I78" s="7"/>
      <c r="J78" s="7"/>
    </row>
    <row r="79" spans="3:10" x14ac:dyDescent="0.25">
      <c r="C79" s="1"/>
      <c r="D79" s="1"/>
      <c r="E79" s="3"/>
      <c r="F79" s="3"/>
      <c r="G79" s="4"/>
      <c r="H79" s="4"/>
      <c r="I79" s="7"/>
      <c r="J79" s="7"/>
    </row>
    <row r="80" spans="3:10" x14ac:dyDescent="0.25">
      <c r="C80" s="1"/>
      <c r="D80" s="1"/>
      <c r="E80" s="3"/>
      <c r="F80" s="3"/>
      <c r="G80" s="4"/>
      <c r="H80" s="4"/>
      <c r="I80" s="7"/>
      <c r="J80" s="7"/>
    </row>
    <row r="81" spans="3:10" x14ac:dyDescent="0.25">
      <c r="C81" s="1"/>
      <c r="D81" s="1"/>
      <c r="E81" s="3"/>
      <c r="F81" s="3"/>
      <c r="G81" s="4"/>
      <c r="H81" s="4"/>
      <c r="I81" s="7"/>
      <c r="J81" s="7"/>
    </row>
    <row r="82" spans="3:10" x14ac:dyDescent="0.25">
      <c r="C82" s="1"/>
      <c r="D82" s="1"/>
      <c r="E82" s="3"/>
      <c r="F82" s="3"/>
      <c r="G82" s="4"/>
      <c r="H82" s="4"/>
      <c r="I82" s="7"/>
      <c r="J82" s="7"/>
    </row>
    <row r="83" spans="3:10" x14ac:dyDescent="0.25">
      <c r="C83" s="1"/>
      <c r="D83" s="2"/>
      <c r="E83" s="3"/>
      <c r="F83" s="3"/>
      <c r="G83" s="4"/>
      <c r="H83" s="4"/>
      <c r="I83" s="7"/>
      <c r="J83" s="7"/>
    </row>
    <row r="84" spans="3:10" x14ac:dyDescent="0.25">
      <c r="C84" s="1"/>
      <c r="D84" s="2"/>
      <c r="E84" s="3"/>
      <c r="F84" s="3"/>
      <c r="G84" s="4"/>
      <c r="H84" s="4"/>
      <c r="I84" s="7"/>
      <c r="J84" s="7"/>
    </row>
    <row r="85" spans="3:10" x14ac:dyDescent="0.25">
      <c r="C85" s="1"/>
      <c r="D85" s="2"/>
      <c r="E85" s="3"/>
      <c r="F85" s="3"/>
      <c r="G85" s="4"/>
      <c r="H85" s="4"/>
      <c r="I85" s="7"/>
      <c r="J85" s="7"/>
    </row>
    <row r="86" spans="3:10" x14ac:dyDescent="0.25">
      <c r="C86" s="1"/>
      <c r="D86" s="2"/>
      <c r="E86" s="3"/>
      <c r="F86" s="3"/>
      <c r="G86" s="4"/>
      <c r="H86" s="4"/>
      <c r="I86" s="7"/>
      <c r="J86" s="7"/>
    </row>
    <row r="87" spans="3:10" x14ac:dyDescent="0.25">
      <c r="C87" s="1"/>
      <c r="D87" s="2"/>
      <c r="E87" s="3"/>
      <c r="F87" s="3"/>
      <c r="G87" s="4"/>
      <c r="H87" s="4"/>
      <c r="I87" s="7"/>
      <c r="J87" s="7"/>
    </row>
    <row r="88" spans="3:10" x14ac:dyDescent="0.25">
      <c r="C88" s="1"/>
      <c r="D88" s="2"/>
      <c r="E88" s="3"/>
      <c r="F88" s="3"/>
      <c r="G88" s="4"/>
      <c r="H88" s="4"/>
      <c r="I88" s="7"/>
      <c r="J88" s="7"/>
    </row>
    <row r="89" spans="3:10" x14ac:dyDescent="0.25">
      <c r="C89" s="1"/>
      <c r="D89" s="2"/>
      <c r="E89" s="3"/>
      <c r="F89" s="3"/>
      <c r="G89" s="4"/>
      <c r="H89" s="4"/>
      <c r="I89" s="7"/>
      <c r="J89" s="7"/>
    </row>
    <row r="90" spans="3:10" x14ac:dyDescent="0.25">
      <c r="C90" s="1"/>
      <c r="D90" s="2"/>
      <c r="E90" s="3"/>
      <c r="F90" s="3"/>
      <c r="G90" s="4"/>
      <c r="H90" s="4"/>
      <c r="I90" s="7"/>
      <c r="J90" s="7"/>
    </row>
    <row r="91" spans="3:10" x14ac:dyDescent="0.25">
      <c r="C91" s="1"/>
      <c r="D91" s="2"/>
      <c r="E91" s="3"/>
      <c r="F91" s="3"/>
      <c r="G91" s="4"/>
      <c r="H91" s="4"/>
      <c r="I91" s="7"/>
      <c r="J91" s="7"/>
    </row>
    <row r="92" spans="3:10" x14ac:dyDescent="0.25">
      <c r="C92" s="1"/>
      <c r="D92" s="2"/>
      <c r="E92" s="3"/>
      <c r="F92" s="3"/>
      <c r="G92" s="4"/>
      <c r="H92" s="4"/>
      <c r="I92" s="7"/>
      <c r="J92" s="7"/>
    </row>
    <row r="93" spans="3:10" x14ac:dyDescent="0.25">
      <c r="C93" s="1"/>
      <c r="D93" s="2"/>
      <c r="E93" s="3"/>
      <c r="F93" s="3"/>
      <c r="G93" s="4"/>
      <c r="H93" s="4"/>
      <c r="I93" s="7"/>
      <c r="J93" s="7"/>
    </row>
    <row r="94" spans="3:10" x14ac:dyDescent="0.25">
      <c r="C94" s="1"/>
      <c r="D94" s="2"/>
      <c r="E94" s="3"/>
      <c r="F94" s="3"/>
      <c r="G94" s="4"/>
      <c r="H94" s="4"/>
      <c r="I94" s="7"/>
      <c r="J94" s="7"/>
    </row>
    <row r="95" spans="3:10" x14ac:dyDescent="0.25">
      <c r="C95" s="1"/>
      <c r="D95" s="2"/>
      <c r="E95" s="3"/>
      <c r="F95" s="3"/>
      <c r="G95" s="4"/>
      <c r="H95" s="4"/>
      <c r="I95" s="7"/>
      <c r="J95" s="7"/>
    </row>
    <row r="96" spans="3:10" x14ac:dyDescent="0.25">
      <c r="C96" s="1"/>
      <c r="D96" s="2"/>
      <c r="E96" s="3"/>
      <c r="F96" s="3"/>
      <c r="G96" s="4"/>
      <c r="H96" s="4"/>
      <c r="I96" s="7"/>
      <c r="J96" s="7"/>
    </row>
    <row r="97" spans="3:10" x14ac:dyDescent="0.25">
      <c r="C97" s="1"/>
      <c r="D97" s="2"/>
      <c r="E97" s="3"/>
      <c r="F97" s="3"/>
      <c r="G97" s="4"/>
      <c r="H97" s="4"/>
      <c r="I97" s="7"/>
      <c r="J97" s="7"/>
    </row>
    <row r="98" spans="3:10" x14ac:dyDescent="0.25">
      <c r="C98" s="1"/>
      <c r="D98" s="2"/>
      <c r="E98" s="3"/>
      <c r="F98" s="3"/>
      <c r="G98" s="4"/>
      <c r="H98" s="4"/>
      <c r="I98" s="7"/>
      <c r="J98" s="7"/>
    </row>
    <row r="99" spans="3:10" x14ac:dyDescent="0.25">
      <c r="C99" s="1"/>
      <c r="D99" s="2"/>
      <c r="E99" s="3"/>
      <c r="F99" s="3"/>
      <c r="G99" s="4"/>
      <c r="H99" s="4"/>
      <c r="I99" s="7"/>
      <c r="J99" s="7"/>
    </row>
    <row r="100" spans="3:10" x14ac:dyDescent="0.25">
      <c r="C100" s="1"/>
      <c r="D100" s="2"/>
      <c r="E100" s="3"/>
      <c r="F100" s="3"/>
      <c r="G100" s="4"/>
      <c r="H100" s="4"/>
      <c r="I100" s="7"/>
      <c r="J100" s="7"/>
    </row>
    <row r="101" spans="3:10" x14ac:dyDescent="0.25">
      <c r="C101" s="1"/>
      <c r="D101" s="2"/>
      <c r="E101" s="3"/>
      <c r="F101" s="3"/>
      <c r="G101" s="4"/>
      <c r="H101" s="4"/>
      <c r="I101" s="7"/>
      <c r="J101" s="7"/>
    </row>
    <row r="102" spans="3:10" x14ac:dyDescent="0.25">
      <c r="C102" s="1"/>
      <c r="D102" s="2"/>
      <c r="E102" s="3"/>
      <c r="F102" s="3"/>
      <c r="G102" s="4"/>
      <c r="H102" s="4"/>
      <c r="I102" s="7"/>
      <c r="J102" s="7"/>
    </row>
    <row r="103" spans="3:10" x14ac:dyDescent="0.25">
      <c r="C103" s="1"/>
      <c r="D103" s="2"/>
      <c r="E103" s="3"/>
      <c r="F103" s="3"/>
      <c r="G103" s="4"/>
      <c r="H103" s="4"/>
      <c r="I103" s="7"/>
      <c r="J103" s="7"/>
    </row>
    <row r="104" spans="3:10" x14ac:dyDescent="0.25">
      <c r="C104" s="1"/>
      <c r="D104" s="2"/>
      <c r="E104" s="3"/>
      <c r="F104" s="3"/>
      <c r="G104" s="4"/>
      <c r="H104" s="4"/>
      <c r="I104" s="7"/>
      <c r="J104" s="7"/>
    </row>
    <row r="105" spans="3:10" x14ac:dyDescent="0.25">
      <c r="C105" s="1"/>
      <c r="D105" s="2"/>
      <c r="E105" s="3"/>
      <c r="F105" s="3"/>
      <c r="G105" s="4"/>
      <c r="H105" s="4"/>
      <c r="I105" s="7"/>
      <c r="J105" s="7"/>
    </row>
    <row r="106" spans="3:10" x14ac:dyDescent="0.25">
      <c r="C106" s="1"/>
      <c r="D106" s="2"/>
      <c r="E106" s="3"/>
      <c r="F106" s="3"/>
      <c r="G106" s="4"/>
      <c r="H106" s="4"/>
      <c r="I106" s="7"/>
      <c r="J106" s="7"/>
    </row>
    <row r="107" spans="3:10" x14ac:dyDescent="0.25">
      <c r="C107" s="1"/>
      <c r="D107" s="2"/>
      <c r="E107" s="3"/>
      <c r="F107" s="3"/>
      <c r="G107" s="4"/>
      <c r="H107" s="4"/>
      <c r="I107" s="7"/>
      <c r="J107" s="7"/>
    </row>
    <row r="108" spans="3:10" x14ac:dyDescent="0.25">
      <c r="C108" s="1"/>
      <c r="D108" s="2"/>
      <c r="E108" s="3"/>
      <c r="F108" s="3"/>
      <c r="G108" s="4"/>
      <c r="H108" s="4"/>
      <c r="I108" s="7"/>
      <c r="J108" s="7"/>
    </row>
    <row r="109" spans="3:10" x14ac:dyDescent="0.25">
      <c r="C109" s="1"/>
      <c r="D109" s="2"/>
      <c r="E109" s="3"/>
      <c r="F109" s="3"/>
      <c r="G109" s="4"/>
      <c r="H109" s="4"/>
      <c r="I109" s="7"/>
      <c r="J109" s="7"/>
    </row>
    <row r="110" spans="3:10" x14ac:dyDescent="0.25">
      <c r="C110" s="1"/>
      <c r="D110" s="2"/>
      <c r="E110" s="3"/>
      <c r="F110" s="3"/>
      <c r="G110" s="4"/>
      <c r="H110" s="4"/>
      <c r="I110" s="7"/>
      <c r="J110" s="7"/>
    </row>
    <row r="111" spans="3:10" x14ac:dyDescent="0.25">
      <c r="C111" s="1"/>
      <c r="D111" s="2"/>
      <c r="E111" s="3"/>
      <c r="F111" s="3"/>
      <c r="G111" s="4"/>
      <c r="H111" s="4"/>
      <c r="I111" s="7"/>
      <c r="J111" s="7"/>
    </row>
    <row r="112" spans="3:10" x14ac:dyDescent="0.25">
      <c r="C112" s="1"/>
      <c r="D112" s="2"/>
      <c r="E112" s="3"/>
      <c r="F112" s="3"/>
      <c r="G112" s="4"/>
      <c r="H112" s="4"/>
      <c r="I112" s="4"/>
      <c r="J112" s="4"/>
    </row>
    <row r="113" spans="3:10" x14ac:dyDescent="0.25">
      <c r="C113" s="1"/>
      <c r="D113" s="2"/>
      <c r="E113" s="3"/>
      <c r="F113" s="3"/>
      <c r="G113" s="4"/>
      <c r="H113" s="4"/>
      <c r="I113" s="4"/>
      <c r="J113" s="4"/>
    </row>
    <row r="114" spans="3:10" x14ac:dyDescent="0.25">
      <c r="D114" s="8"/>
      <c r="E114" s="9"/>
      <c r="F114" s="9"/>
      <c r="G114" s="9"/>
      <c r="H114" s="9"/>
      <c r="I114" s="9"/>
      <c r="J114" s="9"/>
    </row>
    <row r="115" spans="3:10" x14ac:dyDescent="0.25">
      <c r="D115" s="8"/>
      <c r="E115" s="8"/>
      <c r="F115" s="8"/>
      <c r="G115" s="8"/>
      <c r="H115" s="8"/>
      <c r="I115" s="8"/>
      <c r="J115" s="8"/>
    </row>
  </sheetData>
  <pageMargins left="0.7" right="0.7" top="0.78740157499999996" bottom="0.78740157499999996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LIS AG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Erwin Forster</dc:creator>
  <cp:lastModifiedBy>Erwin Forster</cp:lastModifiedBy>
  <dcterms:created xsi:type="dcterms:W3CDTF">2016-06-15T14:30:52Z</dcterms:created>
  <dcterms:modified xsi:type="dcterms:W3CDTF">2016-06-16T10:51:10Z</dcterms:modified>
</cp:coreProperties>
</file>